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IDEP\Desktop\Documentos IDEP\2023\OAP\Planes Mejoramiento\"/>
    </mc:Choice>
  </mc:AlternateContent>
  <bookViews>
    <workbookView xWindow="0" yWindow="0" windowWidth="20490" windowHeight="7065"/>
  </bookViews>
  <sheets>
    <sheet name="CONSOLIDADO" sheetId="1" r:id="rId1"/>
    <sheet name="HISTORICO CERRADAS" sheetId="2" state="hidden" r:id="rId2"/>
    <sheet name="CERRADAS EN EL TRIMESTRE" sheetId="3" state="hidden" r:id="rId3"/>
    <sheet name="Hoja1" sheetId="4" state="hidden" r:id="rId4"/>
    <sheet name="DIC-01" sheetId="5" r:id="rId5"/>
    <sheet name="DIP-02" sheetId="9" r:id="rId6"/>
    <sheet name="MIC-03" sheetId="11" r:id="rId7"/>
    <sheet name="IDP-04" sheetId="7" r:id="rId8"/>
    <sheet name="GD-07" sheetId="8" r:id="rId9"/>
    <sheet name="GC-08" sheetId="10" r:id="rId10"/>
    <sheet name="GJ-09" sheetId="12" r:id="rId11"/>
    <sheet name="AC-10" sheetId="6" r:id="rId12"/>
    <sheet name="GRF-11" sheetId="13" r:id="rId13"/>
    <sheet name="GT-12" sheetId="14" r:id="rId14"/>
    <sheet name="GTH-13" sheetId="15" r:id="rId15"/>
    <sheet name="GF-14" sheetId="17" r:id="rId16"/>
    <sheet name="CID-15" sheetId="16" r:id="rId17"/>
    <sheet name="EC-16" sheetId="18" r:id="rId18"/>
    <sheet name="LISTAS" sheetId="19" state="hidden" r:id="rId19"/>
  </sheets>
  <definedNames>
    <definedName name="_1._RESULTADOS_GENERALES_DEL_PLAN__DE_MEJORAMIENTO_IDEP" localSheetId="15">CONSOLIDADO!$A$7</definedName>
    <definedName name="_1._RESULTADOS_GENERALES_DEL_PLAN__DE_MEJORAMIENTO_IDEP" localSheetId="12">CONSOLIDADO!$A$7</definedName>
    <definedName name="_1._RESULTADOS_GENERALES_DEL_PLAN__DE_MEJORAMIENTO_IDEP" localSheetId="13">CONSOLIDADO!$A$7</definedName>
    <definedName name="_1._RESULTADOS_GENERALES_DEL_PLAN__DE_MEJORAMIENTO_IDEP">CONSOLIDADO!$A$6</definedName>
    <definedName name="_2._RESULTADOS_POR_TIPOLOGÍA_DE_ACCIONES" localSheetId="13">#REF!</definedName>
    <definedName name="_2._RESULTADOS_POR_TIPOLOGÍA_DE_ACCIONES">CONSOLIDADO!$A$18</definedName>
    <definedName name="_3._RESULTADOS_DE_ACCIONES_POR_PROCESO" localSheetId="13">#REF!</definedName>
    <definedName name="_3._RESULTADOS_DE_ACCIONES_POR_PROCESO">#REF!</definedName>
    <definedName name="_xlnm._FilterDatabase" localSheetId="4" hidden="1">'DIC-01'!$A$30:$X$33</definedName>
    <definedName name="AREA">LISTAS!$C$2:$C$15</definedName>
    <definedName name="asd">#REF!</definedName>
    <definedName name="ESTADOHALLAZGO">LISTAS!$D$2:$D$5</definedName>
    <definedName name="FUENTE">LISTAS!$H$2:$H$11</definedName>
    <definedName name="MENÚ_DEL_REPORTE_CONSOLIDADO" localSheetId="13">#REF!</definedName>
    <definedName name="MENÚ_DEL_REPORTE_CONSOLIDADO">CONSOLIDADO!$H$2</definedName>
    <definedName name="PROCESOS" localSheetId="15">LISTAS!$B$2:$B$15</definedName>
    <definedName name="PROCESOS" localSheetId="12">LISTAS!$B$2:$B$15</definedName>
    <definedName name="PROCESOS" localSheetId="13">LISTAS!$B$2:$B$15</definedName>
    <definedName name="PROCESOS">LISTAS!$B$2:$B$15</definedName>
    <definedName name="SUBSISTEMAS">LISTAS!$F$2:$F$8</definedName>
    <definedName name="TIPOACCION">LISTAS!$G$2:$G$5</definedName>
    <definedName name="TIPOHALLAZGO">LISTAS!$E$2:$E$3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3" roundtripDataSignature="AMtx7miiYBjyxQUNGwAyhCWqYMTyjsfd+A=="/>
    </ext>
  </extLst>
</workbook>
</file>

<file path=xl/calcChain.xml><?xml version="1.0" encoding="utf-8"?>
<calcChain xmlns="http://schemas.openxmlformats.org/spreadsheetml/2006/main">
  <c r="F26" i="5" l="1"/>
  <c r="F23" i="10"/>
  <c r="F23" i="8"/>
  <c r="F27" i="18" l="1"/>
  <c r="M33" i="1" s="1"/>
  <c r="F26" i="18"/>
  <c r="F25" i="18"/>
  <c r="I33" i="1" s="1"/>
  <c r="J24" i="18"/>
  <c r="F24" i="18"/>
  <c r="G33" i="1" s="1"/>
  <c r="J23" i="18"/>
  <c r="F23" i="18"/>
  <c r="E22" i="18"/>
  <c r="F27" i="17"/>
  <c r="M31" i="1" s="1"/>
  <c r="F26" i="17"/>
  <c r="F25" i="17"/>
  <c r="I31" i="1" s="1"/>
  <c r="J24" i="17"/>
  <c r="F24" i="17"/>
  <c r="J23" i="17"/>
  <c r="F23" i="17"/>
  <c r="E22" i="17"/>
  <c r="F27" i="16"/>
  <c r="M32" i="1" s="1"/>
  <c r="F26" i="16"/>
  <c r="F25" i="16"/>
  <c r="I32" i="1" s="1"/>
  <c r="J24" i="16"/>
  <c r="F24" i="16"/>
  <c r="J23" i="16"/>
  <c r="F23" i="16"/>
  <c r="E22" i="16"/>
  <c r="F27" i="15"/>
  <c r="M30" i="1" s="1"/>
  <c r="F26" i="15"/>
  <c r="F25" i="15"/>
  <c r="J24" i="15"/>
  <c r="F24" i="15"/>
  <c r="J23" i="15"/>
  <c r="F23" i="15"/>
  <c r="E22" i="15"/>
  <c r="F28" i="14"/>
  <c r="E14" i="1" s="1"/>
  <c r="F27" i="14"/>
  <c r="M29" i="1" s="1"/>
  <c r="F25" i="14"/>
  <c r="I29" i="1" s="1"/>
  <c r="J24" i="14"/>
  <c r="J23" i="14"/>
  <c r="E22" i="14"/>
  <c r="F27" i="13"/>
  <c r="M28" i="1" s="1"/>
  <c r="F26" i="13"/>
  <c r="F25" i="13"/>
  <c r="I28" i="1" s="1"/>
  <c r="J24" i="13"/>
  <c r="F24" i="13"/>
  <c r="J23" i="13"/>
  <c r="F23" i="13"/>
  <c r="E22" i="13"/>
  <c r="F27" i="12"/>
  <c r="M27" i="1" s="1"/>
  <c r="F26" i="12"/>
  <c r="F25" i="12"/>
  <c r="I27" i="1" s="1"/>
  <c r="J24" i="12"/>
  <c r="F24" i="12"/>
  <c r="J23" i="12"/>
  <c r="F23" i="12"/>
  <c r="E22" i="12"/>
  <c r="F27" i="11"/>
  <c r="M34" i="1" s="1"/>
  <c r="F26" i="11"/>
  <c r="E12" i="1" s="1"/>
  <c r="F25" i="11"/>
  <c r="I34" i="1" s="1"/>
  <c r="J24" i="11"/>
  <c r="F24" i="11"/>
  <c r="J23" i="11"/>
  <c r="F23" i="11"/>
  <c r="E22" i="11"/>
  <c r="F27" i="10"/>
  <c r="M26" i="1" s="1"/>
  <c r="F26" i="10"/>
  <c r="F25" i="10"/>
  <c r="J24" i="10"/>
  <c r="J23" i="10"/>
  <c r="E22" i="10"/>
  <c r="F27" i="9"/>
  <c r="M22" i="1" s="1"/>
  <c r="F26" i="9"/>
  <c r="F25" i="9"/>
  <c r="I22" i="1" s="1"/>
  <c r="J24" i="9"/>
  <c r="F24" i="9"/>
  <c r="J23" i="9"/>
  <c r="F23" i="9"/>
  <c r="F22" i="1" s="1"/>
  <c r="E22" i="9"/>
  <c r="F27" i="8"/>
  <c r="M25" i="1" s="1"/>
  <c r="F26" i="8"/>
  <c r="F25" i="8"/>
  <c r="I25" i="1" s="1"/>
  <c r="J24" i="8"/>
  <c r="F24" i="8"/>
  <c r="J23" i="8"/>
  <c r="E22" i="8"/>
  <c r="F27" i="7"/>
  <c r="F26" i="7"/>
  <c r="F25" i="7"/>
  <c r="I24" i="1" s="1"/>
  <c r="J24" i="7"/>
  <c r="F24" i="7"/>
  <c r="J23" i="7"/>
  <c r="F23" i="7"/>
  <c r="F24" i="1" s="1"/>
  <c r="E22" i="7"/>
  <c r="F27" i="6"/>
  <c r="M23" i="1" s="1"/>
  <c r="F26" i="6"/>
  <c r="F25" i="6"/>
  <c r="I23" i="1" s="1"/>
  <c r="J24" i="6"/>
  <c r="F24" i="6"/>
  <c r="J23" i="6"/>
  <c r="F23" i="6"/>
  <c r="E22" i="6"/>
  <c r="F27" i="5"/>
  <c r="F25" i="5"/>
  <c r="I21" i="1" s="1"/>
  <c r="J24" i="5"/>
  <c r="F24" i="5"/>
  <c r="G21" i="1" s="1"/>
  <c r="J23" i="5"/>
  <c r="F23" i="5"/>
  <c r="E22" i="5"/>
  <c r="O47" i="4"/>
  <c r="N47" i="4"/>
  <c r="M47" i="4"/>
  <c r="L47" i="4"/>
  <c r="K47" i="4"/>
  <c r="G24" i="4"/>
  <c r="F24" i="4"/>
  <c r="E24" i="4"/>
  <c r="D24" i="4"/>
  <c r="C24" i="4"/>
  <c r="N13" i="4"/>
  <c r="M13" i="4"/>
  <c r="L13" i="4"/>
  <c r="K13" i="4"/>
  <c r="J13" i="4"/>
  <c r="U12" i="4"/>
  <c r="T12" i="4"/>
  <c r="S12" i="4"/>
  <c r="R12" i="4"/>
  <c r="Q12" i="4"/>
  <c r="N12" i="4"/>
  <c r="M12" i="4"/>
  <c r="L12" i="4"/>
  <c r="K12" i="4"/>
  <c r="J12" i="4"/>
  <c r="N11" i="4"/>
  <c r="M11" i="4"/>
  <c r="L11" i="4"/>
  <c r="K11" i="4"/>
  <c r="J11" i="4"/>
  <c r="N10" i="4"/>
  <c r="N14" i="4" s="1"/>
  <c r="M10" i="4"/>
  <c r="L10" i="4"/>
  <c r="K10" i="4"/>
  <c r="J10" i="4"/>
  <c r="J14" i="4" s="1"/>
  <c r="E6" i="4"/>
  <c r="E5" i="4"/>
  <c r="E4" i="4"/>
  <c r="G34" i="1"/>
  <c r="F34" i="1"/>
  <c r="F33" i="1"/>
  <c r="G32" i="1"/>
  <c r="F32" i="1"/>
  <c r="G31" i="1"/>
  <c r="F31" i="1"/>
  <c r="G30" i="1"/>
  <c r="F30" i="1"/>
  <c r="G28" i="1"/>
  <c r="F28" i="1"/>
  <c r="G27" i="1"/>
  <c r="F27" i="1"/>
  <c r="G25" i="1"/>
  <c r="F25" i="1"/>
  <c r="G23" i="1"/>
  <c r="F23" i="1"/>
  <c r="G22" i="1"/>
  <c r="F21" i="1"/>
  <c r="E10" i="1"/>
  <c r="H3" i="1"/>
  <c r="O29" i="1" l="1"/>
  <c r="O35" i="1" s="1"/>
  <c r="M14" i="4"/>
  <c r="L14" i="4"/>
  <c r="K14" i="4"/>
  <c r="E9" i="1"/>
  <c r="F35" i="1"/>
  <c r="G35" i="1"/>
  <c r="K35" i="1"/>
  <c r="M21" i="1"/>
  <c r="M35" i="1" s="1"/>
  <c r="E11" i="1"/>
  <c r="I30" i="1"/>
</calcChain>
</file>

<file path=xl/sharedStrings.xml><?xml version="1.0" encoding="utf-8"?>
<sst xmlns="http://schemas.openxmlformats.org/spreadsheetml/2006/main" count="4230" uniqueCount="1360">
  <si>
    <t>PLAN DE MEJORAMIENTO POR PROCESOS - IDEP</t>
  </si>
  <si>
    <t>MENÚ DEL REPORTE CONSOLIDADO</t>
  </si>
  <si>
    <t>ÚLTIMA FECHA DE ACTUALIZACIÓN</t>
  </si>
  <si>
    <t>CORTE DE ÚLTIMO SEGUIMIENTO</t>
  </si>
  <si>
    <t>2. RESULTADOS POR TIPOLOGÍA DE ACCIONES</t>
  </si>
  <si>
    <t>1. RESULTADOS GENERALES DEL PLAN  DE MEJORAMIENTO IDEP</t>
  </si>
  <si>
    <t>RESULTADOS DE CUMPLIMIENTO DE ACCIONES</t>
  </si>
  <si>
    <t>NÚMERO DE NO CONFORMIDADES, OBSERVACIONES U OP. DE MEJORA</t>
  </si>
  <si>
    <t>TOTAL DE ACCIONES FORMULADAS</t>
  </si>
  <si>
    <t>ACCIONES VENCIDAS</t>
  </si>
  <si>
    <t>ACCIONES EN EJECUCIÓN</t>
  </si>
  <si>
    <t>ACCIONES CERRADAS</t>
  </si>
  <si>
    <t>ACCIONES ELIMINADAS</t>
  </si>
  <si>
    <t>2. RESULTADOS DE ACCIONES POR PROCESO</t>
  </si>
  <si>
    <t>CODIFI.</t>
  </si>
  <si>
    <t>PROCESO</t>
  </si>
  <si>
    <t>TOTAL  
HALLAZGOS</t>
  </si>
  <si>
    <t>TOTAL ACCIONES POR PROCESO</t>
  </si>
  <si>
    <t>VENCIDAS</t>
  </si>
  <si>
    <t>EN EJECUCIÓN</t>
  </si>
  <si>
    <t>CERRADAS</t>
  </si>
  <si>
    <t>ELIMINADAS</t>
  </si>
  <si>
    <t>DIC-01</t>
  </si>
  <si>
    <t>Divulgación y Comunicación</t>
  </si>
  <si>
    <t>DIP-02</t>
  </si>
  <si>
    <t>Dirección y Planeación</t>
  </si>
  <si>
    <t>AC-10</t>
  </si>
  <si>
    <t>Atención al Ciudadano</t>
  </si>
  <si>
    <t>IDP-04</t>
  </si>
  <si>
    <t>Investigación y Desarrollo Pedagógico</t>
  </si>
  <si>
    <t>GD-07</t>
  </si>
  <si>
    <t>Gestión Documental</t>
  </si>
  <si>
    <t>GC-08</t>
  </si>
  <si>
    <t>Gestión Contractual</t>
  </si>
  <si>
    <t>GJ-09</t>
  </si>
  <si>
    <t>Gestión Jurídica</t>
  </si>
  <si>
    <t>GRF-11</t>
  </si>
  <si>
    <t>Gestión de Recursos Físicos y Ambiental</t>
  </si>
  <si>
    <t>GT-12</t>
  </si>
  <si>
    <t>Gestión Tecnológica</t>
  </si>
  <si>
    <t>GTH-13</t>
  </si>
  <si>
    <t>Gestión del Talento Humano</t>
  </si>
  <si>
    <t>GF-14</t>
  </si>
  <si>
    <t>Gestión Financiera</t>
  </si>
  <si>
    <t>CID-15</t>
  </si>
  <si>
    <t>Control Interno Disciplinario</t>
  </si>
  <si>
    <t>EC-16</t>
  </si>
  <si>
    <t>Evaluación y Control</t>
  </si>
  <si>
    <t>MIC-03</t>
  </si>
  <si>
    <t>Mejoramiento Integral y Continuo</t>
  </si>
  <si>
    <t>Totales</t>
  </si>
  <si>
    <t>Total Acciones Formuladas</t>
  </si>
  <si>
    <t>DEPENDENCIAS</t>
  </si>
  <si>
    <t>FUENTE</t>
  </si>
  <si>
    <t>TIPO</t>
  </si>
  <si>
    <t>TIPO DE ACCIÓN</t>
  </si>
  <si>
    <t>ESTADO DEL HALLAZGO</t>
  </si>
  <si>
    <t>CALIFICACION DE LA ACCION</t>
  </si>
  <si>
    <t>DIVULGACIÓN Y COMUNICACIÓN</t>
  </si>
  <si>
    <t>Subdirección Académica</t>
  </si>
  <si>
    <t>Auditorías Internas</t>
  </si>
  <si>
    <t>Hallazgo</t>
  </si>
  <si>
    <t>Acción Correctiva</t>
  </si>
  <si>
    <t>Vencida</t>
  </si>
  <si>
    <t>EFECTIVA</t>
  </si>
  <si>
    <t>DIRECCIÓN Y PLANEACIÓN</t>
  </si>
  <si>
    <t>Oficina Asesora de Planeación</t>
  </si>
  <si>
    <t>Auditorias externas</t>
  </si>
  <si>
    <t>No conformidad</t>
  </si>
  <si>
    <t>Acción Preventiva y/o de mejora</t>
  </si>
  <si>
    <t>En ejecución</t>
  </si>
  <si>
    <t>EFICIENTE</t>
  </si>
  <si>
    <t>ATENCIÓN AL CIUDADANO</t>
  </si>
  <si>
    <t xml:space="preserve">Oficina Asesora de Planeación - Sistemas </t>
  </si>
  <si>
    <t>Autoevaluación de control</t>
  </si>
  <si>
    <t>Oportunidad de mejora</t>
  </si>
  <si>
    <t>Cerrada</t>
  </si>
  <si>
    <t>INEFECTIVA</t>
  </si>
  <si>
    <t>INVESTIGACIÓN Y DESARROLLO PEDAGÓGICO</t>
  </si>
  <si>
    <t xml:space="preserve">Oficina Asesora Jurídica </t>
  </si>
  <si>
    <t>Producto y/o servicio no conforme.</t>
  </si>
  <si>
    <t>Observación</t>
  </si>
  <si>
    <t>GESTIÓN DOCUMENTAL</t>
  </si>
  <si>
    <t>Oficina Asesora Jurídica - Contratación</t>
  </si>
  <si>
    <t>Peticiones, quejas, reclamos y solicitudes.</t>
  </si>
  <si>
    <t>GESTIÓN CONTRACTUAL</t>
  </si>
  <si>
    <t>SAFYCD-Archivo</t>
  </si>
  <si>
    <t>GESTIÓN JURÍDICA</t>
  </si>
  <si>
    <t>SAFYCD-Presupuesto</t>
  </si>
  <si>
    <t>GESTIÓN DE RECURSOS FÍSICOS Y AMBIENTAL</t>
  </si>
  <si>
    <t>SAFYCD-Tesorería</t>
  </si>
  <si>
    <t>GESTIÓN TECNOLÓGICA</t>
  </si>
  <si>
    <t>SAFYCD-Contabilidad</t>
  </si>
  <si>
    <t>GESTIÓN DEL TALENTO HUMANO</t>
  </si>
  <si>
    <t>SAFYCD-Talento Humano y Nómina</t>
  </si>
  <si>
    <t>GESTIÓN FINANCIERA</t>
  </si>
  <si>
    <t>SAFYCD-Recursos físicos</t>
  </si>
  <si>
    <t>CONTROL INTERNO DISCIPLINARIO</t>
  </si>
  <si>
    <t>Oficina Control Interno</t>
  </si>
  <si>
    <t>EVALUACIÓN Y CONTROL</t>
  </si>
  <si>
    <t>MEJORAMIENTO INTEGRAL Y CONTINUO</t>
  </si>
  <si>
    <t>PLAN DE MEJORAMIENTO POR PROCESO</t>
  </si>
  <si>
    <t>CÓDIGO:  FT-MIC-03-03</t>
  </si>
  <si>
    <t>VERSIÓN :  6</t>
  </si>
  <si>
    <t>Fecha Aprobación: 31/05/2018</t>
  </si>
  <si>
    <t>PÁGINA:  ______   de   ______</t>
  </si>
  <si>
    <t>HISTORICO DE ACCIONES CERRADAS</t>
  </si>
  <si>
    <t>DATOS GENERALES DEL HALLAZGO</t>
  </si>
  <si>
    <t>FORMULACIÓN DE ACCIONES</t>
  </si>
  <si>
    <t>SEGUIMIENTO LÍDER DEL PROCESO</t>
  </si>
  <si>
    <t xml:space="preserve"> SEGUIMIENTO Y EVALUACIÓN DE LA OFICINA DE CONTROL INTERNO</t>
  </si>
  <si>
    <t>No.</t>
  </si>
  <si>
    <t>DEPENDENCIA</t>
  </si>
  <si>
    <t>FECHA DE LA NO CONFORMIDAD, OP. DE MEJORA U OBSERVACIÓN  
(dd/mm/aaaa)</t>
  </si>
  <si>
    <t xml:space="preserve">DESCRIPCIÓN  LA NO CONFORMIDAD, OP. DE MEJORA U OBSERVACIÓN  </t>
  </si>
  <si>
    <t xml:space="preserve">TIPO </t>
  </si>
  <si>
    <t>CAUSAS IDENTIFICADAS</t>
  </si>
  <si>
    <t>ACCION(S) GENERADAS POR LA NO CONFORMIDAD, OP. DE MEJORA U OBSERVACIÓN</t>
  </si>
  <si>
    <t>FUENTE VERIFICABLE DE LA ACCIÓN</t>
  </si>
  <si>
    <t>CARGO DEL RESPONSABLE</t>
  </si>
  <si>
    <t>FECHA DE FORMULACIÓN DE LA ACCIÓN
(dd/mm/aaaa)</t>
  </si>
  <si>
    <t>INICIO
(dd/mm/aaaa)</t>
  </si>
  <si>
    <t>FIN
(dd/mm/aaaa)</t>
  </si>
  <si>
    <t>DESCRIPCIÓN DEL SEGUIMIENTO</t>
  </si>
  <si>
    <t>EVIDENCIAS</t>
  </si>
  <si>
    <t>ESTADO DE LAS ACCIONES GENERADAS EN EL  HALLAZGO</t>
  </si>
  <si>
    <t>RESPONSABLE OFICINA DE CONTROL INTERNO</t>
  </si>
  <si>
    <t>No se identificó  la asistencia especializada en la tarea de “Gestión de indicadores”, la cual hace parte de las obligaciones del contratista IT GOP S.A.S.</t>
  </si>
  <si>
    <t>El contrato se encuentra en ejecución y hay plazo hasta marzo 15 de 2016 para la ejecución de dicha actividad.</t>
  </si>
  <si>
    <t>Ejecutar la actividad en el primer trimestre de 2016.</t>
  </si>
  <si>
    <t>Informe de actividades del supervisor del contrato y el proveedor</t>
  </si>
  <si>
    <t>Profesional Especializado OAP</t>
  </si>
  <si>
    <r>
      <rPr>
        <sz val="10"/>
        <color rgb="FF000000"/>
        <rFont val="Arial"/>
      </rPr>
      <t xml:space="preserve">El contrato tuvo una prórroga de 2 meses y finaliza el 15 de mayo de 2016, sin embargo la asistencia especializada en Gestión de Indicadores se dará en el marco de la capacitación en el uso del módulo de gestión de indicadores. Se realizó una revisión con el contratista y el supervisor del contrato sobre el cumplimiento de las obligaciones, por lo cual se estableció que el contratista ha prestado asistencia de acuerdo a los requerimientos hechos por los funcionarios del instituto a excepción de la gestión de indicadores que hace referencia a un modulo que aún no se encuentra en producción.
12 de octubre de 2016: se solicitó  al proveedor de Soporte IT-GOP capacitación de SIAFI del proceso de planeación metas e indicadores - incidencia.
20 de enero de 2017: La OAP ha realizado gestión con el proveedor de SIAFI, para lograr la capacitación en el módulo de Metas e Indicadores, la sesión está programada para el mes de marzo de 2016.  
07 de abril de 2017: El contratista solicitó prórroga al contrato 034 para realizar esta actividad, la cual fue concedida por 4 meses y finaliza el 25 de julio de 2017. Dentro de la prórroga se modificaron las obligaciones especificas y se incluyó la elaboración de un Plan de Acción para la capacitación del modulo de Metas e Indicadores. A la fecha, se esta revisando el Plan de acción por parte de la OAP.
12 de julio de 2017: La OAP aprobó  el Plan de Acción remitido por el contratista. Mediante comunicación externa 469 del 07 de julio, se ha requerido respuesta del contratista respecto al inició de las actividades de capacitación que tenian como fecha de inicio 04 de julio de 2017. A la fecha se esta a la espera de realizar reunión de trabajo con el contratista.
30 de septiembre de 2017: El 25 de julio de 2017 se realizó una prórroga de 45 dias al contrato 034 de 2016, a solicitud del proveedor a fin de cumplir con el plan de acción que estaba en curso. Sin embargo este plazo fue ampliado nuevamente a solicitud del proveedor y el 08 de septiembre se firmó una nueva prórroga por 27 dias dias la cual vence el 05 de octubre de 2017.
24/11/2017: En el mes de octubre el módulo de metas e indicadores del sistema de información SIAFI se recibió y se puso en funcionamiento, el proveedor realizó capacitaciones a funcionarios y contratistas de la Oficina Asesora de Planeación. La OAP envió al proveedor la información de los indicadores para ser cargados en el módulo. La OAP ya tiene nuevo contrato con el proveedor de SIAFI (ITGOP) legalizado el día 23 de noviembre de 2017, por lo tanto se espera seguir en la gestión de parametrizar y utilizar el módulo de indicadores para la vigencia 2018. 
</t>
    </r>
    <r>
      <rPr>
        <sz val="10"/>
        <color rgb="FF000000"/>
        <rFont val="Arial"/>
      </rPr>
      <t>30-03-2018</t>
    </r>
    <r>
      <rPr>
        <b/>
        <sz val="10"/>
        <color rgb="FF000000"/>
        <rFont val="Arial"/>
      </rPr>
      <t>:</t>
    </r>
    <r>
      <rPr>
        <sz val="10"/>
        <color rgb="FF000000"/>
        <rFont val="Arial"/>
      </rPr>
      <t xml:space="preserve"> A la fecha se ha adelantado el  correspondiente seguimiento por parte del líder del proceso  para determinar la  puesta en  producción del módulo de metas e indicadores en Goobi. 
04-07-2018: La instalación de GOOBI en modo producción se realizó por parte del proveedor IT GOP a partir del 16 de junio de 2018, a la fecha se ha realizado el proceso de conversión  y migración de la información, parametrización y asignación de permisos y el día miércoles 20 de junio el proveedor IT GOP inició el proceso de capacitación con los funcionarios para el manejo de los diferentes módulos de GOOBI. Se tiene previsto la capacitación del módulo "Metas e Indicadores" en el siguiente trimestre. 
TERCER TRIMESTRE: Una vez entró en producción la versión GOOBI, esto es a partir del 21 de junio de 2018, el proveedor prestó servicio de asistencia presencial a través del Ingeniero Jorge Luis Montañez, quien trabajó con el profesional especializado de la Oficina Asesora de Planeación, Martha Quintero, el día 18 de septiembre de 2018 en las instalaciones del IDEP, enesa sesión se configuró en el aplicativo Goobi las metas que el IDEP tienen en su plan de acción para la vigencia 2018 y se realizó la asociación del presupuesto asignado  a cada una de las metas.  
</t>
    </r>
    <r>
      <rPr>
        <b/>
        <sz val="10"/>
        <color rgb="FF000000"/>
        <rFont val="Arial"/>
      </rPr>
      <t xml:space="preserve">12/12/2018: </t>
    </r>
    <r>
      <rPr>
        <sz val="10"/>
        <color rgb="FF000000"/>
        <rFont val="Arial"/>
      </rPr>
      <t xml:space="preserve">  A pesar de los avances logrados en la implementación del móduolo Metas e Indicadores en la versión GOOBI, el proveedor en la propuesta de servicios radicada con el número 1828 del 7 de diciembre de 2018, manfiesta que "Se advierte que la funcionalidad de gestión de personal e indicadores, a pesar de que se encuentra instalada la versión Goobi 2018, aún no se encuentra en producción porque está pendiente de la liberación de una actualización" Por esta razón, el uso del módulo se dará una vez el proveedor libere la actualización a la que hace referencia. 
</t>
    </r>
    <r>
      <rPr>
        <b/>
        <sz val="10"/>
        <color rgb="FF000000"/>
        <rFont val="Arial"/>
      </rPr>
      <t xml:space="preserve">30/03/2019: </t>
    </r>
    <r>
      <rPr>
        <sz val="10"/>
        <color rgb="FF000000"/>
        <rFont val="Arial"/>
      </rPr>
      <t>Revisada la no conformidad formulada por la Oficina de Control Interno en el año 2015, se evidenció que dicha no conformidad se relaciona con el contrato 33 de 2015 el cual hace referencia a una prestación de servicios de soporte y actualización del sistema de información administrativa y financiera SIAFI del IDEP. Este contrato fue liquidado el 29 de junio de 2016 tal como consta en el acta de liquidación correspondiente publicada en el SECOP I (https://www.contratos.gov.co/consultas/detalleProceso.do?numConstancia=15-12-3721932). En dicha acta el supervisor del contrato manifiesta haber recibido a satisfacción el servicio prestado y se declara  mutuamente paz y salvo por las partes que suscribieron el contrato. Por lo anterior se solicita el cierre de esta no conformidad. 
Es de resaltar que la gestión reportada en los seguimientos posteriores a la liquidación del contrato 33 de 2015, corresponde a contratos suscritos con el mismo proveedor con el objeto de garantizar el soporte y mantenimiento del sistema de información administrativo y financiero que provee ITGOP, tal es el caso del contrato 133 de 2018 que tiene como objeto servicios de soporte y actualización de sistema Goobi, el cual se suscribió con la propuesta de servicios radicada con el número 1828 del 7 de diciembre de 2018, donde IT GOP informa que "Se advierte que la funcionalidad de gestión de personal e indicadores, a pesar de que se encuentra instalada la versión Goobi 2018, aún no se encuentra en producción porque está pendiente de la liberación de una actualización". Esta propuesta hace parte integral del contrato 133 de 2018 el cual vence el próximo 19 de abril de 2019. No obstante aunque la funcionalidad de indicadores de gestión del Sistema de información Goobi no funciona actualmente, el seguimiento a estos se realiza mediante las hojas de vida de indicadores publicadas en la Maloca SIG y la matriz de indicadores correspondiente.</t>
    </r>
    <r>
      <rPr>
        <b/>
        <sz val="10"/>
        <color rgb="FF000000"/>
        <rFont val="Arial"/>
      </rPr>
      <t xml:space="preserve">
</t>
    </r>
    <r>
      <rPr>
        <sz val="10"/>
        <color rgb="FF000000"/>
        <rFont val="Arial"/>
      </rPr>
      <t xml:space="preserve">
</t>
    </r>
  </si>
  <si>
    <t>Acta No. 1 de reunión 5 abril de 2016 (Expediente Contractual)12 de octubre de 2016: correo electrónico enviado por el profesional de soporte SIAFI del Idep. 06 de abril de 2016: Prórroga Contrato 034.
12 de julio de 2017: Comunicación externa 469 del 07 de julio de 2017
24/11/2017: Actas de capacitación en el módulo de metas e indicadores del sistema de información SIAFI suscritas con el proveedor del software y los personas capacitadas.
Acceso al módulo de metas e indicadores a través del recurso compartido "S" en la carpeta GOOBI de SIAFI.
Actas de seguimiento al contrato. Seguimiento a indicadores en SIG
Módulo  en producción
Módulo  en producción 
Pantallazo del aplicativo GOOBI</t>
  </si>
  <si>
    <r>
      <rPr>
        <sz val="10"/>
        <color theme="1"/>
        <rFont val="Arial"/>
      </rPr>
      <t xml:space="preserve">29/07/2016: La asistencia especializada en Gestión de Indicadores se presentó en una socialización genérica y a la fecha no ha entrado en producción. Continua abierta y vencida
05/11/10: A la fecha no ha entrado en producción, se encuentra en trámite en el contrato actual IT GOP. Continua abierta y vencida
25/01/2017: A la fecha no ha entrado en producción, se encuentra en trámite en el contrato actual IT GOP. Continua abierta y vencida. Se solicita corregir fechas del seguimiento de capacitacion 2016 a 2017.
19/04/2017: De acuerdo al seguimiento del líder del proceso, el contratista solicitó prórroga para realizar esta actividad. Modificación No. 1 al contrato 034 de 2016 del 24/03/2017, en la prórroga se establece el compromiso de resolver todas las incidencias presentadas el 25 de Marzo. Continúa Abierta.
27/07/2017: Se encuentra como actividad pendiente en el marco de la segunda prórroga del  contrato No. 34 de 2016  IT GOP S.A.S, que se extiende hasta septiembre de 2017. Por lo tanto la acción Continua Abierta.
10/10/2017: Se encuentra como actividad pendiente en el marco de la segunda prórroga del  contrato No. 34 de 2016  IT GOP S.A.S, que vence el próximo mes de Octubre tal como lo establece el líder del proceso. Por lo tanto la acción Continua Abierta
29/11/2017: Se revisa como evidencia listado de asistencia, del 5/10/2017, cuyo tema fue: Instrucción básica metas e indicadores en Goobi, realizada por la empresa IT GOP SAS, a funcionarios y contratistas de la Oficina asesora de planeación, se envío información al proveedor para ser cargada en el Módulo de Gestión de indicadores y verificar su funcionamiento, </t>
    </r>
    <r>
      <rPr>
        <b/>
        <sz val="10"/>
        <color theme="1"/>
        <rFont val="Arial"/>
      </rPr>
      <t>se da cierre condicional a esta acción</t>
    </r>
    <r>
      <rPr>
        <sz val="10"/>
        <color theme="1"/>
        <rFont val="Arial"/>
      </rPr>
      <t xml:space="preserve"> sujeto a la puesta en producción del módulo de indicadores y a la verificación permanente de su funcionamiento.
12/04/2018:  A la fecha de seguimiento sigue pendiente la puesta en producción del módulo de indicadores; teniendo en cuenta que ésta acción está en ejecución desde diciembre de 2015, se recomienda evaluar y reformular la acción, puesto que la misma no ha sido efectiva ni eficaz.</t>
    </r>
    <r>
      <rPr>
        <b/>
        <sz val="10"/>
        <color theme="1"/>
        <rFont val="Arial"/>
      </rPr>
      <t xml:space="preserve">
</t>
    </r>
    <r>
      <rPr>
        <sz val="10"/>
        <color theme="1"/>
        <rFont val="Arial"/>
      </rPr>
      <t xml:space="preserve">25/07/2018: A la fecha no se evidencia avance  físico frente a la acción formulada. 
Se reitera la observación del seguimiento del 12/04/2018. </t>
    </r>
    <r>
      <rPr>
        <b/>
        <sz val="10"/>
        <color theme="1"/>
        <rFont val="Arial"/>
      </rPr>
      <t xml:space="preserve">
</t>
    </r>
    <r>
      <rPr>
        <sz val="10"/>
        <color theme="1"/>
        <rFont val="Arial"/>
      </rPr>
      <t xml:space="preserve">16/10/2018: Se verificó con la Profesional Especializada de Planeación lo informado en el avance, se observó  en el módulo denominado "Relaciones de equivalencia entre catálogos y/o dominios" el desglose de los rubros presupuestales, sin embargo, a la fecha de esta verificación, en este módulo no se observa el respectivo registro o enlace de las cifras presupuestales.
</t>
    </r>
    <r>
      <rPr>
        <b/>
        <sz val="10"/>
        <color theme="1"/>
        <rFont val="Arial"/>
      </rPr>
      <t xml:space="preserve">26/12/2018:  </t>
    </r>
    <r>
      <rPr>
        <sz val="10"/>
        <color theme="1"/>
        <rFont val="Arial"/>
      </rPr>
      <t xml:space="preserve">Según lo reportado por el líder del proceso con corte a 12/12/2018 esta actividad no presentó un avance con respecto al anterior seguimiento. .
</t>
    </r>
    <r>
      <rPr>
        <b/>
        <sz val="10"/>
        <color theme="1"/>
        <rFont val="Arial"/>
      </rPr>
      <t xml:space="preserve">30/04/2019:  </t>
    </r>
    <r>
      <rPr>
        <sz val="10"/>
        <color theme="1"/>
        <rFont val="Arial"/>
      </rPr>
      <t>De acuerdo al avance reportado por parte de la Oficina de Planeación donde el proveedor informa que:"Se advierte que la funcionalidad de gestión de personal e indicadores, a pesar de que se encuentra instalada la versión Goobi 2018, aún no se encuentra en producción porque está pendiente de la liberación de una actualización".  Por lo anterior se cierra ésta acción y se da traslado a la Oficina de Control Interno Disciplinario para lo de su competencia, puesto que el contrato auditado No. 033 de 2015 que dio origen al hallazgo y/o no conformidad se liquido con Acta de fecha 29 de Junio de 2016 (folios 196 y 197).</t>
    </r>
  </si>
  <si>
    <t xml:space="preserve">Prórroga al contrato No. 34 del 24/03/2017
16/10/2018:  Pantallazos tomados del sistema de información GOOBI de los módulos: Planeación de Recursos_Metas e Indicadores_Orgaznización de parámetros del sistema_Banco de Proyectos_ Detalle por rubros presupuestales_ "Relaciones de equivalencia entre catálogos y/o dominios" </t>
  </si>
  <si>
    <r>
      <rPr>
        <sz val="10"/>
        <color theme="1"/>
        <rFont val="Arial"/>
      </rPr>
      <t xml:space="preserve">29/07/2016- Diana Karina Jefe OCI
05/11/2016: Diana Ruiz Jefe OCI
25/01/2017: Diana Karina Jefe OCI
19/04/2017: Nadia Pineda-Contratista OCI
27/07/2017: Diana Ruiz Jefe OCI
10/10/2017: Nadia Pineda Sarmiento-Contratista OCI
29/11/2017: Nadia Aixa Pineda Sarmiento-Contratista OCI
12/04/2018:  Alix del Pilar Hurtado - Técnico Operativo OCI. 
25/07/2018: Alix del Pilar Hurtado P., Técnico Operativo (E ) OCI
16/10/2018: Sandra Milena Bonilla R._ Contratista de Apoyo Profesional_ OCI
24/12/2018: Sandra Milena Bonilla R._ Contratista de Apoyo Profesional_ OCI
</t>
    </r>
    <r>
      <rPr>
        <b/>
        <sz val="10"/>
        <color theme="1"/>
        <rFont val="Arial"/>
      </rPr>
      <t xml:space="preserve">30/04/2019: </t>
    </r>
    <r>
      <rPr>
        <sz val="10"/>
        <color theme="1"/>
        <rFont val="Arial"/>
      </rPr>
      <t>Hilda Yamile Morales L - Jefe OCI</t>
    </r>
  </si>
  <si>
    <t>Instrumentos Archivísticos - Tabla de Retención Documental y Cuadros de Clasificación Documental. La entidad no cuenta con las Tablas de Retención Documental (TRD) debidamente aprobada, convalidada e implementada. Así como tampoco con Cuadros de Clasificación Documental.</t>
  </si>
  <si>
    <t>No se ha logrado la convalidacion de las Tablas de Retencion Documental con el respectivo cuadro de clasificacion documental</t>
  </si>
  <si>
    <t>Realizar los ajustes solicitados por la Secretaria Técnica del Consejo Distrital de Archivos de Bogotá D.C.</t>
  </si>
  <si>
    <t>Documento de respuesta a los ajustes solicitados.</t>
  </si>
  <si>
    <t>Profesional Especializado 222-03</t>
  </si>
  <si>
    <t>06/10/2017: Se realizaron los ajuestes solicitados por la la Secretaria Técnica del Consejo Distrital de Archivos de Bogotá D.C
Por lo anterior se solicita el cierre de la no conformidad  puesto que se han desarrollado las acciones para eliminar las causas de la no conformidad.</t>
  </si>
  <si>
    <t>Z:\AVANCES TABLA DE RETENCION</t>
  </si>
  <si>
    <r>
      <rPr>
        <sz val="10"/>
        <color rgb="FF000000"/>
        <rFont val="Arial"/>
      </rPr>
      <t xml:space="preserve">28/07/2017: 
Se revisó la versión preliminar del documento respuesta a los ajustes solicitados:
1.Confrontación organigrama-TRD: Se realizo ajuste conforme el organigrama vigente y se elaboran (6) TRD.
2. Relación serie-Funciones: Se revisa TRD Subdirección Administrativa Financiera y de Control Disciplinario con un único responsable de acuerdo a estructura orgánico funcional.
3.Cuadro de caracterización documental: Se diligenciaron (6) cuadros de caracterización documental conforme la norma técnica NTD-SIG 001:2011
4. Denominación y conformación de Series  Documentales : Se encuentra en revisión la Denominación y conformación de Series  Documentales elaborada por los referentes del proceso de Gestión Documental.
5.Codificación: Se revisó documento de trabajo donde se determinan la codificación de las series y subseries documentales con la corrección.
6.Introduccion: Se encuentra el proyecto documento a presentar en Comite de Archivo del mes de Julio de 2017.
7. Valoración Primaria: La profesional especializada  referente del proceso de Gestión Documental presenta el cuadro de clasificación documental y la definición de disposición final  de documentos asociada, junto con el análisis de normatividad que debe relacionarse con cada uno de estos.
8.Valoración Secundaria: La profesional especializada  referente del proceso de Gestión Documental  presenta la identificación de sereis misionales definitiva.
Frente a las 5  tareas  propuestas para la actividad se desarrollaron 4 con corte a la fecha de seguimiento (28 de Julio de 2017) equivalente al 80%. El envío de TRD se encuentra para finalizar a 31 de Julio de 2017.
Deben realizarse de forma posterior a la aprobación,  un mecanismo de  socialización  frente a los ajustes y las implicaciones por proceso, donde puede involucrarse el mecanismo IN-EC-16-01 Instructivos para el tratamiento de alertas en la gestión de procesos
12/10/2017: Se realizaron los ajuestes solicitados por la la Secretaria Técnica del Consejo Distrital de Archivos de Bogotá D.C.
Se recibieron los ajustes por parte de la  Secretaria Técnica del Consejo Distrital de Archivos de Bogotá D.C, mediante radicado IDEP 1239 del 25 de Septiembre de 2017. Posteriormente se analizaron los ajustes y se  proyectó la TRD definitiva para ser presentada en el Comité de Archivo  que se realizará en Octubre de 2017, para ser enviadas a  este ente  para la correspondiente Convalidación.  Se cierra acción.
</t>
    </r>
    <r>
      <rPr>
        <b/>
        <i/>
        <sz val="10"/>
        <color rgb="FF000000"/>
        <rFont val="Arial"/>
      </rPr>
      <t xml:space="preserve">
</t>
    </r>
  </si>
  <si>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30/09/2017: Archivo excel con ajustes, TRD ajustdas, Cuadro de clasificación ajustado y cuadro  de caracterización ajustado.
</t>
    </r>
    <r>
      <rPr>
        <b/>
        <sz val="10"/>
        <color rgb="FF000000"/>
        <rFont val="Arial"/>
      </rPr>
      <t>10/04/2018: I</t>
    </r>
    <r>
      <rPr>
        <sz val="10"/>
        <color rgb="FF000000"/>
        <rFont val="Arial"/>
      </rPr>
      <t>nforme radicado  455 del 28/03/2018 del Archivo General de la Nación,  No se presenta nuevas evidencias para el cumplimiento de las observaciones presentadas.</t>
    </r>
  </si>
  <si>
    <r>
      <rPr>
        <sz val="10"/>
        <color rgb="FF000000"/>
        <rFont val="Arial"/>
      </rPr>
      <t xml:space="preserve">28/07/2017: Diana Karina Ruiz P. 
</t>
    </r>
    <r>
      <rPr>
        <b/>
        <sz val="10"/>
        <color rgb="FF000000"/>
        <rFont val="Arial"/>
      </rPr>
      <t>10/04/2018:</t>
    </r>
    <r>
      <rPr>
        <sz val="10"/>
        <color rgb="FF000000"/>
        <rFont val="Arial"/>
      </rPr>
      <t xml:space="preserve"> Alix del Pilar Hurtado Pedraza, Técnico Operativo (E )</t>
    </r>
  </si>
  <si>
    <t>Realizar mesas de trabajo por dependencias para revisar la pertinencia y coherencia de las Tablas presentadas en el año 2016 al Archivo Distrital y generar  propuesta ajustada de acuerdo con los procesos y procedimientos actualizados y publicados en Maloca Aula SIG.</t>
  </si>
  <si>
    <t>Actas de mesas de trabajo, Tablas de Retención Documental preliminares</t>
  </si>
  <si>
    <t>06/10/2017: Se realizaron mesas de trabajo con las dependencias y se participo en mesas de actualizacion de procesos y procedimientos.
Por lo anterior se solicita el cierre de la no conformidad  puesto que se han desarrollado las acciones para eliminar las causas de la no conformidad.</t>
  </si>
  <si>
    <r>
      <rPr>
        <sz val="10"/>
        <color rgb="FF000000"/>
        <rFont val="Arial"/>
      </rPr>
      <t xml:space="preserve">28/07/2017:
Se revisaron actas de comité de archivo de 2017 donde se socializa el plan de mejoramiento archivístico y se construye con base en este  el cronograma de mesas de trabajo por dependencias.  Se revisaron los listados de asistencia de las mesas realizadas y las Tablas de Retención Preliminares a aprobar en Comité de Archivo de Julio de 2017.
Se recomienda mayor socialización sobre el mecanismo de consulta compartida  Z:\AVANCES TABLA DE RETENCION para realizar actualizaciones simultaneas frente a las  modificaciones del modelo de procesos de la entidad, lo que agilizaría las actividades  posteriores de Plan de Mejoramiento Archivístico y complementarlo con los soportes registrados en cada tarea de las acción.
12/10/2017: Se realizaron las  mesas de trabajo por dependencaia y posterior a la radicacion de loas observaciones dela Secretaría Tecnica del Consejo Distrital de Archivos de Bogotá, se presentará en el primer comité directivo de Octubre de 2017.  Se cierra acción.
Se cierra acción.
</t>
    </r>
    <r>
      <rPr>
        <b/>
        <sz val="10"/>
        <color rgb="FF000000"/>
        <rFont val="Arial"/>
      </rPr>
      <t xml:space="preserve">
</t>
    </r>
  </si>
  <si>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12/10/2017: Radicado 25 de septiembre de 2017 y programación en Comité Directivo.
</t>
    </r>
    <r>
      <rPr>
        <b/>
        <sz val="10"/>
        <color rgb="FF000000"/>
        <rFont val="Arial"/>
      </rPr>
      <t xml:space="preserve">
10/04/2018: </t>
    </r>
    <r>
      <rPr>
        <sz val="10"/>
        <color rgb="FF000000"/>
        <rFont val="Arial"/>
      </rPr>
      <t>Respuesta informe de seguimiento al Plan Archivístico rad 455 del 28/03/2018 Archivo General de la Nación</t>
    </r>
  </si>
  <si>
    <r>
      <rPr>
        <sz val="10"/>
        <color rgb="FF000000"/>
        <rFont val="Arial"/>
      </rPr>
      <t xml:space="preserve">28/07/2017: Diana Karina Ruiz P.
12/10/2017: Diana Karina Ruiz-Jefe de OCI
Alix del Pilar Hurtado Pedraza-Técnico Operativo OCI
</t>
    </r>
    <r>
      <rPr>
        <b/>
        <sz val="10"/>
        <color rgb="FF000000"/>
        <rFont val="Arial"/>
      </rPr>
      <t>10/04/2018:</t>
    </r>
    <r>
      <rPr>
        <sz val="10"/>
        <color rgb="FF000000"/>
        <rFont val="Arial"/>
      </rPr>
      <t xml:space="preserve"> Alix del Pilar Hurtado Pedraza, Técnico Operativo (E )</t>
    </r>
  </si>
  <si>
    <t>Elaboración y ajuste de los anexos de las Tablas de Retención Documental.</t>
  </si>
  <si>
    <t>Cuadro de Clasificación Documental, Fichas de Valoración Documental, introducción.</t>
  </si>
  <si>
    <t>06/10/2017:  Se elaboraron las Tablas de Retencion Documental Junto con sus anexos .documentos soportes equipo de computo del profesional Especializado de Gestión Documental. 
Por lo anterior se solicita el cierre de la no conformidad  puesto que se han desarrollado las acciones para eliminar las causas de la no conformidad.</t>
  </si>
  <si>
    <t xml:space="preserve">28/07/2017:
Se revisa documento de trabajo con la clasificación documental (Cuadro de Clasificación Documental preliminar)   a aprobar en Comité de Archivo.
Las fichas de  Fichas de Valoración Documental se encuentran diseñadas (versión preliminar) de acuerdo a las disposición final establecida en la Tabla de Retención Documental  y el formato FICHA DE VALORACIÓN DOCUMENTAL Y DISPOSICIÓN FINAL Código: FT-GD-07-22.
Estos documentos son socializados y aprobados en Comité de Archivo de 28 de Julio de 2017.
12/10/2017: Se realizaron los ajuestes solicitados por la la Secretaria Técnica del Consejo Distrital de Archivos de Bogotá D.C
Se recibieron los ajustes por parte de la  Secretaria Técnica del Consejo Distrital de Archivos de Bogotá D.C, mediante radicado IDEP1239 del 25 de Septiembre de 2017. Posteriormente se analizaron los ajustes y se  proyectó la TRD definitiva para ser presentada en el Comité de Archivo  que se realizará en Octubre de 2017, para ser enviadas a  este ente  para la correspondiente Convalidación.
Se cierra acción.
</t>
  </si>
  <si>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t>
    </r>
    <r>
      <rPr>
        <b/>
        <sz val="10"/>
        <color rgb="FF000000"/>
        <rFont val="Arial"/>
      </rPr>
      <t xml:space="preserve">
10/04/2018</t>
    </r>
    <r>
      <rPr>
        <sz val="10"/>
        <color rgb="FF000000"/>
        <rFont val="Arial"/>
      </rPr>
      <t>: Respuesta informe de seguimiento al Plan Archivístico rad 455 del 28/03/2018 Archivo General de la Nación</t>
    </r>
  </si>
  <si>
    <r>
      <rPr>
        <sz val="10"/>
        <color rgb="FF000000"/>
        <rFont val="Arial"/>
      </rPr>
      <t xml:space="preserve">28/07/2017: Diana Karina Ruiz P.
</t>
    </r>
    <r>
      <rPr>
        <b/>
        <sz val="10"/>
        <color rgb="FF000000"/>
        <rFont val="Arial"/>
      </rPr>
      <t>10/04/2018</t>
    </r>
    <r>
      <rPr>
        <sz val="10"/>
        <color rgb="FF000000"/>
        <rFont val="Arial"/>
      </rPr>
      <t>: Alix del Pilar Hurtado Pedraza, Técnico Operativo (E )</t>
    </r>
  </si>
  <si>
    <t>Aprobación de las TRD por el Comité de Archivo del IDEP.</t>
  </si>
  <si>
    <t>Tabla de Retención Documental final, Acta de aprobación del comité de Archivo.</t>
  </si>
  <si>
    <t>06/10/2017: El 28 de julio de la viegencia actual ,  el comité interno de Archivos del IDEP,  Aprobo las Tablas de Retencion Documental.
Por lo anterior se solicita el cierre de la no conformidad  puesto que se han desarrollado las acciones para eliminar las causas de la no conformidad</t>
  </si>
  <si>
    <r>
      <rPr>
        <sz val="10"/>
        <color rgb="FF000000"/>
        <rFont val="Arial"/>
      </rPr>
      <t xml:space="preserve">28/07/2017:
Los procesos se han  publicado progresivamente en el SItio WEB Maloca AulaSIG  en el mes de Julio de 2017 y se construyó versión preliminar de las TRD para aprobación en el Comité Interno de Archivo, que fue  celebrado el 28 de Julio de 2017.
Se recomienda continuar con los controles sistemáticos de actualización del modelo de operación y establecer mesas articuladas entre el Comité de Sistema Integrado de Gestión y Comité de Archivo para retroalimentar los dos subsistemas asociados (Subsistema de Gestión de Calidad y Subsistema de Gestión Ambiental) frente a las actividades restantes del presente Plan de Mejora.
12/10/2017: Se realizo el 28 de julio de 2017 y se programa para primera semana de octubre  despues de los ajustes radicados.
Se cierra acción.
</t>
    </r>
    <r>
      <rPr>
        <b/>
        <sz val="10"/>
        <color rgb="FF000000"/>
        <rFont val="Arial"/>
      </rPr>
      <t xml:space="preserve">
25/07/2018
NOTA: </t>
    </r>
    <r>
      <rPr>
        <sz val="10"/>
        <color rgb="FF000000"/>
        <rFont val="Arial"/>
      </rPr>
      <t>Con comunicado radicado No. 944 del 04/07/2018, el Archivo General e la Nación, remitió certificado en donde notifica que se realizó inscripción de las TRD del IDEP con el Rgistro Único de Series Documentales bajo el número TRD-82.</t>
    </r>
  </si>
  <si>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t>
    </r>
    <r>
      <rPr>
        <b/>
        <sz val="10"/>
        <color rgb="FF000000"/>
        <rFont val="Arial"/>
      </rPr>
      <t xml:space="preserve">
</t>
    </r>
    <r>
      <rPr>
        <sz val="10"/>
        <color rgb="FF000000"/>
        <rFont val="Arial"/>
      </rPr>
      <t xml:space="preserve">10/04/2018: Respuesta informe de seguimiento al Plan Archivístico rad 455 del 28/03/2018 Archivo General de la Nación
</t>
    </r>
    <r>
      <rPr>
        <b/>
        <sz val="10"/>
        <color rgb="FF000000"/>
        <rFont val="Arial"/>
      </rPr>
      <t xml:space="preserve">25/07/2018: </t>
    </r>
    <r>
      <rPr>
        <sz val="10"/>
        <color rgb="FF000000"/>
        <rFont val="Arial"/>
      </rPr>
      <t>Certificado de inscripción en el Registro Único de Series Documentales radicado en el IDEP bajo en # 944 del 04/07/2018</t>
    </r>
  </si>
  <si>
    <r>
      <rPr>
        <sz val="10"/>
        <color rgb="FF000000"/>
        <rFont val="Arial"/>
      </rPr>
      <t xml:space="preserve">28/07/2017: Diana Karina Ruiz P.
12/10/2017: Diana Karina Ruiz-Jefe de OCI
Alix del Pilar Hurtado Pedraza-Técnico Operativo OCI
</t>
    </r>
    <r>
      <rPr>
        <sz val="10"/>
        <color rgb="FF000000"/>
        <rFont val="Arial"/>
      </rPr>
      <t xml:space="preserve">10/04/2018: Alix del Pilar Hurtado Pedraza, Técnico Operativo (E )
</t>
    </r>
    <r>
      <rPr>
        <b/>
        <sz val="10"/>
        <color rgb="FF000000"/>
        <rFont val="Arial"/>
      </rPr>
      <t xml:space="preserve">
25/07/2018</t>
    </r>
    <r>
      <rPr>
        <sz val="10"/>
        <color rgb="FF000000"/>
        <rFont val="Arial"/>
      </rPr>
      <t>: Alix del Pilar Hurtado Pedraza, Técnico Operativo (E )</t>
    </r>
  </si>
  <si>
    <t>Enviar las TRD para su convalidación a la Secretaría Técnica del Consejo Distrital de Archivos de Bogotá D.C.</t>
  </si>
  <si>
    <t xml:space="preserve">Comunicación de envió anexando la TRD. </t>
  </si>
  <si>
    <t>06/10/2017: Mediante radicado No. 1-2017-19693 se radicaron las TRD en la Secretaria Tecnica del Consejo Distrital de Archivos.
Por lo anterior se solicita el cierre de la no conformidad  puesto que se han desarrollado las acciones para eliminar las causas de la no conformidad.</t>
  </si>
  <si>
    <r>
      <rPr>
        <sz val="10"/>
        <color rgb="FF000000"/>
        <rFont val="Arial"/>
      </rPr>
      <t xml:space="preserve">28/07/2017:
Se realizará envío a 31 de Julio  de 2017 de acuerdo a lo manifestado por La profesional especializada  referente del proceso de Gestión Documental.
12/10/2017:  Se radicaron 1ra vez el 31/07/2017 bajo el radicado IDEP No. 00531 y  se espera realizar la entrega de los  ajustes en octubre de 2017 . 
Se cierra acción.
</t>
    </r>
    <r>
      <rPr>
        <sz val="10"/>
        <color rgb="FF000000"/>
        <rFont val="Arial"/>
      </rPr>
      <t>10/04/2018</t>
    </r>
    <r>
      <rPr>
        <b/>
        <sz val="10"/>
        <color rgb="FF000000"/>
        <rFont val="Arial"/>
      </rPr>
      <t xml:space="preserve">
NOTA: </t>
    </r>
    <r>
      <rPr>
        <sz val="10"/>
        <color rgb="FF000000"/>
        <rFont val="Arial"/>
      </rPr>
      <t xml:space="preserve"> la Secretaría Técnica del Consejo Distrital de Archivo de General de la Nación Bogotá Nación con oficio No. 455 del 28/03/2018 generó observaciones presentadas al seguimiento de plan de mejoramiento. 
Por lo tanto la OCI continuará realizando seguimiento hasta que se convaliden las tablas de retención documental en cumplimiento de la acción No. 05 ya que a pesar de haberse cumplido, la misma no fue efectiva. 
</t>
    </r>
    <r>
      <rPr>
        <b/>
        <sz val="10"/>
        <color rgb="FF000000"/>
        <rFont val="Arial"/>
      </rPr>
      <t xml:space="preserve">25/07/2018
NOTA: </t>
    </r>
    <r>
      <rPr>
        <sz val="10"/>
        <color rgb="FF000000"/>
        <rFont val="Arial"/>
      </rPr>
      <t xml:space="preserve">Con comunicado radicado No. 944 del 04/07/2018, el Archivo General e la Nación, remitió certificado en donde notifica que se realizó inscripción de las TRD del IDEP con el Rgistro Único de Series Documentales bajo el número </t>
    </r>
    <r>
      <rPr>
        <b/>
        <sz val="10"/>
        <color rgb="FF000000"/>
        <rFont val="Arial"/>
      </rPr>
      <t xml:space="preserve">TRD-82.
</t>
    </r>
  </si>
  <si>
    <r>
      <rPr>
        <sz val="10"/>
        <color rgb="FF000000"/>
        <rFont val="Arial"/>
      </rPr>
      <t xml:space="preserve">Se realizará envío a 31 de Julio  de 2017 de acuerdo a lo manifestado por La profesional especializada  referente del proceso de Gestión Documental 
12/10/2017: Rad 531 y anexos 
</t>
    </r>
    <r>
      <rPr>
        <sz val="10"/>
        <color rgb="FF000000"/>
        <rFont val="Arial"/>
      </rPr>
      <t xml:space="preserve">
10/04/2018: Respuesta informe de seguimiento al Plan Archivístico rad 455 del 28/03/2018 Archivo General de la Nación
</t>
    </r>
    <r>
      <rPr>
        <b/>
        <sz val="10"/>
        <color rgb="FF000000"/>
        <rFont val="Arial"/>
      </rPr>
      <t xml:space="preserve">25/07/2018: </t>
    </r>
    <r>
      <rPr>
        <sz val="10"/>
        <color rgb="FF000000"/>
        <rFont val="Arial"/>
      </rPr>
      <t>Certificado de inscripción en el Registro Único de Series Documentales radicado en el IDEP bajo en # 944 del 04/07/2018</t>
    </r>
  </si>
  <si>
    <r>
      <rPr>
        <sz val="10"/>
        <color rgb="FF000000"/>
        <rFont val="Arial"/>
      </rPr>
      <t xml:space="preserve">28/07/2017: Diana Karina Ruiz P.
12/10/2017: Diana Karina Ruiz-Jefe de OCI
Alix del Pilar Hurtado Pedraza-Técnico Operativo OCI 
</t>
    </r>
    <r>
      <rPr>
        <b/>
        <sz val="10"/>
        <color rgb="FF000000"/>
        <rFont val="Arial"/>
      </rPr>
      <t xml:space="preserve">25/07/2018: </t>
    </r>
    <r>
      <rPr>
        <sz val="10"/>
        <color rgb="FF000000"/>
        <rFont val="Arial"/>
      </rPr>
      <t xml:space="preserve">Alix del Pilar Hurtado Pedraza, Técnico Operativo (E )
</t>
    </r>
  </si>
  <si>
    <t>Conformación de los Archivos Públicos. La entidad no ha elaborado las tablas de valoración para la organización del fondo acumulado.</t>
  </si>
  <si>
    <t>No se ha logrado la convalidacion de las Tablas de Valoracion  Documental con el respectivo cuadro de clasificacion documental</t>
  </si>
  <si>
    <t>Ajustar las Tablas de Valoración Documental (TVD) de acuerdo con las recomendaciones de la  Secretaría Técnica del Consejo Distrital de Archivos de Bogotá D.C.</t>
  </si>
  <si>
    <t xml:space="preserve">
06/10/2017:Se elaboró Versión N°1 de las Tablas de Valoración Documental
Por lo anterior se solicita el cierre de la no conformidad  puesto que se han desarrollado las acciones para eliminar las causas de la no conformidad.
23/11/2017: 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t>
  </si>
  <si>
    <t>23/11/2017: Z:\TABLA DE VALORACION DOCUMENTAL_AJUSTES</t>
  </si>
  <si>
    <r>
      <rPr>
        <sz val="10"/>
        <color rgb="FF000000"/>
        <rFont val="Arial"/>
      </rPr>
      <t xml:space="preserve">12/10/2017: se realizaron los ajustes de las tablas de valoración documental. Se determinaron tres periodos  hasta 2007, para realizar las tablas correspondientes de acuerdo a los cambios de estructura organica y frente a estos se dispone de una proyección de tablas e identificación de inventarios en estado natural. 
20/12/2017:Se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Se cierra acción 
</t>
    </r>
    <r>
      <rPr>
        <sz val="10"/>
        <color rgb="FF000000"/>
        <rFont val="Arial"/>
      </rPr>
      <t xml:space="preserve">10/04/2018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rPr>
      <t xml:space="preserve">
25/07/2018
NOTA:  La Oficina de Control Interno recomienda tener en cuenta las observaciones dadas por el Archivo General de la Nación respecto al seguimiento al Plan de Mejoramiento Archivistico, el cual fue radicado en el IDEP bajo el No. 1014 del 17/07/2018</t>
    </r>
  </si>
  <si>
    <r>
      <rPr>
        <sz val="10"/>
        <color rgb="FF000000"/>
        <rFont val="Arial"/>
      </rPr>
      <t xml:space="preserve">Identificación de Tablas por periodo de Estructura Organica
proyección de tablas de valoración
Inventarios en estado natural. Radicado 924 de 2017
</t>
    </r>
    <r>
      <rPr>
        <sz val="10"/>
        <color rgb="FF000000"/>
        <rFont val="Arial"/>
      </rPr>
      <t xml:space="preserve">
10/04/2018: Respuesta informe de seguimiento al Plan Archivístico rad 455 del 28/03/2018 Archivo General de la Nación
</t>
    </r>
    <r>
      <rPr>
        <b/>
        <sz val="10"/>
        <color rgb="FF000000"/>
        <rFont val="Arial"/>
      </rPr>
      <t xml:space="preserve">25/07/2018: </t>
    </r>
    <r>
      <rPr>
        <sz val="10"/>
        <color rgb="FF000000"/>
        <rFont val="Arial"/>
      </rPr>
      <t xml:space="preserve">Respuesta informe de  seguimiento al Plan de Mejoramiento Archivistico, el cual fue radicado en el IDEP bajo el No. 1014 del 17/07/2018  Archivo General de la Nación
</t>
    </r>
  </si>
  <si>
    <r>
      <rPr>
        <sz val="10"/>
        <color rgb="FF000000"/>
        <rFont val="Arial"/>
      </rPr>
      <t xml:space="preserve">Alix del Pilar Hurtado Pedraza-Técnico Operativo OCI12/10/2017: Diana Karina Ruiz-Jefe de OCI
Alix del Pilar Hurtado Pedraza-Técnico Operativo OCI
20/12/2017: Diana Ruiz
</t>
    </r>
    <r>
      <rPr>
        <sz val="10"/>
        <color rgb="FF000000"/>
        <rFont val="Arial"/>
      </rPr>
      <t xml:space="preserve">10/04/2018: Alix del Pilar Hurtado Pedraza, Técnico Operativo (E )
</t>
    </r>
    <r>
      <rPr>
        <b/>
        <sz val="10"/>
        <color rgb="FF000000"/>
        <rFont val="Arial"/>
      </rPr>
      <t xml:space="preserve">
25/07/2018:</t>
    </r>
    <r>
      <rPr>
        <sz val="10"/>
        <color rgb="FF000000"/>
        <rFont val="Arial"/>
      </rPr>
      <t xml:space="preserve"> Alix del Pilar Hurtado Pedraza, Técnico Operativo (E )</t>
    </r>
  </si>
  <si>
    <t xml:space="preserve">Elaboración de los anexos de las Tablas de Valoración Documental. </t>
  </si>
  <si>
    <t>06/10/2017: Se elaboró versión N° 1 del Cuadro de Clasificación Documental para las TVD
Por lo anterior se solicita el cierre de la no conformidad  puesto que se han desarrollado las acciones para eliminar las causas de la no conformidad
23/11/2017:Se estan realizando los ajustes solicitados</t>
  </si>
  <si>
    <r>
      <rPr>
        <sz val="10"/>
        <color rgb="FF000000"/>
        <rFont val="Arial"/>
      </rPr>
      <t xml:space="preserve">12/10/2017: se realizaron los ajustes de las tablas de valoración documental. Se determinaron tres periodos  hasta 2007, para realizar las tablas correspondientes de acuerdo a los cambios de estructura organica y frente a estos se dispone de una proyección de tablas e identificación de inventarios en estado natural.
20/12/2017::Se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Se verifican como anexos 341 folios con CD radicados (Rad 924 de 2017 IDEP) como soporte para concepto de convalidación de Tablas de Valoración Documental. Se cierra acción
</t>
    </r>
    <r>
      <rPr>
        <b/>
        <sz val="10"/>
        <color rgb="FF000000"/>
        <rFont val="Arial"/>
      </rPr>
      <t>10/04/2018</t>
    </r>
    <r>
      <rPr>
        <sz val="10"/>
        <color rgb="FF000000"/>
        <rFont val="Arial"/>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t>
    </r>
    <r>
      <rPr>
        <b/>
        <sz val="10"/>
        <color rgb="FF000000"/>
        <rFont val="Arial"/>
      </rPr>
      <t xml:space="preserve">
25/07/2018
NOTA:  La Oficina de Control Interno recomienda tener en cuenta las observaciones dadas por el Archivo General de la Nación respecto al seguimiento al Plan de Mejoramiento Archivistico, el cual fue radicado en el IDEP bajo el No. 1014 del 17/07/2018.
</t>
    </r>
  </si>
  <si>
    <r>
      <rPr>
        <sz val="10"/>
        <color rgb="FF000000"/>
        <rFont val="Arial"/>
      </rPr>
      <t xml:space="preserve">Identificación de Tablas por periodo de Estructura Organica
proyección de tablas de valoración
Inventarios en estado natural. Radicado 924 de 2017
</t>
    </r>
    <r>
      <rPr>
        <sz val="10"/>
        <color rgb="FF000000"/>
        <rFont val="Arial"/>
      </rPr>
      <t xml:space="preserve">10/04/2018: Respuesta informe de seguimiento al Plan Archivístico rad 455 del 28/03/2018 Archivo General de la Nación
</t>
    </r>
    <r>
      <rPr>
        <b/>
        <sz val="10"/>
        <color rgb="FF000000"/>
        <rFont val="Arial"/>
      </rPr>
      <t xml:space="preserve">25/07/2018: </t>
    </r>
    <r>
      <rPr>
        <sz val="10"/>
        <color rgb="FF000000"/>
        <rFont val="Arial"/>
      </rPr>
      <t>Respuesta informe de  seguimiento al Plan de Mejoramiento Archivistico, el cual fue radicado en el IDEP bajo el No. 1014 del 17/07/2018  Archivo General de la Nación</t>
    </r>
  </si>
  <si>
    <r>
      <rPr>
        <sz val="10"/>
        <color rgb="FF000000"/>
        <rFont val="Arial"/>
      </rPr>
      <t xml:space="preserve">12/10/2017: Diana Karina Ruiz-Jefe de OCI
Alix del Pilar Hurtado Pedraza-Técnico Operativo OCI
20/12/2017: Diana Ruiz
</t>
    </r>
    <r>
      <rPr>
        <b/>
        <sz val="10"/>
        <color rgb="FF000000"/>
        <rFont val="Arial"/>
      </rPr>
      <t xml:space="preserve">
</t>
    </r>
    <r>
      <rPr>
        <sz val="10"/>
        <color rgb="FF000000"/>
        <rFont val="Arial"/>
      </rPr>
      <t xml:space="preserve">10/04/2018: Alix del Pilar Hurtado Pedraza, Técnico Operativo (E )
</t>
    </r>
    <r>
      <rPr>
        <b/>
        <sz val="10"/>
        <color rgb="FF000000"/>
        <rFont val="Arial"/>
      </rPr>
      <t>25/07/2018:</t>
    </r>
    <r>
      <rPr>
        <sz val="10"/>
        <color rgb="FF000000"/>
        <rFont val="Arial"/>
      </rPr>
      <t xml:space="preserve"> Alix del Pilar Hurtado Pedraza, Técnico Operativo (E )</t>
    </r>
  </si>
  <si>
    <t>Aprobación de las TVD por el Comité de Archivo del IDEP.</t>
  </si>
  <si>
    <t xml:space="preserve">Tabla de Valoración  Documental final, Acta de aprobación del comité de Archivo </t>
  </si>
  <si>
    <t xml:space="preserve">06/10/2017: Actividad en desarrollado programada para el IV Trismetre de la vigencia actual.
23/11/2017:El comité se realizara la primera semana de Diciembre </t>
  </si>
  <si>
    <r>
      <rPr>
        <sz val="10"/>
        <color rgb="FF000000"/>
        <rFont val="Arial"/>
      </rPr>
      <t xml:space="preserve">20/12/2017: Se celebró comité de archivo el 12 de diciembre de 2017 donde se aprobaron las Tablas de Valoración Documental y se   desarrollaron los siguientes puntos: 1. Se socializó a los asistentes al Comité Interno de Archivo los ajustes solicitados por la Secretaria Técnica en el concepto de revisión, evaluación y convalidación de la Tabla de Valoración Documental del Instituto para La investigación Educativa y el Desarrollo Pedagógico IDEP. Radicado No. 1-2016-5183 de fecha 10/02/2016. 2. La Profesional especializada 222-03 presentó al Comité Interno de Archivo el cuadro de respuestas que se entregará al archivo de Bogotá. A cada observación realizada se da una respuesta de lo que la Entidad realizo frente a esa observación. Presentó la estructura de los tres períodos contemplados para la presentación de  la Tabla de valoración Documental con sus respectivos anexos  cuadro de clasificación documental e inventario documental. 3. Adicionalmente presentó un cuadro de disposición final y tiempos de retención documental para las series, subseries y asuntos identificados en el inventario documental del fondo acumulado del Instituto y que quedaran plasmados en las Tablas de valoración Documental y en las fichas de valoración documental. 4. Finalmente informóque las Tablas de Valoración Documental con sus respectivos anexos  serán enviados nuevamente  a la secretaria técnica para revisión y convalidación el 15 de diciembre de 2017. (Fuente Acta de Comité).  Se cierra acción.
</t>
    </r>
    <r>
      <rPr>
        <b/>
        <sz val="10"/>
        <color rgb="FF000000"/>
        <rFont val="Arial"/>
      </rPr>
      <t>10/04/2018</t>
    </r>
    <r>
      <rPr>
        <sz val="10"/>
        <color rgb="FF000000"/>
        <rFont val="Arial"/>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rPr>
      <t xml:space="preserve">25/07/2018
NOTA:  La Oficina de Control Interno recomienda tener en cuenta las observaciones dadas por el Archivo General de la Nación respecto al seguimiento al Plan de Mejoramiento Archivistico, el cual fue radicado en el IDEP bajo el No. 1014 del 17/07/2018
</t>
    </r>
    <r>
      <rPr>
        <sz val="10"/>
        <color rgb="FF000000"/>
        <rFont val="Arial"/>
      </rPr>
      <t xml:space="preserve">
</t>
    </r>
  </si>
  <si>
    <r>
      <rPr>
        <sz val="10"/>
        <color rgb="FF000000"/>
        <rFont val="Arial"/>
      </rPr>
      <t xml:space="preserve">Acta de comité 12 de diciembre de 2017
Radicado 924 de 2017
</t>
    </r>
    <r>
      <rPr>
        <sz val="10"/>
        <color rgb="FF000000"/>
        <rFont val="Arial"/>
      </rPr>
      <t xml:space="preserve">10/04/2018: Respuesta informe de seguimiento al Plan Archivístico rad 455 del 28/03/2018 Archivo General de la Nación
</t>
    </r>
    <r>
      <rPr>
        <b/>
        <sz val="10"/>
        <color rgb="FF000000"/>
        <rFont val="Arial"/>
      </rPr>
      <t xml:space="preserve">
25/07/2018:</t>
    </r>
    <r>
      <rPr>
        <sz val="10"/>
        <color rgb="FF000000"/>
        <rFont val="Arial"/>
      </rPr>
      <t xml:space="preserve"> Respuesta informe de  seguimiento al Plan de Mejoramiento Archivistico, el cual fue radicado en el IDEP bajo el No. 1014 del 17/07/2018  Archivo General de la Nación</t>
    </r>
  </si>
  <si>
    <r>
      <rPr>
        <sz val="10"/>
        <color rgb="FF000000"/>
        <rFont val="Arial"/>
      </rPr>
      <t xml:space="preserve">20/12/2017: Diana Ruiz
</t>
    </r>
    <r>
      <rPr>
        <sz val="10"/>
        <color rgb="FF000000"/>
        <rFont val="Arial"/>
      </rPr>
      <t xml:space="preserve">
10/04/2018: Alix del Pilar Hurtado Pedraza, Técnico Operativo (E )
</t>
    </r>
    <r>
      <rPr>
        <b/>
        <sz val="10"/>
        <color rgb="FF000000"/>
        <rFont val="Arial"/>
      </rPr>
      <t xml:space="preserve">
25/07/2018</t>
    </r>
    <r>
      <rPr>
        <sz val="10"/>
        <color rgb="FF000000"/>
        <rFont val="Arial"/>
      </rPr>
      <t>: Alix del Pilar Hurtado Pedraza, Técnico Operativo (E )</t>
    </r>
  </si>
  <si>
    <t>Enviar las TVD para su convalidación a la Secretaría Técnica del Consejo Distrital de Archivos de Bogotá D.C.</t>
  </si>
  <si>
    <t xml:space="preserve">Comunicación de envió anexando la TVD. </t>
  </si>
  <si>
    <t xml:space="preserve">06/10/2017: Actividad en desarrollado programada para el IV Trismetre de la vigencia actual.
23/11/2017: Las Tablas de Valoracion Documental se enviaran a la secretaria técnica el 15 de Dicimbre del año en curso. </t>
  </si>
  <si>
    <r>
      <rPr>
        <sz val="10"/>
        <color rgb="FF000000"/>
        <rFont val="Arial"/>
      </rPr>
      <t xml:space="preserve">20/12/2017: Se radicaron Tablas de Valoración Documental bajo radicado 924 de 2017 IDEP , para su posterior tramite de convalidación en Secretaría Técnica del Consejo Distrital de Archivos de Bogotá D.C.. Se  cierra acción
</t>
    </r>
    <r>
      <rPr>
        <b/>
        <sz val="10"/>
        <color rgb="FF000000"/>
        <rFont val="Arial"/>
      </rPr>
      <t>10/04/2018</t>
    </r>
    <r>
      <rPr>
        <sz val="10"/>
        <color rgb="FF000000"/>
        <rFont val="Arial"/>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rPr>
      <t xml:space="preserve">25/07/2018
NOTA:  La Oficina de Control Interno recomienda tener en cuenta las observaciones dadas por el Archivo General de la Nación respecto al seguimiento al Plan de Mejoramiento Archivistico, el cual fue radicado en el IDEP bajo el No. 1014 del 17/07/2018
</t>
    </r>
  </si>
  <si>
    <r>
      <rPr>
        <sz val="10"/>
        <color rgb="FF000000"/>
        <rFont val="Arial"/>
      </rPr>
      <t xml:space="preserve">Radicado 924 de 2017
</t>
    </r>
    <r>
      <rPr>
        <sz val="10"/>
        <color rgb="FF000000"/>
        <rFont val="Arial"/>
      </rPr>
      <t xml:space="preserve">10/04/2018: Respuesta informe de seguimiento al Plan Archivístico rad 455 del 28/03/2018 Archivo General de la Nación
</t>
    </r>
    <r>
      <rPr>
        <b/>
        <sz val="10"/>
        <color rgb="FF000000"/>
        <rFont val="Arial"/>
      </rPr>
      <t xml:space="preserve">25/07/2018: </t>
    </r>
    <r>
      <rPr>
        <sz val="10"/>
        <color rgb="FF000000"/>
        <rFont val="Arial"/>
      </rPr>
      <t>Respuesta informe de  seguimiento al Plan de Mejoramiento Archivistico, el cual fue radicado en el IDEP bajo el No. 1014 del 17/07/2018  Archivo General de la Nación</t>
    </r>
  </si>
  <si>
    <r>
      <rPr>
        <sz val="10"/>
        <color rgb="FF000000"/>
        <rFont val="Arial"/>
      </rPr>
      <t xml:space="preserve">20/12/2017: Diana Ruiz
</t>
    </r>
    <r>
      <rPr>
        <b/>
        <sz val="10"/>
        <color rgb="FF000000"/>
        <rFont val="Arial"/>
      </rPr>
      <t xml:space="preserve">
</t>
    </r>
    <r>
      <rPr>
        <sz val="10"/>
        <color rgb="FF000000"/>
        <rFont val="Arial"/>
      </rPr>
      <t xml:space="preserve">10/04/2018: Alix del Pilar Hurtado Pedraza, Técnico Operativo (E )
</t>
    </r>
    <r>
      <rPr>
        <b/>
        <sz val="10"/>
        <color rgb="FF000000"/>
        <rFont val="Arial"/>
      </rPr>
      <t xml:space="preserve">
25/07/2018</t>
    </r>
    <r>
      <rPr>
        <sz val="10"/>
        <color rgb="FF000000"/>
        <rFont val="Arial"/>
      </rPr>
      <t>: Alix del Pilar Hurtado Pedraza, Técnico Operativo (E )</t>
    </r>
  </si>
  <si>
    <t>Aplicación de las Tablas de Valoración Documental.</t>
  </si>
  <si>
    <t>Inventarios documentales conforme las Tablas de Valoración Documental Aprobadas y convalidadas. Actas de transferencias Secundarias.</t>
  </si>
  <si>
    <r>
      <rPr>
        <sz val="10"/>
        <color rgb="FF000000"/>
        <rFont val="Arial"/>
      </rPr>
      <t xml:space="preserve">Actividad quese realizara una vez se tengan convalidadas las Tablas de Valoracion Documental 
06/10/2017: Actividad en desarrollado , la cual se implementara una vez se tengan convalidadas las Tablas de Valoración Documental. 
</t>
    </r>
    <r>
      <rPr>
        <b/>
        <sz val="10"/>
        <color rgb="FF000000"/>
        <rFont val="Arial"/>
      </rPr>
      <t>23/11/2017</t>
    </r>
    <r>
      <rPr>
        <sz val="10"/>
        <color rgb="FF000000"/>
        <rFont val="Arial"/>
      </rPr>
      <t xml:space="preserve">: Actividad progrmada para el 2019 una vez se convaliden las Tablas de valoracion Documental
</t>
    </r>
    <r>
      <rPr>
        <b/>
        <sz val="10"/>
        <color rgb="FF000000"/>
        <rFont val="Arial"/>
      </rPr>
      <t xml:space="preserve">11/12/2018 </t>
    </r>
    <r>
      <rPr>
        <sz val="10"/>
        <color rgb="FF000000"/>
        <rFont val="Arial"/>
      </rPr>
      <t xml:space="preserve">El 19 de noviembre se recibio de la secretaria tecnica del consejo Distrital de Archivos de Bogota concepto de viabilidad de convalidacion de las TVD
</t>
    </r>
    <r>
      <rPr>
        <b/>
        <sz val="10"/>
        <color rgb="FF000000"/>
        <rFont val="Arial"/>
      </rPr>
      <t>03/04/2019</t>
    </r>
    <r>
      <rPr>
        <sz val="10"/>
        <color rgb="FF000000"/>
        <rFont val="Arial"/>
      </rPr>
      <t xml:space="preserve">: </t>
    </r>
    <r>
      <rPr>
        <sz val="10"/>
        <color rgb="FF000000"/>
        <rFont val="Arial"/>
      </rPr>
      <t>Una vez se obtuvo la convalidación de las TVD el 13 de diciembre de 2018, se han llevado a cabo las siguientes actividades:
1) Se realizó el plan de trabajo  para la intervencion del fondo documental acumulado. 
2) En enero de 2019 la entidad realizo un contrato de un tecnico y en febrero el de un auxiliar
3) Se realizó la inscripción de las Tablas de Valoración Documental en el Registro Único de Series Documentales del AGN, la entidad se encuentra a la espera de la expedicion del certificado. 
4) Se emitió la resolucion No. 018 del 19/02/2019, mediante la cual se adoptó e implementó las TVD en el Instituto.
5) Se realizó la identificación de las series documentales que de acuerdo a la TVD tienen disposición final y eliminación. 
6) Se realizó el inventario documental de 687 carpetas contenidas en 53 cajas, lo que equivale a  13.025 m/l</t>
    </r>
    <r>
      <rPr>
        <b/>
        <sz val="10"/>
        <color rgb="FF000000"/>
        <rFont val="Arial"/>
      </rPr>
      <t xml:space="preserve">
03/07/2019: </t>
    </r>
    <r>
      <rPr>
        <sz val="10"/>
        <color rgb="FF000000"/>
        <rFont val="Arial"/>
      </rPr>
      <t>a)Se oficializo el registro de las Tablas de Valoracion Documental del Instituto en el Registro Unico de series del Archivo General de la Nacion. Quedaron registradas bajo el No. TVD - 25 del 29 de abril de 2019. Se publicaron en la Pagina Web del Instituto las Tablas de valoracion Documental con sus respectivos anexos.b) Se presento en el comite  institucional de gestion y desempeño el 27 de mayo de 2019 el inventario de 267 cajas con 3237 carpetas para eliminar; el comite aprobo la eliminacion. En cuanto se apruebe el acta el inventario se publicara en la Web.</t>
    </r>
  </si>
  <si>
    <r>
      <rPr>
        <sz val="10"/>
        <color rgb="FF000000"/>
        <rFont val="Arial"/>
      </rPr>
      <t xml:space="preserve">Q:\TABLA DE VALORACION_NOVIEMBRE-2018\TVD_IDEP_CD_13_11_2018 concepto técnico
</t>
    </r>
    <r>
      <rPr>
        <b/>
        <sz val="10"/>
        <color rgb="FF000000"/>
        <rFont val="Arial"/>
      </rPr>
      <t xml:space="preserve">03/04/2019: 
 - </t>
    </r>
    <r>
      <rPr>
        <sz val="10"/>
        <color rgb="FF000000"/>
        <rFont val="Arial"/>
      </rPr>
      <t xml:space="preserve">Acta CDA del 13/12/2018
 - Pantallazo de trámite del RUSD, documentos que se encuentran en el archivo de gestión \\192.168.1.251\300_SAFyCD\IDEP2019
e) Resolución 018 de 2019
</t>
    </r>
    <r>
      <rPr>
        <b/>
        <sz val="10"/>
        <color rgb="FF000000"/>
        <rFont val="Arial"/>
      </rPr>
      <t xml:space="preserve">03/07/2019: </t>
    </r>
    <r>
      <rPr>
        <sz val="10"/>
        <color rgb="FF000000"/>
        <rFont val="Arial"/>
      </rPr>
      <t>a)http://www.idep.edu.co/?q=tablas-de-valoracion-documental-idep b) FT-GD-07-06_INVENTARIO_SERIES_ELIMINACION_FINAL</t>
    </r>
  </si>
  <si>
    <r>
      <rPr>
        <sz val="10"/>
        <color rgb="FF000000"/>
        <rFont val="Arial"/>
      </rPr>
      <t xml:space="preserve">20/12/2017: Actividad en desarrollo.
</t>
    </r>
    <r>
      <rPr>
        <sz val="10"/>
        <color rgb="FF000000"/>
        <rFont val="Arial"/>
      </rPr>
      <t>10/04/2018: Actividad  que se encuentra programada para desarrollarse en la vigencia 2019.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con mel número 455. Igualemente, esta oficina  continuará realizando seguimiento al cumplimiento de dichas observaciones teniendo en cuenta que se debe enviar el seguimiento del Plan de Mejoramiento Archivístico trimestralmente.
25/07/2018:</t>
    </r>
    <r>
      <rPr>
        <b/>
        <sz val="10"/>
        <color rgb="FF000000"/>
        <rFont val="Arial"/>
      </rPr>
      <t xml:space="preserve"> </t>
    </r>
    <r>
      <rPr>
        <sz val="10"/>
        <color rgb="FF000000"/>
        <rFont val="Arial"/>
      </rPr>
      <t xml:space="preserve">No se presenta avance por parte del líder del proceso.  
A la fecha de corte 30/06/2018, no se evidencian avances de la acción.
La Oficina de Control Interno recomienda tener en cuenta las observaciones dadas por el Archivo General de la Nación respecto al seguimiento al Plan de Mejoramiento Archivistico, el cual fue radicado en el IDEP bajo el No. 1014 del 17/07/2018
22/10/2018: Con radicado No. 1053 del 24/07/2018, el archivo general emitió "Concepto de revisión y evaluación sobre los ajustes de la tabla de valoración documentaI - TVD del IDEP".  
El IDEP con radicado No.  901 del 19/10/2018, envía al Consejo Distrital de Archivo de Bogotá, envía el documento con los ajustes realizados a la Tabla de Valoración Documental del IDEP.
</t>
    </r>
    <r>
      <rPr>
        <b/>
        <sz val="10"/>
        <color rgb="FF000000"/>
        <rFont val="Arial"/>
      </rPr>
      <t xml:space="preserve">
26/12/2018:  </t>
    </r>
    <r>
      <rPr>
        <sz val="10"/>
        <color rgb="FF000000"/>
        <rFont val="Arial"/>
      </rPr>
      <t xml:space="preserve">Con radicado No. 1703  del  19/11/2018, la Secretaría Técnica del  Consejo Distrital de Archivo de Bogotá, D.C., envió el concepto técnico de revisión y evaluación de la TVD, la cual fue aprobada.  
La Oficina de Control Interno recomienda tener en cuenta las observaciones dadas por el Archivo General de la Nación respecto al seguimiento al Plan de Mejoramiento Archivístico, el cual fue radicado en el IDEP  bajo el  No. 1778 del 26/11/2018.
</t>
    </r>
    <r>
      <rPr>
        <b/>
        <sz val="10"/>
        <color rgb="FF000000"/>
        <rFont val="Arial"/>
      </rPr>
      <t xml:space="preserve">30/04/2019:  </t>
    </r>
    <r>
      <rPr>
        <sz val="10"/>
        <color rgb="FF000000"/>
        <rFont val="Arial"/>
      </rPr>
      <t xml:space="preserve">Con radicado Interno No. 00106-812-000341 el AGN reportó un avancel del P.M. del 98% de cumplimiento frente a las metas propuestas.  Se verificó por parte de ésta Oficina la implementación de las tablas de valoración documental con Resolución Interna No. 018 de febrero de 2019 y el cumplimiento de las acciones descritas en el seguimiento.  Esta acción continúa en seguimiento. 
</t>
    </r>
    <r>
      <rPr>
        <b/>
        <sz val="10"/>
        <color rgb="FF000000"/>
        <rFont val="Arial"/>
      </rPr>
      <t xml:space="preserve">20/08/2019:   </t>
    </r>
    <r>
      <rPr>
        <sz val="10"/>
        <color rgb="FF000000"/>
        <rFont val="Arial"/>
      </rPr>
      <t xml:space="preserve">De acuerdo al seguimiento efectuado y a la verificación realizada por parte de esta Oficina, esta acción se da por cumplida y se cierra. </t>
    </r>
  </si>
  <si>
    <r>
      <rPr>
        <sz val="10"/>
        <color rgb="FF000000"/>
        <rFont val="Arial"/>
      </rPr>
      <t xml:space="preserve">10/04/2018: Respuesta informe de seguimiento al Plan Archivístico rad 455 del 28/03/2018 Archivo General de la Nación
25/07/2018: Respuesta informe de  seguimiento al Plan de Mejoramiento Archivistico, el cual fue radicado en el IDEP bajo el No. 1014 del 17/07/2018  Archivo General de la Nación
22/10/2018: 
- Radicado No. 1053 del 24/07/2018
 - Radicado 901 del 19/10/2018
</t>
    </r>
    <r>
      <rPr>
        <b/>
        <sz val="10"/>
        <color rgb="FF000000"/>
        <rFont val="Arial"/>
      </rPr>
      <t xml:space="preserve">
26/12/2018: </t>
    </r>
    <r>
      <rPr>
        <sz val="10"/>
        <color rgb="FF000000"/>
        <rFont val="Arial"/>
      </rPr>
      <t xml:space="preserve">
 1) Concepto Técnico - TVD - Nov-2018
 2) Plan de Trabajo Intervención TVD
 3) TVD  Periodos:
    - 1994 a 1996
    - 1996  a 2000
    - 2000 a 2007
 4) Plan de Trabajo Intervención  TVD
</t>
    </r>
    <r>
      <rPr>
        <b/>
        <sz val="10"/>
        <color rgb="FF000000"/>
        <rFont val="Arial"/>
      </rPr>
      <t xml:space="preserve">30/04/2019. 
</t>
    </r>
    <r>
      <rPr>
        <sz val="10"/>
        <color rgb="FF000000"/>
        <rFont val="Arial"/>
      </rPr>
      <t xml:space="preserve">1. Resolución No. 018 de 2019.
2. Contratos No. 20 y 31 de 2019.
3. FUID a marzo de 2019.
4. FUIS de eliminación a marzo de 2019.
</t>
    </r>
    <r>
      <rPr>
        <b/>
        <sz val="10"/>
        <color rgb="FF000000"/>
        <rFont val="Arial"/>
      </rPr>
      <t xml:space="preserve">30/07/2019. </t>
    </r>
    <r>
      <rPr>
        <sz val="10"/>
        <color rgb="FF000000"/>
        <rFont val="Arial"/>
      </rPr>
      <t xml:space="preserve">
TVD publicadas en http://www.idep.edu.co/?q=tablas-de-valoracion-documental-idep b) FT-GD-07-06_INVENTARIO_SERIES_ELIMINACION_FINAL</t>
    </r>
  </si>
  <si>
    <r>
      <rPr>
        <sz val="10"/>
        <color rgb="FF000000"/>
        <rFont val="Arial"/>
      </rPr>
      <t xml:space="preserve">20/12/2017: Diana Ruiz
</t>
    </r>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26/10/2018: </t>
    </r>
    <r>
      <rPr>
        <sz val="10"/>
        <color rgb="FF000000"/>
        <rFont val="Arial"/>
      </rPr>
      <t xml:space="preserve">Alix del Pilar Hurtado Pedraza, Técnico Operativo (E )
</t>
    </r>
    <r>
      <rPr>
        <b/>
        <sz val="10"/>
        <color rgb="FF000000"/>
        <rFont val="Arial"/>
      </rPr>
      <t xml:space="preserve">30/04/2019:  </t>
    </r>
    <r>
      <rPr>
        <sz val="10"/>
        <color rgb="FF000000"/>
        <rFont val="Arial"/>
      </rPr>
      <t xml:space="preserve">Hilda Yamile Morales Laverde - Jefe OCI. 
</t>
    </r>
    <r>
      <rPr>
        <b/>
        <sz val="10"/>
        <color rgb="FF000000"/>
        <rFont val="Arial"/>
      </rPr>
      <t xml:space="preserve">
20/08/2019:  </t>
    </r>
    <r>
      <rPr>
        <sz val="10"/>
        <color rgb="FF000000"/>
        <rFont val="Arial"/>
      </rPr>
      <t xml:space="preserve">Hilda Yamile Morales Laverde - Jefe OCI. 
</t>
    </r>
  </si>
  <si>
    <t>Organización de los Archivos de Gestión. La entidad no esta aplicando los criterios de organización de los archivos de gestion según la normatividad relacionada: ordenación, foliación hoja de control, control de prestamos  de documentos, numeración de actos administrativos e integridad física de los documentos.</t>
  </si>
  <si>
    <t>Implementación de la Tabla  de Retención Documental convalidada por el Consejo Distrital de Archivos.</t>
  </si>
  <si>
    <t>Inventarios actualizados conforme la TRD aprobada y convalidada.</t>
  </si>
  <si>
    <r>
      <rPr>
        <sz val="10"/>
        <color rgb="FF000000"/>
        <rFont val="Arial"/>
      </rPr>
      <t xml:space="preserve">Actividad quese realizara una vez se tengan convalidadas las Tablas de Retención Documental  
06/10/2017: Actividad en desarrollado , la cual se implementara una vez se tengan aprobadas las tablas de retencion Documental.  
23/10/2017:Actividad programada para el 2018 una vez se envien los ajustes solicitados para la convalidacion definitiva  
</t>
    </r>
    <r>
      <rPr>
        <b/>
        <sz val="10"/>
        <color rgb="FF000000"/>
        <rFont val="Arial"/>
      </rPr>
      <t>26/03/2018</t>
    </r>
    <r>
      <rPr>
        <b/>
        <sz val="10"/>
        <color rgb="FF000000"/>
        <rFont val="Arial"/>
      </rPr>
      <t xml:space="preserve">. </t>
    </r>
    <r>
      <rPr>
        <sz val="10"/>
        <color rgb="FF000000"/>
        <rFont val="Arial"/>
      </rPr>
      <t xml:space="preserve">El 12 de enero se recibió concepto de la Secretaría Técnica del Consejo Distrital de Archivos en la que se propone al consejo  la convalidación en firme de la TRD en la primera sesión del 2018.
Se está esperando el acuerdo de convalidación emitido por el Consejo Distrital de Archivos de Bogotá .
</t>
    </r>
    <r>
      <rPr>
        <b/>
        <sz val="10"/>
        <color rgb="FF000000"/>
        <rFont val="Arial"/>
      </rPr>
      <t>25/07/2018</t>
    </r>
    <r>
      <rPr>
        <sz val="10"/>
        <color rgb="FF000000"/>
        <rFont val="Arial"/>
      </rPr>
      <t xml:space="preserve">   El 29 de junio de se informo a todos los funcionarios y contratistas del Instituto la convalidación de las Tablas de Retención Documental así como su adopción e implementación a través de alerta informativa. 
Para el segundo semestre se programaron las jornadas de sensibilización con las dependencias y el acompañamiento para la implementación de la Tabla de Retención documental para la vigencia  2018.
</t>
    </r>
    <r>
      <rPr>
        <b/>
        <sz val="10"/>
        <color rgb="FF000000"/>
        <rFont val="Arial"/>
      </rPr>
      <t>11/12/2018</t>
    </r>
    <r>
      <rPr>
        <sz val="10"/>
        <color rgb="FF000000"/>
        <rFont val="Arial"/>
      </rPr>
      <t xml:space="preserve"> Se realizo acompañamiento a las seis(6 dependecias del instituto para realizar la implementacion de las Tablas de Retencion en cada Una para la vigencia 2018: se realizo identificacion de las series documentales, rotulacion de las carpetas.Inventario unico documental. por parte del lider del proceso se realizo matriz de seguimiento a cada dependencia.</t>
    </r>
  </si>
  <si>
    <r>
      <rPr>
        <b/>
        <sz val="10"/>
        <color rgb="FF000000"/>
        <rFont val="Arial"/>
      </rPr>
      <t xml:space="preserve">06/03/2018.
</t>
    </r>
    <r>
      <rPr>
        <sz val="10"/>
        <color rgb="FF000000"/>
        <rFont val="Arial"/>
      </rPr>
      <t>Rad No.2-2018-580 del 15/01/2018
Q:\TRD_COVALIDADA_2018\IMPLEMENTACIÓN TRD</t>
    </r>
  </si>
  <si>
    <r>
      <rPr>
        <b/>
        <sz val="10"/>
        <color rgb="FF000000"/>
        <rFont val="Arial"/>
      </rPr>
      <t xml:space="preserve">
</t>
    </r>
    <r>
      <rPr>
        <sz val="10"/>
        <color rgb="FF000000"/>
        <rFont val="Arial"/>
      </rPr>
      <t>10/04/2018: Actividad  que se encuentra en desarrollo, sin embargo,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bajo el radicado IDEP 455. Igualemente, esta oficina  continuará realizando seguimiento al cumplimiento de dichas observaciones teniendo en cuenta que se debe enviar el seguimiento del Plan de Mejoramiento Archivístico trimestralmente.</t>
    </r>
    <r>
      <rPr>
        <b/>
        <sz val="10"/>
        <color rgb="FF000000"/>
        <rFont val="Arial"/>
      </rPr>
      <t xml:space="preserve">
</t>
    </r>
    <r>
      <rPr>
        <sz val="10"/>
        <color rgb="FF000000"/>
        <rFont val="Arial"/>
      </rPr>
      <t>25/07/2018</t>
    </r>
    <r>
      <rPr>
        <b/>
        <sz val="10"/>
        <color rgb="FF000000"/>
        <rFont val="Arial"/>
      </rPr>
      <t xml:space="preserve">
</t>
    </r>
    <r>
      <rPr>
        <sz val="10"/>
        <color rgb="FF000000"/>
        <rFont val="Arial"/>
      </rPr>
      <t xml:space="preserve">Archivo General e la Nación remitió certificado en donde notifica que se realizó inscripción de las TRD del IDEP con el Rgistro Único de Series Documentales bajo el número TRD-82. Igualmente, las TRD fueron adoptadas por el IDEP con la resolución No. 060 del 25/05/2018, la cual fue presentada a los funcionarios del IDEP y se programa para el segundo semestre de 2018 jornadas de implementación y organización de los archivos de gestión.
La Oficina de Control Interno recomienda tener en cuenta las observaciones dadas por el Archivo General de la Nación respecto al seguimiento al Plan de Mejoramiento Archivistico, el cual fue radicado en el IDEP bajo el No. 1014 del 17/07/2018
22/10/2018: Se esta adelantado la implementación de las TRD aprobadas,  de acuerdo a cronograma establecido. Igualmente, se realiza seguimiento al nivel de implementación por parte de cada uno de los procesos del Instituto. 
</t>
    </r>
    <r>
      <rPr>
        <b/>
        <sz val="10"/>
        <color rgb="FF000000"/>
        <rFont val="Arial"/>
      </rPr>
      <t xml:space="preserve">21/12/2018:  </t>
    </r>
    <r>
      <rPr>
        <sz val="10"/>
        <color rgb="FF000000"/>
        <rFont val="Arial"/>
      </rPr>
      <t xml:space="preserve"> Con radicado IDEP No. 1778 del 26/11/2018, el archivo General de la Nación envío concepto en el cual  se dá por superado el hallazgo.  </t>
    </r>
  </si>
  <si>
    <r>
      <rPr>
        <sz val="10"/>
        <color rgb="FF000000"/>
        <rFont val="Arial"/>
      </rPr>
      <t xml:space="preserve">10/04/2018: Respuesta informe de seguimiento al Plan Archivístico rad 455 del 28/03/2018 Archivo General de la Nación
25/07/2018: </t>
    </r>
    <r>
      <rPr>
        <sz val="10"/>
        <color rgb="FF000000"/>
        <rFont val="Arial"/>
      </rPr>
      <t xml:space="preserve"> Cronograma y plan de trabajo para la implementación de las TRD
22/10/2018:  Evidencias que soportan el avance de esta acción:
 - Cronograma y Plan de Trabajo Implementación TRD
 - 2.Estado de Implementación TRD
 - Hojas de control de expedientes de la oficina Asesora Jurídica (4); Oficina Control Interno (8); SAFyCD (6); Subdirecicón Académica (1)
 - Identificación estantería - Registro Fotográfico de: Oficina Control Interno, Sub Administrativa y Subd Académica; Oficina Asesora Jurídica (4)
</t>
    </r>
    <r>
      <rPr>
        <b/>
        <sz val="10"/>
        <color rgb="FF000000"/>
        <rFont val="Arial"/>
      </rPr>
      <t xml:space="preserve">
21/12/2018: </t>
    </r>
    <r>
      <rPr>
        <sz val="10"/>
        <color rgb="FF000000"/>
        <rFont val="Arial"/>
      </rPr>
      <t xml:space="preserve">Oficio radicado  IDEP No. 1778 del 26/11/2018, el archivo General de la Nación envío concepto en el cual  se dá por superado el hallazgo. 
</t>
    </r>
  </si>
  <si>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21/12/2018: </t>
    </r>
    <r>
      <rPr>
        <sz val="10"/>
        <color rgb="FF000000"/>
        <rFont val="Arial"/>
      </rPr>
      <t>Alix del Pilar Hurtado Pedraza, Técnico Operativo (E )</t>
    </r>
  </si>
  <si>
    <t>Organización de Historias Laborales. La entidad no presenta evidencia de la organización de las historias laborales</t>
  </si>
  <si>
    <t>Validar y revisar la organización de las historias labores de acuerdo a la Circular Externa No. 04 de 2003.</t>
  </si>
  <si>
    <t>Lista de chequeo para las historias laborales diseñada de acuerdo a la Circular Externa No. 04 de 2003.</t>
  </si>
  <si>
    <t xml:space="preserve">Se realizo la verificacion a 37   Historias laborales de los funcionarios que se encuentran activos. Todas las historias estan organizadas conforme la circular. Hay 18 historias que tienen la lista de chequeo diligenciada. 19 tienen la lista  y esta pendiente  diligenciarla. 
06/10/2017:  De acuerdo a lo dispuesto por la Circular N° 004 de 2003 , Se efecuto la organizacion de 37 Historias laborales.
Por lo anterior se solicita el cierre de la no conformidad  puesto que se han desarrollado las acciones para eliminar las causas de la no conformidad. </t>
  </si>
  <si>
    <r>
      <rPr>
        <sz val="10"/>
        <color rgb="FF000000"/>
        <rFont val="Arial"/>
      </rPr>
      <t xml:space="preserve">28/07/2017: Una vez realizado el reconteo (Hoja de trabajo denominada Soporte seguimiento  HV), se identifica que  13 expedientes de 37 historias laborales se encuentran diligenciados de acuerdo al Formato FT-GD-07-19 Hoja de Control de Expedientes que debe adecuarse a los lineamientos de la  Circular Externa No. 04 de 2003, que trae el formato guía anexo.  
12/10/2017: Se realizó la verificación  de los 37 expedientes laborales de funcionarios activos con la hoja de control  por cada uno de ellos y la foliación respectiva.  Se encuentra implementado el  Formato FT-GD-07-19 Hoja de Control de Expedientes que debe adecuarse a los lineamientos de la  Circular Externa No. 04 de 2003, que trae el formato guía anexo. Ya existe el FUID de los expedientes mencionados y se encuentra actualizado. Se cierra acción.
</t>
    </r>
    <r>
      <rPr>
        <sz val="10"/>
        <color rgb="FF000000"/>
        <rFont val="Arial"/>
      </rPr>
      <t xml:space="preserve">10/04/2018
NOTA:   La Oficina de Control Interno, dió cierre a esta acción teniendo en cuenta que se realizó  la validación  y organización de 37 historias laborales  de los funcionarios activos, sin embargo,  se deben tenier en cuenta las observaciones presentadas al seguimiento de plan de mejoramiento que radicó la Coordinación Grupo de Inspección y Vigilancia dle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rPr>
      <t>25/07/2018</t>
    </r>
    <r>
      <rPr>
        <sz val="10"/>
        <color rgb="FF000000"/>
        <rFont val="Arial"/>
      </rPr>
      <t xml:space="preserve">
</t>
    </r>
    <r>
      <rPr>
        <b/>
        <sz val="10"/>
        <color rgb="FF000000"/>
        <rFont val="Arial"/>
      </rPr>
      <t>Con comunicado del Archivo General de la Nación respecto al seguimiento al Plan de Mejoramiento Archivistico, el cual fue radicado en el IDEP bajo el No. 1014 del 17/07/2018, se da por superado el hallazgo</t>
    </r>
    <r>
      <rPr>
        <sz val="10"/>
        <color rgb="FF000000"/>
        <rFont val="Arial"/>
      </rPr>
      <t>.</t>
    </r>
  </si>
  <si>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12/10/2017: Hoja de verificación de expedientes
Expediente laboral y FUID asociado, los cuales pueden ser consultados en el archivo de gestión.
</t>
    </r>
    <r>
      <rPr>
        <sz val="10"/>
        <color rgb="FF000000"/>
        <rFont val="Arial"/>
      </rPr>
      <t xml:space="preserve">10/04/2018: Respuesta informe de seguimiento al Plan Archivístico rad 455 del 28/03/2018 Archivo General de la Nación.
No se aportan nuevas evidencias.
</t>
    </r>
    <r>
      <rPr>
        <b/>
        <sz val="10"/>
        <color rgb="FF000000"/>
        <rFont val="Arial"/>
      </rPr>
      <t xml:space="preserve">25/07/2018: </t>
    </r>
    <r>
      <rPr>
        <sz val="10"/>
        <color rgb="FF000000"/>
        <rFont val="Arial"/>
      </rPr>
      <t>Comunicado del Archivo General de la Nación radicado en el IDEP bajo el No. 1014 del 17/07/2018</t>
    </r>
  </si>
  <si>
    <r>
      <rPr>
        <sz val="10"/>
        <color rgb="FF000000"/>
        <rFont val="Arial"/>
      </rPr>
      <t xml:space="preserve">28/07/2017: Diana Karina Ruiz P.
12/10/2017: Diana Karina Ruiz-Jefe de OCI
Alix del Pilar Hurtado Pedraza-Técnico Operativo OCI
</t>
    </r>
    <r>
      <rPr>
        <sz val="10"/>
        <color rgb="FF000000"/>
        <rFont val="Arial"/>
      </rPr>
      <t>10/04/2018</t>
    </r>
    <r>
      <rPr>
        <b/>
        <sz val="10"/>
        <color rgb="FF000000"/>
        <rFont val="Arial"/>
      </rPr>
      <t>:</t>
    </r>
    <r>
      <rPr>
        <sz val="10"/>
        <color rgb="FF000000"/>
        <rFont val="Arial"/>
      </rPr>
      <t xml:space="preserve"> Alix del Pilar Hurtado Pedraza, Técnico Operativo (E )
</t>
    </r>
    <r>
      <rPr>
        <b/>
        <sz val="10"/>
        <color rgb="FF000000"/>
        <rFont val="Arial"/>
      </rPr>
      <t>25/07/2018</t>
    </r>
    <r>
      <rPr>
        <sz val="10"/>
        <color rgb="FF000000"/>
        <rFont val="Arial"/>
      </rPr>
      <t>: Alix del Pilar Hurtado Pedraza, Técnico Operativo (E )</t>
    </r>
  </si>
  <si>
    <t>Sistema Integrado de Conservación - SIC. La entidad no cuenta con un sistema Integrado de Conservacion para la preservacion de los documentos de archivo desde su producción hasta su disposicion final.</t>
  </si>
  <si>
    <t>Existe el plan de conservacion Documental   Y los seis 6 programas contenidos en el mismo. Pero aun no se han implementado en el instituto</t>
  </si>
  <si>
    <t>Actualizar el Plan de Conservacion Documental.</t>
  </si>
  <si>
    <t>Plan de conservación doumental Actualizado, Acta del comité interno de Archivo.</t>
  </si>
  <si>
    <t>Subdirección Administrativa, Financiera y de Control Disciplinario.</t>
  </si>
  <si>
    <r>
      <rPr>
        <b/>
        <sz val="10"/>
        <color rgb="FF000000"/>
        <rFont val="Arial"/>
      </rPr>
      <t>23/11/2017:</t>
    </r>
    <r>
      <rPr>
        <sz val="10"/>
        <color rgb="FF000000"/>
        <rFont val="Arial"/>
      </rPr>
      <t xml:space="preserve"> Actividad progrmada para ejecutarse a partir del segundo trimestre del 2018  
</t>
    </r>
    <r>
      <rPr>
        <b/>
        <sz val="10"/>
        <color rgb="FF000000"/>
        <rFont val="Arial"/>
      </rPr>
      <t>26/03/2018:</t>
    </r>
    <r>
      <rPr>
        <sz val="10"/>
        <color rgb="FF000000"/>
        <rFont val="Arial"/>
      </rPr>
      <t xml:space="preserve"> Se elaboro el Sistema Integrado de Conservación (SIC)  se incluyo el Plan de conservación documental  como un componente .Acuerdo 006 de 2014 ARTÍCULO 4. COMPONENTES DEL SISTEMA INTEGRADO DE CONSERVACIÓN - SIC. En virtud de la naturaleza de los diferentes tipos de información y/o documentos, los componentes del SIC son:
a). Plan de Conservación Documental: aplica a documentos de archivo creados en medios físicos y/o análogos.
 b). Plan de Preservación Digital a largo plazo: aplica a documentos digitales y/o electrónicos de archivo.
De acuerdo con lo anterior en la elaboración del Sistema integrado de conservación para el Instituto se tomo como punto de partida el plan de conservación documental publicado desde el 2015 y se desarrollo el sistema conforme a la guía práctica para las entidades del Distrito Capital: PROGRAMAS DEL SISTEMA INTEGRADO DE CONSERVACION”.
El documento se encuentra en revisión por parte de los miembros del comité interno de Archivos que sesiono el 20 de marzo de 2018. El cual será publicado y adoptado por el instituto una vez sea aprobado por el comité.
</t>
    </r>
    <r>
      <rPr>
        <b/>
        <sz val="10"/>
        <color rgb="FF000000"/>
        <rFont val="Arial"/>
      </rPr>
      <t xml:space="preserve">04/07/2018 </t>
    </r>
    <r>
      <rPr>
        <sz val="10"/>
        <color rgb="FF000000"/>
        <rFont val="Arial"/>
      </rPr>
      <t xml:space="preserve">El sistema integrado de conservación se actualizo y se publico en el siguiente link http://www.idep.edu.co/sites/default/files/PL-GD-07-03_Sistema_Integrado_de_Conservacion_V1. El 26 de junio de 2018. </t>
    </r>
  </si>
  <si>
    <r>
      <rPr>
        <sz val="10"/>
        <color rgb="FF000000"/>
        <rFont val="Arial"/>
      </rPr>
      <t xml:space="preserve">26/03/2018.
Acta de comité interno de Archivos No.1 del 20/03/2018
Z:\PROCEDIMIENTOS_GD\SISTEMA INTEGRADO DE CONSERVACION
</t>
    </r>
    <r>
      <rPr>
        <b/>
        <sz val="10"/>
        <color rgb="FF000000"/>
        <rFont val="Arial"/>
      </rPr>
      <t xml:space="preserve">04/07/2018 </t>
    </r>
    <r>
      <rPr>
        <sz val="10"/>
        <color rgb="FF000000"/>
        <rFont val="Arial"/>
      </rPr>
      <t>http://www.idep.edu.co/sites/default/files/PL-GD-07-03_Sistema_Integrado_de_Conservacion_</t>
    </r>
  </si>
  <si>
    <r>
      <rPr>
        <sz val="10"/>
        <color theme="1"/>
        <rFont val="Arial"/>
      </rPr>
      <t xml:space="preserve">10/04/2018: En Comité de Archivo No. 01 que se realizó el 20 de marzo de 2018, se presento el documento denominado "Sistema Integrado de Conservación", el cual se remitió por correo electrónico para su revisión. Se encuentra pendiente su aprobación y publicación
</t>
    </r>
    <r>
      <rPr>
        <b/>
        <sz val="10"/>
        <color theme="1"/>
        <rFont val="Arial"/>
      </rPr>
      <t xml:space="preserve">25/07/2018: </t>
    </r>
    <r>
      <rPr>
        <sz val="10"/>
        <color theme="1"/>
        <rFont val="Arial"/>
      </rPr>
      <t xml:space="preserve">Con fecha del 26/06/2018, se aprobó la versión 1 del  PL-GD-07-03 SISTEMA INTEGRADO DE CONSERVACIÓN, el cual se encuentra publicado en la página web enlace de Maloca AulaSIG, http://www.idep.edu.co/sites/default/files/PL-GD-07-03_Sistema_Integrado_de_Conservacion_V1.pdf.
</t>
    </r>
    <r>
      <rPr>
        <b/>
        <sz val="10"/>
        <color theme="1"/>
        <rFont val="Arial"/>
      </rPr>
      <t xml:space="preserve">NOTA: </t>
    </r>
    <r>
      <rPr>
        <sz val="10"/>
        <color theme="1"/>
        <rFont val="Arial"/>
      </rPr>
      <t>La Oficina de Control Interno, CIERRA ESTA ACCIÓN, teniendo en cuenta que se han realizado la formulación del del Sistema Integrado de Consevación,  sin embargo recomienda tener en cuenta las observaciones presentadas al seguimiento de plan de mejoramiento que radicó El Archivo General de la Nación n el IDEP bajo el No. 1014 del 17/07/2018respecto a este hallazgo.</t>
    </r>
  </si>
  <si>
    <r>
      <rPr>
        <sz val="10"/>
        <color theme="1"/>
        <rFont val="Arial"/>
      </rPr>
      <t xml:space="preserve">10/04/2018: Acta de Comité de Archivo y documento preliminar denominado "Sistema Integrado de Conservación"
</t>
    </r>
    <r>
      <rPr>
        <b/>
        <sz val="10"/>
        <color theme="1"/>
        <rFont val="Arial"/>
      </rPr>
      <t xml:space="preserve">25/07/2018: </t>
    </r>
    <r>
      <rPr>
        <sz val="10"/>
        <color theme="1"/>
        <rFont val="Arial"/>
      </rPr>
      <t>http://www.idep.edu.co/sites/default/files/PL-GD-07-03_Sistema_Integrado_de_Conservacion_V1.pdf</t>
    </r>
  </si>
  <si>
    <r>
      <rPr>
        <sz val="10"/>
        <color rgb="FF000000"/>
        <rFont val="Arial"/>
      </rPr>
      <t xml:space="preserve">10/04/2018: Alix del Pilar Hurtado Pedraza, Técnico Operativo (E )
</t>
    </r>
    <r>
      <rPr>
        <b/>
        <sz val="10"/>
        <color rgb="FF000000"/>
        <rFont val="Arial"/>
      </rPr>
      <t>25/07/2018:</t>
    </r>
    <r>
      <rPr>
        <sz val="10"/>
        <color rgb="FF000000"/>
        <rFont val="Arial"/>
      </rPr>
      <t xml:space="preserve"> Alix del Pilar Hurtado Pedraza, Técnico Operativo (E )</t>
    </r>
  </si>
  <si>
    <t>Ejecución del Plan de Conservación Documental.</t>
  </si>
  <si>
    <t>Listados de asistencia.</t>
  </si>
  <si>
    <r>
      <rPr>
        <b/>
        <sz val="10"/>
        <color rgb="FF000000"/>
        <rFont val="Arial"/>
      </rPr>
      <t>23/11/2017</t>
    </r>
    <r>
      <rPr>
        <sz val="10"/>
        <color rgb="FF000000"/>
        <rFont val="Arial"/>
      </rPr>
      <t xml:space="preserve">: Actividad progrmada para ejecutarse a partir del segundo trimestre del 2018  
</t>
    </r>
    <r>
      <rPr>
        <b/>
        <sz val="10"/>
        <color rgb="FF000000"/>
        <rFont val="Arial"/>
      </rPr>
      <t>26/03/201</t>
    </r>
    <r>
      <rPr>
        <sz val="10"/>
        <color rgb="FF000000"/>
        <rFont val="Arial"/>
      </rPr>
      <t xml:space="preserve">8: Las  actividades aprobadas  dentro del SIC  se ejecutaran a partir del segundo trimestre  de 2018.
</t>
    </r>
    <r>
      <rPr>
        <b/>
        <sz val="10"/>
        <color rgb="FF000000"/>
        <rFont val="Arial"/>
      </rPr>
      <t>04/07/2018</t>
    </r>
    <r>
      <rPr>
        <sz val="10"/>
        <color rgb="FF000000"/>
        <rFont val="Arial"/>
      </rPr>
      <t xml:space="preserve"> debido a que el Sistema Integrado de Conservacion se aprobo y publico el 26 de junio de 2018. las actidades se reprograman para el tercer periodo
</t>
    </r>
    <r>
      <rPr>
        <b/>
        <sz val="10"/>
        <color rgb="FF000000"/>
        <rFont val="Arial"/>
      </rPr>
      <t>11/12/2018</t>
    </r>
    <r>
      <rPr>
        <sz val="10"/>
        <color rgb="FF000000"/>
        <rFont val="Arial"/>
      </rPr>
      <t xml:space="preserve"> Se elaboro acto administrativo de Aprobacion del Sistema Integado de conservacion.  Se elaboro  el instructivo de saneamiento ambiental y documental, y la planilla de control de limpieza de los depositos de archivo del instituto </t>
    </r>
  </si>
  <si>
    <r>
      <rPr>
        <b/>
        <sz val="10"/>
        <color rgb="FF000000"/>
        <rFont val="Arial"/>
      </rPr>
      <t>26/03/2018.</t>
    </r>
    <r>
      <rPr>
        <sz val="10"/>
        <color rgb="FF000000"/>
        <rFont val="Arial"/>
      </rPr>
      <t xml:space="preserve">
Z:\PROCEDIMIENTOS_GD\SISTEMA INTEGRADO DE CONSERVACION
</t>
    </r>
    <r>
      <rPr>
        <b/>
        <sz val="10"/>
        <color rgb="FF000000"/>
        <rFont val="Arial"/>
      </rPr>
      <t>04/07/2018</t>
    </r>
    <r>
      <rPr>
        <sz val="10"/>
        <color rgb="FF000000"/>
        <rFont val="Arial"/>
      </rPr>
      <t xml:space="preserve">
http://www.idep.edu.co/sites/default/files/PL-GD-07-03_Sistema_Integrado_de_Conservacion_
http://www.idep.edu.co/?q=content/gd-07-proceso-de-gesti%C3%B3n-documental#overlay-context=</t>
    </r>
  </si>
  <si>
    <r>
      <rPr>
        <sz val="10"/>
        <color rgb="FF000000"/>
        <rFont val="Arial"/>
      </rPr>
      <t>10/04/2018: A</t>
    </r>
    <r>
      <rPr>
        <sz val="10"/>
        <color rgb="FF000000"/>
        <rFont val="Arial"/>
      </rPr>
      <t xml:space="preserve">ctividad que se desarrollará durante la vigencia 2018
25/07/2018: </t>
    </r>
    <r>
      <rPr>
        <b/>
        <sz val="10"/>
        <color rgb="FF000000"/>
        <rFont val="Arial"/>
      </rPr>
      <t xml:space="preserve"> </t>
    </r>
    <r>
      <rPr>
        <sz val="10"/>
        <color rgb="FF000000"/>
        <rFont val="Arial"/>
      </rPr>
      <t xml:space="preserve">Actividad que se encuentra en ejecución.  
La Oficina de Control Interno recomienda tener en cuenta las observaciones dadas por el Archivo General de la Nación respecto al seguimiento al Plan de Mejoramiento Archivistico, el cual fue radicado en el IDEP bajo el No. 1014 del 17/07/2018
22/10/2018:  En Comité Interno de Archivo del 17/05/2018, se aprobó el Sistema Intregrado de Conservación; igualmente con Resolución No. 068 del 25 de Junio de 2018, emitida por la Directora General del IDEP, se aprueba el Sistema Integrado de Conservación - SIG para el IDEP.
Los siguientes documentos se encuentran en revisión: 1) Protocolo Saneamiento Ambiental y Documental y 2) Planilla de Control  Limpieza a los Depósitos de Archivos del IDEP.
</t>
    </r>
    <r>
      <rPr>
        <b/>
        <sz val="10"/>
        <color rgb="FF000000"/>
        <rFont val="Arial"/>
      </rPr>
      <t xml:space="preserve">21/12/2018: </t>
    </r>
    <r>
      <rPr>
        <sz val="10"/>
        <color rgb="FF000000"/>
        <rFont val="Arial"/>
      </rPr>
      <t xml:space="preserve">Se revisa en Maloca Aula SIG en donde se evidencia la publicació de los siguientes documetnos: 1)  IN-GD-07-02 INSTRUCTIVO DE SANEAMIENTO AMBIENTAL Y DOCUMENTAL  y 2) FT-GD-07-26 PLANILLA CONTROL DE LIMPIEZA A LOS DÉPOSITOS DE ARCHIVO DEL IDEP, los dos con fecha de aprobación del 20/11/2018.
Igualmente, con radicado IDEP No. 1778 del 26/11/2018, el archivo General de la Nación envío concepto en el cual  se dá por superado el hallazgo.  </t>
    </r>
  </si>
  <si>
    <r>
      <rPr>
        <sz val="10"/>
        <color rgb="FF000000"/>
        <rFont val="Arial"/>
      </rPr>
      <t xml:space="preserve">25/07/2018: Respuesta informe de  seguimiento al Plan de Mejoramiento Archivistico, el cual fue radicado en el IDEP bajo el No. 1014 del 17/07/2018  Archivo General de la Nación
22/10/2018: Evidencias que soportan el avance de esta acción:
  - Correo Aclaración evidencia Concepto Técnico Aprobación - SIC
 - Acta Comité Interno de Archivo del 17/05/2018
  - Resolución No. 068 del 25/06/2008
  - Protocolo Saneamiento Ambiental y Documental
  - Planilla de Control  Limpieza a los Depósitos de Archivos 
</t>
    </r>
    <r>
      <rPr>
        <b/>
        <sz val="10"/>
        <color rgb="FF000000"/>
        <rFont val="Arial"/>
      </rPr>
      <t xml:space="preserve">21/12/2018: </t>
    </r>
    <r>
      <rPr>
        <sz val="10"/>
        <color rgb="FF000000"/>
        <rFont val="Arial"/>
      </rPr>
      <t xml:space="preserve">Oficio radicado  IDEP No. 1778 del 26/11/2018, el archivo General de la Nación envío concepto en el cual  se dá por superado el hallazgo.  </t>
    </r>
  </si>
  <si>
    <r>
      <rPr>
        <sz val="10"/>
        <color rgb="FF000000"/>
        <rFont val="Arial"/>
      </rPr>
      <t xml:space="preserve">10/04/2018: Alix del Pilar Hurtado Pedraza, Técnico Operativo (E )
25/07/2018: Alix del Pilar Hurtado Pedraza, Técnico Operativo (E )
</t>
    </r>
    <r>
      <rPr>
        <b/>
        <sz val="10"/>
        <color rgb="FF000000"/>
        <rFont val="Arial"/>
      </rPr>
      <t xml:space="preserve">
</t>
    </r>
    <r>
      <rPr>
        <sz val="10"/>
        <color rgb="FF000000"/>
        <rFont val="Arial"/>
      </rPr>
      <t>22/10/2018</t>
    </r>
    <r>
      <rPr>
        <b/>
        <sz val="10"/>
        <color rgb="FF000000"/>
        <rFont val="Arial"/>
      </rPr>
      <t xml:space="preserve">: </t>
    </r>
    <r>
      <rPr>
        <sz val="10"/>
        <color rgb="FF000000"/>
        <rFont val="Arial"/>
      </rPr>
      <t xml:space="preserve">Alix del Pilar Hurtado Pedraza, Técnico Operativo (E )
</t>
    </r>
    <r>
      <rPr>
        <b/>
        <sz val="10"/>
        <color rgb="FF000000"/>
        <rFont val="Arial"/>
      </rPr>
      <t xml:space="preserve">21/12/2018: </t>
    </r>
    <r>
      <rPr>
        <sz val="10"/>
        <color rgb="FF000000"/>
        <rFont val="Arial"/>
      </rPr>
      <t>Alix del Pilar Hurtado Pedraza, Técnico Operativo (E )</t>
    </r>
  </si>
  <si>
    <t>No se está dando cumplimiento a las actividades correspondientes al procedimiento "PRO-GD-07-06  Consulta y préstamo documental de los archivos de gestión o central", respecto al diligenciamiento del formato FT-GD-07-03 Préstamo de Expedientes, el cual debe ser diligenciando todos los campos con los datos básicos del expediente a prestar y se solicita firma de la persona que recibe el expediente.</t>
  </si>
  <si>
    <t xml:space="preserve">Desconocimiento del procedimiento PRO-GD-07-06  Consulta y préstamo documental de los archivos de gestión o central" </t>
  </si>
  <si>
    <t>Capacitacion en el procedimiento PRO-GD-07-06  Consulta y préstamo documental de los archivos de gestión o central" y en el  diligenciamiento del formato a los responsables de las actividades.</t>
  </si>
  <si>
    <t>FT-GD-07-11 REGISTRO DE ASISTENCIA A EVENTOS Y OTRAS ACTIVIDADES</t>
  </si>
  <si>
    <t>26/03/2018. El 15 de febrero se realizo  la capacitación programada  sobre  el procedimiento PRO-GD-07-06  Consulta y préstamo documental de los archivos de gestión o central"</t>
  </si>
  <si>
    <r>
      <rPr>
        <b/>
        <sz val="10"/>
        <color rgb="FF000000"/>
        <rFont val="Arial"/>
      </rPr>
      <t>26/03/2018.</t>
    </r>
    <r>
      <rPr>
        <sz val="10"/>
        <color rgb="FF000000"/>
        <rFont val="Arial"/>
      </rPr>
      <t xml:space="preserve">
FT-GD-07-11 REGISTRO DE ASISTENCIA A EVENTOS Y OTRAS ACTIVIDADES- de fecha 15 de febrero de 2018</t>
    </r>
  </si>
  <si>
    <r>
      <rPr>
        <sz val="10"/>
        <color rgb="FF000000"/>
        <rFont val="Arial"/>
      </rPr>
      <t xml:space="preserve">10/04/2018: </t>
    </r>
    <r>
      <rPr>
        <sz val="10"/>
        <color rgb="FF000000"/>
        <rFont val="Arial"/>
      </rPr>
      <t>Revisado el listado de asistencia a la capacitación en donde se presentó el formato de préstamo de expedientes al funcionario responsable de esta actividad, se evidencia que se dio cumplimiento a esta acción.</t>
    </r>
  </si>
  <si>
    <r>
      <rPr>
        <b/>
        <sz val="10"/>
        <color rgb="FF000000"/>
        <rFont val="Arial"/>
      </rPr>
      <t xml:space="preserve">10/04/2018: </t>
    </r>
    <r>
      <rPr>
        <sz val="10"/>
        <color rgb="FF000000"/>
        <rFont val="Arial"/>
      </rPr>
      <t xml:space="preserve">Listado de asistencia presentación formato del 15/02/2018
</t>
    </r>
  </si>
  <si>
    <r>
      <rPr>
        <b/>
        <sz val="10"/>
        <color rgb="FF000000"/>
        <rFont val="Arial"/>
      </rPr>
      <t xml:space="preserve">10/04/2018: </t>
    </r>
    <r>
      <rPr>
        <sz val="10"/>
        <color rgb="FF000000"/>
        <rFont val="Arial"/>
      </rPr>
      <t>Alix del Pilar Hurtado Pedraza, Técnico Operativo (E )</t>
    </r>
  </si>
  <si>
    <t>Revisión y ajuste al formato FT-GD-07-03 Préstamo de Expedientes</t>
  </si>
  <si>
    <t>Formato FT-GD-07-03 Préstamo de Expedientes revisado</t>
  </si>
  <si>
    <t>26/03/2018: Se realizo revision al formato o FT-GD-07-03 Préstamo de Expedientes no es necesario realizar ajuste al mismo</t>
  </si>
  <si>
    <r>
      <rPr>
        <b/>
        <sz val="10"/>
        <color rgb="FF000000"/>
        <rFont val="Arial"/>
      </rPr>
      <t>26/03/2018</t>
    </r>
    <r>
      <rPr>
        <sz val="10"/>
        <color rgb="FF000000"/>
        <rFont val="Arial"/>
      </rPr>
      <t xml:space="preserve">
FT-GD-07-11 REGISTRO DE ASISTENCIA A EVENTOS Y OTRAS ACTIVIDADES- de fecha 15 de febrero de 2018</t>
    </r>
  </si>
  <si>
    <r>
      <rPr>
        <sz val="10"/>
        <color rgb="FF000000"/>
        <rFont val="Arial"/>
      </rPr>
      <t xml:space="preserve">10/04/2018: </t>
    </r>
    <r>
      <rPr>
        <sz val="10"/>
        <color rgb="FF000000"/>
        <rFont val="Arial"/>
      </rPr>
      <t>Se revisa en Maloca Aula SIG en donde se evidencia que el formato que se encuentra vigente es el FT-GD-07-03 PRESTAMO DE EXPEDIENTES Versión  2, con Fecha Aprobación:20/02/2014. Teniendo en cuenta que el responsable de la acción en su seguimiento dice que no es necesario su ajuste, se da por cerrada esta acción.</t>
    </r>
  </si>
  <si>
    <t>Maloca Aula SIG
http://www.idep.edu.co/?q=content/gd-07-proceso-de-gesti%C3%B3n-documental#overlay-context=</t>
  </si>
  <si>
    <r>
      <rPr>
        <b/>
        <sz val="10"/>
        <color rgb="FF000000"/>
        <rFont val="Arial"/>
      </rPr>
      <t>10/04/2018</t>
    </r>
    <r>
      <rPr>
        <sz val="10"/>
        <color rgb="FF000000"/>
        <rFont val="Arial"/>
      </rPr>
      <t>: Alix del Pilar Hurtado Pedraza, Técnico Operativo (E )</t>
    </r>
  </si>
  <si>
    <t>Verificar el adecuado y completo diligenciamiento del total de los campos previstos en el formato de consulta</t>
  </si>
  <si>
    <t>formato FT-GD-07-03 Préstamo de Expedientes</t>
  </si>
  <si>
    <r>
      <rPr>
        <b/>
        <sz val="10"/>
        <color rgb="FF000000"/>
        <rFont val="Arial"/>
      </rPr>
      <t>02/04/2018</t>
    </r>
    <r>
      <rPr>
        <sz val="10"/>
        <color rgb="FF000000"/>
        <rFont val="Arial"/>
      </rPr>
      <t xml:space="preserve">. Se verifico el diligenciamiento del formato el cual se encuentra de acuerdo a la operatividad del proceso y  normatividad legal vigente.
</t>
    </r>
    <r>
      <rPr>
        <b/>
        <sz val="10"/>
        <color rgb="FF000000"/>
        <rFont val="Arial"/>
      </rPr>
      <t xml:space="preserve">11/12/2018 </t>
    </r>
    <r>
      <rPr>
        <sz val="10"/>
        <color rgb="FF000000"/>
        <rFont val="Arial"/>
      </rPr>
      <t xml:space="preserve">Se verifico el diligenciamiento del formato el cual se encuentra de acuerdo a la operatividad del proceso y  normatividad legal vigente.
</t>
    </r>
  </si>
  <si>
    <r>
      <rPr>
        <b/>
        <sz val="10"/>
        <color rgb="FF000000"/>
        <rFont val="Arial"/>
      </rPr>
      <t>02/04/2018:</t>
    </r>
    <r>
      <rPr>
        <sz val="10"/>
        <color rgb="FF000000"/>
        <rFont val="Arial"/>
      </rPr>
      <t xml:space="preserve">
 FT-GD-07-03 Préstamo de Expediente (documento fisico )http://www.idep.edu.co/?q=content/gd-07-proceso-de-gesti%C3%B3n-documental#overlay-context=
</t>
    </r>
    <r>
      <rPr>
        <b/>
        <sz val="10"/>
        <color rgb="FF000000"/>
        <rFont val="Arial"/>
      </rPr>
      <t>1/10/2018</t>
    </r>
    <r>
      <rPr>
        <sz val="10"/>
        <color rgb="FF000000"/>
        <rFont val="Arial"/>
      </rPr>
      <t xml:space="preserve"> formato  FT-GD-07-03 Préstamo de Expedientes</t>
    </r>
  </si>
  <si>
    <r>
      <rPr>
        <sz val="10"/>
        <color rgb="FF000000"/>
        <rFont val="Arial"/>
      </rPr>
      <t xml:space="preserve">10/04/2018: </t>
    </r>
    <r>
      <rPr>
        <sz val="10"/>
        <color rgb="FF000000"/>
        <rFont val="Arial"/>
      </rPr>
      <t xml:space="preserve">Revisado el formado aportado por el responsable de esta acción, se evidencia que se esta dando cumplimiento al diligenciamiento del mismo.  Dado que esta acción tiene fecha de vencimiento diciembre de 2018, la Oficina de Control Interno seguirá realizando revisión al cumplimiento de esta acción.
25/078/2018: No se presenta avance por parte del responsable del proceso de Gestión Documental.
22/10/2018: Se esta diligenciando el formato correspondiente. Teniendo en cuenta que la acción tiene fecha de vencimiento el 31/12/2018, la Oficina de Control Interno continuará realizando seguimiento a su cumplimiento.
</t>
    </r>
    <r>
      <rPr>
        <b/>
        <sz val="10"/>
        <color rgb="FF000000"/>
        <rFont val="Arial"/>
      </rPr>
      <t xml:space="preserve">26/12/2018: </t>
    </r>
    <r>
      <rPr>
        <sz val="10"/>
        <color rgb="FF000000"/>
        <rFont val="Arial"/>
      </rPr>
      <t>Se reviso la carpeta de Préstamo de expedientes, en donde se evidencia que se esta diligenciando debidamente el formato. Se cierra la acción</t>
    </r>
  </si>
  <si>
    <r>
      <rPr>
        <sz val="10"/>
        <color rgb="FF000000"/>
        <rFont val="Arial"/>
      </rPr>
      <t xml:space="preserve">10/04/2018: </t>
    </r>
    <r>
      <rPr>
        <sz val="10"/>
        <color rgb="FF000000"/>
        <rFont val="Arial"/>
      </rPr>
      <t xml:space="preserve">formato  FT-GD-07-03 Préstamo de Expedientes
22/10/2018:  formato FT-GD-07-03 Préstamo de Expedientes diligenciado
</t>
    </r>
    <r>
      <rPr>
        <b/>
        <sz val="10"/>
        <color rgb="FF000000"/>
        <rFont val="Arial"/>
      </rPr>
      <t xml:space="preserve">
26/12/2018:</t>
    </r>
    <r>
      <rPr>
        <sz val="10"/>
        <color rgb="FF000000"/>
        <rFont val="Arial"/>
      </rPr>
      <t xml:space="preserve">  formato FT-GD-07-03 Préstamo de Expedientes diligenciado</t>
    </r>
  </si>
  <si>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26/12/2018: </t>
    </r>
    <r>
      <rPr>
        <sz val="10"/>
        <color rgb="FF000000"/>
        <rFont val="Arial"/>
      </rPr>
      <t>Alix del Pilar Hurtado Pedraza, Técnico Operativo (E )</t>
    </r>
  </si>
  <si>
    <t>SAFYCD-PQRS</t>
  </si>
  <si>
    <t>Una vez revisados los valores registrados en las variables del indicador "Eficacia en la entrega de la correspondencia del IDEP", se identificaron las siguientes  diferencias al realizar el cruce de información: 
Segundo Trimestre: 198 comunicaciones recibidas, 42 PQRS y 177 Facturas, para un total de 417 comunicaciones, lo que difiere de lo registrado en el indicador que son 239 comunicaciones.
Tercer Trimestre: 215 comunicaciones recibidas, 77 PQRS y 198 Facturas, para un total de 498 comunicaciones, lo que difiere de lo registrado en el indicador que son 126 comunicaciones.
Adicionalmente, las variables del indicador establecen la oportunidad en la entrega de la correspondencia, lo que difiere del nombre del indicador que establece la "Eficacia en la entrega de la correspondencia del IDEP". Se recomienda generar concordancia entre el objetivo, nombre y fórmula del indicador, así como un parámetro claro del tiempo previsto para el reparto y entrega de la correspondencia interna en la entidad.
Respecto al indicador "Eficiencia en la atención a consultas y requerimientos de archivo", en el desarrollo de la auditoría no fue posible corroborar los valores registrados en las variables del indicador, dado que el expediente físico suministrado carece de fechas de solicitud, entrega y devolución de los documentos del archivo central.</t>
  </si>
  <si>
    <t xml:space="preserve">La capacitacion dada al funcionario responsable de la ventanilla de radicacion fue deficiente. </t>
  </si>
  <si>
    <t>Capacitacion exhaustiva al funcionario responsable de la ventanilla en puesto de trabajo.</t>
  </si>
  <si>
    <r>
      <rPr>
        <b/>
        <sz val="10"/>
        <color rgb="FF000000"/>
        <rFont val="Arial"/>
      </rPr>
      <t>26/03/2018</t>
    </r>
    <r>
      <rPr>
        <sz val="10"/>
        <color rgb="FF000000"/>
        <rFont val="Arial"/>
      </rPr>
      <t xml:space="preserve">.  El 15 de febrero se realizo  la capacitación programada referente a la operatividad del  Procedimiento PRO-GD-07-08 "Gestión y trámite de las comunicaciones oficiales"  el cual se encuentra publicado en la Maloca Aula SIG. 
</t>
    </r>
    <r>
      <rPr>
        <b/>
        <sz val="10"/>
        <color rgb="FF000000"/>
        <rFont val="Arial"/>
      </rPr>
      <t>10/08/2018</t>
    </r>
    <r>
      <rPr>
        <sz val="10"/>
        <color rgb="FF000000"/>
        <rFont val="Arial"/>
      </rPr>
      <t xml:space="preserve"> La actualizacion de los indicadores se realizara en el cuarto trimestre
</t>
    </r>
    <r>
      <rPr>
        <b/>
        <sz val="10"/>
        <color rgb="FF000000"/>
        <rFont val="Arial"/>
      </rPr>
      <t>11/12/2018</t>
    </r>
    <r>
      <rPr>
        <sz val="10"/>
        <color rgb="FF000000"/>
        <rFont val="Arial"/>
      </rPr>
      <t xml:space="preserve"> Teniendo en cuenta el proceso de actualizacion que se ha dado con la convalidacion y aprobacion de las tablas de retencion del instituto asi como la implementacion para la vigencia 2018,  el ajuste realizado al proceso de gestion documental y a los procedimientos es necesario reformular los indicadores de gestion para este Proceso. por tal razon para la vigencia 2019 se formularan  los indicadores de gestion acordes a la actualizacion del proceso de gestion documental en la entidad.
</t>
    </r>
    <r>
      <rPr>
        <b/>
        <sz val="10"/>
        <color rgb="FF000000"/>
        <rFont val="Arial"/>
      </rPr>
      <t>03/04/2019</t>
    </r>
    <r>
      <rPr>
        <sz val="10"/>
        <color rgb="FF000000"/>
        <rFont val="Arial"/>
      </rPr>
      <t xml:space="preserve">: Se formuló la actividad No. 18, teniendo en cuenta las observaciones de la Oficina de Control Interno. </t>
    </r>
  </si>
  <si>
    <t>26/03/2018,
FT-GD-07-11 REGISTRO DE ASISTENCIA A EVENTOS Y OTRAS ACTIVIDADES- de fecha 15 de febrero de 2018</t>
  </si>
  <si>
    <r>
      <rPr>
        <sz val="10"/>
        <color rgb="FF000000"/>
        <rFont val="Arial"/>
      </rPr>
      <t>10/04/2018</t>
    </r>
    <r>
      <rPr>
        <sz val="10"/>
        <color rgb="FF000000"/>
        <rFont val="Arial"/>
      </rPr>
      <t xml:space="preserve">:  se reporta por parte del responsable de la acción, el listado de asistencia a la capacitación "Procedimiento gestión y trámite de las comunicaciones oficiales" realizada el 15 de febrero de 2018, en donde se evidencia la asistencia de  la funcionaria responsable de la ventanilla de radicación. En donde se evidencia el cumplimiento de esta acción.
Una vez revisada la identificación de la causa se observa por parte de ésta Oficina que ésta no corresponde a la formulación de la no conformidad, toda vez que esta se genero por cuanto se observaron inconsistencias en la información reportada en el seguimiento de indicadores.   
En cuanto a la formulación de acciones correctivas la actividad No. 01 y 03 no permite eliminar de fondo la no conformidad, por lo tanto se debe revisar y formular acciones que subsanen de manera eficaz la misma. 
25/07/2018: No se presento avance por parte del responsable del proceso de Gestión Documental.  ESTA ACCIÓN SE ENCUENTRA VENCIDA
22/10/2018: Acción que se encuentra vencida.  No se reporta avance por parte del Líder del proceso. No se ha tenido en cuenta la recomendación de la Oficina de Control Interno realizara en el seguimiento del mes de abril de 2018.
</t>
    </r>
    <r>
      <rPr>
        <b/>
        <sz val="10"/>
        <color rgb="FF000000"/>
        <rFont val="Arial"/>
      </rPr>
      <t xml:space="preserve">26/12/2018: </t>
    </r>
    <r>
      <rPr>
        <sz val="10"/>
        <color rgb="FF000000"/>
        <rFont val="Arial"/>
      </rPr>
      <t xml:space="preserve">La Oficina de Control Interno reitera la recomendación de la reformulación de esta acción.  Una vez se actualice en el plan de mejoramiento del proceso, se procederá a cerrar esta actividad.
</t>
    </r>
    <r>
      <rPr>
        <b/>
        <sz val="10"/>
        <color rgb="FF000000"/>
        <rFont val="Arial"/>
      </rPr>
      <t xml:space="preserve">30/04/2019: </t>
    </r>
    <r>
      <rPr>
        <sz val="10"/>
        <color rgb="FF000000"/>
        <rFont val="Arial"/>
      </rPr>
      <t xml:space="preserve">Se verificó por parte de esta Oficina que se reformulo la acción a " </t>
    </r>
    <r>
      <rPr>
        <i/>
        <sz val="10"/>
        <color rgb="FF000000"/>
        <rFont val="Arial"/>
      </rPr>
      <t xml:space="preserve">Revisión y formulación de indicadores de gestión del proceso Gestión Documental para la vigencia 2019, atendiendo las recomendaciones de la Oficina de control interno" </t>
    </r>
    <r>
      <rPr>
        <b/>
        <i/>
        <sz val="10"/>
        <color rgb="FF000000"/>
        <rFont val="Arial"/>
      </rPr>
      <t xml:space="preserve"> </t>
    </r>
    <r>
      <rPr>
        <i/>
        <sz val="10"/>
        <color rgb="FF000000"/>
        <rFont val="Arial"/>
      </rPr>
      <t xml:space="preserve">se cierra esta acción y se continúa el seguimiento con las nueva acción propuesta.  </t>
    </r>
  </si>
  <si>
    <r>
      <rPr>
        <b/>
        <sz val="10"/>
        <color rgb="FF000000"/>
        <rFont val="Arial"/>
      </rPr>
      <t xml:space="preserve">10/04/2018 </t>
    </r>
    <r>
      <rPr>
        <sz val="10"/>
        <color rgb="FF000000"/>
        <rFont val="Arial"/>
      </rPr>
      <t>Listado de asistencia</t>
    </r>
  </si>
  <si>
    <r>
      <rPr>
        <sz val="10"/>
        <color rgb="FF000000"/>
        <rFont val="Arial"/>
      </rPr>
      <t>10/04/2018: Alix del Pilar Hurtado Pedraza, Técnico Operativo (E )
25/07/2018: Alix del Pilar Hurtado Pedraza, Técnico Operativo (E )
22/10/2018:</t>
    </r>
    <r>
      <rPr>
        <b/>
        <sz val="10"/>
        <color rgb="FF000000"/>
        <rFont val="Arial"/>
      </rPr>
      <t xml:space="preserve"> </t>
    </r>
    <r>
      <rPr>
        <sz val="10"/>
        <color rgb="FF000000"/>
        <rFont val="Arial"/>
      </rPr>
      <t xml:space="preserve">Alix del Pilar Hurtado Pedraza, Técnico Operativo (E )
</t>
    </r>
    <r>
      <rPr>
        <b/>
        <sz val="10"/>
        <color rgb="FF000000"/>
        <rFont val="Arial"/>
      </rPr>
      <t xml:space="preserve">26/12/2018: </t>
    </r>
    <r>
      <rPr>
        <sz val="10"/>
        <color rgb="FF000000"/>
        <rFont val="Arial"/>
      </rPr>
      <t xml:space="preserve">Alix del Pilar Hurtado Pedraza, Técnico Operativo (E )
</t>
    </r>
    <r>
      <rPr>
        <b/>
        <sz val="10"/>
        <color rgb="FF000000"/>
        <rFont val="Arial"/>
      </rPr>
      <t xml:space="preserve">30/04/2019:  Hilda Yamile Morales Laverde - Jefe OCI. </t>
    </r>
  </si>
  <si>
    <t>Revision y ajuste a los indicadores de gestión.</t>
  </si>
  <si>
    <t>Indicadores ajustados</t>
  </si>
  <si>
    <r>
      <rPr>
        <b/>
        <sz val="10"/>
        <color rgb="FF000000"/>
        <rFont val="Arial"/>
      </rPr>
      <t xml:space="preserve">03/04/2018 </t>
    </r>
    <r>
      <rPr>
        <sz val="10"/>
        <color rgb="FF000000"/>
        <rFont val="Arial"/>
      </rPr>
      <t xml:space="preserve">Se realizo la revision a los indicadores de gestion. Los cuales seran actualizados en el segundo trimestre 
</t>
    </r>
    <r>
      <rPr>
        <b/>
        <sz val="10"/>
        <color rgb="FF000000"/>
        <rFont val="Arial"/>
      </rPr>
      <t>04/07/2018</t>
    </r>
    <r>
      <rPr>
        <sz val="10"/>
        <color rgb="FF000000"/>
        <rFont val="Arial"/>
      </rPr>
      <t xml:space="preserve"> los indicadores fiueron actualizados conforme a la solicitud de la Oficina asesora de planeacion
</t>
    </r>
    <r>
      <rPr>
        <b/>
        <sz val="10"/>
        <color rgb="FF000000"/>
        <rFont val="Arial"/>
      </rPr>
      <t>01/10/2018</t>
    </r>
    <r>
      <rPr>
        <sz val="10"/>
        <color rgb="FF000000"/>
        <rFont val="Arial"/>
      </rPr>
      <t xml:space="preserve"> la actualizacion de los indicadores se realizara en el cuarto trimestre
</t>
    </r>
    <r>
      <rPr>
        <b/>
        <sz val="10"/>
        <color rgb="FF000000"/>
        <rFont val="Arial"/>
      </rPr>
      <t xml:space="preserve">11/12/2018 </t>
    </r>
    <r>
      <rPr>
        <sz val="10"/>
        <color rgb="FF000000"/>
        <rFont val="Arial"/>
      </rPr>
      <t xml:space="preserve">Teniendo en cuenta el proceso de actualizacion que se ha dado con la convalidacion y aprobacion de las tablas de retencion del instituto asi como la implementacion para la vigencia 2018,  el ajuste realizado al proceso de gestion documental y a los procedimientos es necesario reformular los indicadores de gestion para este Proceso.
para la vigencia 2 Se formularan los indicadores de gestion acordes a la actualizacion del proceso de gestion documental en la entidad. </t>
    </r>
  </si>
  <si>
    <r>
      <rPr>
        <sz val="10"/>
        <color rgb="FF000000"/>
        <rFont val="Arial"/>
      </rPr>
      <t xml:space="preserve">10/04/2018 </t>
    </r>
    <r>
      <rPr>
        <sz val="10"/>
        <color rgb="FF000000"/>
        <rFont val="Arial"/>
      </rPr>
      <t>Revisada la hoja de vida de los indicadores del  proceso de Gestión Documental objeto del hallazgo, es decir de la vigencia 2017, y los que se encuentran formulados para la vigencia 2018, se evidencia que a la fecha de seguimiento no han sido ajustados de acuerdo a la observación emitida en el informe de auditoria.  Continúa en seguimiento por parte de ésta Oficina. 
25/07/2018:   Revisado en Maloca Aula SIG los indicadores del proceso de Gestión Documental con seguimiento a 30/06/2018, se evidencia que no fueron ajustados de acuerdo a la acción planteada y a lo reportado por el lider del proceso. Estos  fueron presentados (iguales a los anteriores) en el nuevo formato establecido por el SIG.  ACCIÓN VENCIDA.
22/10/2018:</t>
    </r>
    <r>
      <rPr>
        <b/>
        <sz val="10"/>
        <color rgb="FF000000"/>
        <rFont val="Arial"/>
      </rPr>
      <t xml:space="preserve"> </t>
    </r>
    <r>
      <rPr>
        <sz val="10"/>
        <color rgb="FF000000"/>
        <rFont val="Arial"/>
      </rPr>
      <t xml:space="preserve">ACCIÓN QUE SE ENCUENTRA VENCIDA desde el mes de febrero. Se revisa en Maloca Aula SIG, el seguimiento a los indicadores del proceso de Gestión Documental con corte 30/09/2018 y se evidencia que no han sido actualizados.
</t>
    </r>
    <r>
      <rPr>
        <b/>
        <sz val="10"/>
        <color rgb="FF000000"/>
        <rFont val="Arial"/>
      </rPr>
      <t xml:space="preserve">26/12/2018: </t>
    </r>
    <r>
      <rPr>
        <sz val="10"/>
        <color rgb="FF000000"/>
        <rFont val="Arial"/>
      </rPr>
      <t xml:space="preserve">Revisada la hoja de vida de los indicadores del Proceso de Gestión Documental, se formularon dos (2) nuevos indicadores, así:
1) </t>
    </r>
    <r>
      <rPr>
        <i/>
        <sz val="10"/>
        <color rgb="FF000000"/>
        <rFont val="Arial"/>
      </rPr>
      <t xml:space="preserve">Porcentaje de respuestas de las PQRS  con observaciones de acuerdo a la evaluación de oportunidad, coherencia, claridad y/o calidez de los informes del Sistema Distrital de Quejas y Soluciones
</t>
    </r>
    <r>
      <rPr>
        <sz val="10"/>
        <color rgb="FF000000"/>
        <rFont val="Arial"/>
      </rPr>
      <t>2)</t>
    </r>
    <r>
      <rPr>
        <i/>
        <sz val="10"/>
        <color rgb="FF000000"/>
        <rFont val="Arial"/>
      </rPr>
      <t xml:space="preserve"> Porcentaje de requerimientos atendidos oportunamente
Se cierra la acción.
</t>
    </r>
  </si>
  <si>
    <r>
      <rPr>
        <sz val="10"/>
        <color rgb="FF000000"/>
        <rFont val="Arial"/>
      </rPr>
      <t xml:space="preserve">10/04/2018: </t>
    </r>
    <r>
      <rPr>
        <sz val="10"/>
        <color rgb="FF000000"/>
        <rFont val="Arial"/>
      </rPr>
      <t xml:space="preserve">http://www.idep.edu.co/sites/default/files/7.IndicadoresGD_2017_IV.pdf 
http://www.idep.edu.co/?q=content/indicadores-de-gesti%C3%B3n
25/07/2018: Maloca AulaSIG: http://www.idep.edu.co/?q=content/indicadores-de-gesti%C3%B3n
22/10/2018: http://www.idep.edu.co/?q=content/indicadores-de-gesti%C3%B3n
</t>
    </r>
    <r>
      <rPr>
        <b/>
        <sz val="10"/>
        <color rgb="FF000000"/>
        <rFont val="Arial"/>
      </rPr>
      <t>26/12/2018:</t>
    </r>
    <r>
      <rPr>
        <sz val="10"/>
        <color rgb="FF000000"/>
        <rFont val="Arial"/>
      </rPr>
      <t xml:space="preserve"> Hoja de vida indicadores proceso Gestión Documental seguimiento cuarto trimestre de 2018</t>
    </r>
  </si>
  <si>
    <r>
      <rPr>
        <sz val="10"/>
        <color rgb="FF000000"/>
        <rFont val="Arial"/>
      </rPr>
      <t xml:space="preserve">10/04/2018: Alix del Pilar Hurtado Pedraza, Técnico Operativo (E )
25/07/2018: Alix del Pilar Hurtado Pedraza, Técnico Operativo (E )
</t>
    </r>
    <r>
      <rPr>
        <b/>
        <sz val="10"/>
        <color rgb="FF000000"/>
        <rFont val="Arial"/>
      </rPr>
      <t>22/10/2018:</t>
    </r>
    <r>
      <rPr>
        <sz val="10"/>
        <color rgb="FF000000"/>
        <rFont val="Arial"/>
      </rPr>
      <t xml:space="preserve"> Alix del Pilar Hurtado Pedraza, Técnico Operativo (E )</t>
    </r>
  </si>
  <si>
    <t>Seguimiento al reporte de la correspondencia recibida.</t>
  </si>
  <si>
    <t>Reporte de la correspondencia recibida.</t>
  </si>
  <si>
    <r>
      <rPr>
        <b/>
        <sz val="10"/>
        <color rgb="FF000000"/>
        <rFont val="Arial"/>
      </rPr>
      <t>02/04/2018</t>
    </r>
    <r>
      <rPr>
        <sz val="10"/>
        <color rgb="FF000000"/>
        <rFont val="Arial"/>
      </rPr>
      <t xml:space="preserve"> Se realizo seguimiento a los datos enviados a traves de correo electronico por la funcionaria responsable de la radicacion.
</t>
    </r>
    <r>
      <rPr>
        <b/>
        <sz val="10"/>
        <color rgb="FF000000"/>
        <rFont val="Arial"/>
      </rPr>
      <t xml:space="preserve">04/07/2018 </t>
    </r>
    <r>
      <rPr>
        <sz val="10"/>
        <color rgb="FF000000"/>
        <rFont val="Arial"/>
      </rPr>
      <t xml:space="preserve">Se realizo seguimiento a los datos enviados a traves de correo electronico por la funcionaria responsable de la radicacion el 04/07/.2018
</t>
    </r>
    <r>
      <rPr>
        <b/>
        <sz val="10"/>
        <color rgb="FF000000"/>
        <rFont val="Arial"/>
      </rPr>
      <t xml:space="preserve">01/10/2018 </t>
    </r>
    <r>
      <rPr>
        <sz val="10"/>
        <color rgb="FF000000"/>
        <rFont val="Arial"/>
      </rPr>
      <t>Se realizo seguimiento a los datos enviados a traves de correo electronico por la funcionaria responsable de la radicacion el 04/07/.2018</t>
    </r>
  </si>
  <si>
    <t>02/04/2018,
correo electronico del 28/03/2018</t>
  </si>
  <si>
    <r>
      <rPr>
        <sz val="10"/>
        <color rgb="FF000000"/>
        <rFont val="Arial"/>
      </rPr>
      <t xml:space="preserve">10/04/2018 </t>
    </r>
    <r>
      <rPr>
        <sz val="10"/>
        <color rgb="FF000000"/>
        <rFont val="Arial"/>
      </rPr>
      <t xml:space="preserve">Teniendo en cuenta que a la fecha no se encuentra publicado el seguimiento a los indicadores reportados del primer trimestre y que esta acción tiene fecha de vencimiento el 31/12/2018, La Oficina de Control Interno  realizará seguimiento a la información reportada en los indicadores.
25/07/2018: Información que es reportada en el seguimiento de los indicadores del proceso de gestión documental.  Teniendo en cuenta que esta actividad se vence el 31/12/2018, la Oficina de Control Interno contiuará realizando seguimiento.
22/10/2018: Información que se encuentra reportada en el seguimiento a indicadores del proceso de Gestión Documental con corte 30/09/2018.
</t>
    </r>
    <r>
      <rPr>
        <b/>
        <sz val="10"/>
        <color rgb="FF000000"/>
        <rFont val="Arial"/>
      </rPr>
      <t xml:space="preserve">26/12/2018: </t>
    </r>
    <r>
      <rPr>
        <sz val="10"/>
        <color rgb="FF000000"/>
        <rFont val="Arial"/>
      </rPr>
      <t xml:space="preserve">Información que se encuentra reportada en el seguimiento a indicadores dle proceso de Gestión Documental correspondiente al cuarto trimestre de 2018. </t>
    </r>
  </si>
  <si>
    <r>
      <rPr>
        <sz val="10"/>
        <color rgb="FF000000"/>
        <rFont val="Arial"/>
      </rPr>
      <t xml:space="preserve">25/07/2018: </t>
    </r>
    <r>
      <rPr>
        <sz val="10"/>
        <color rgb="FF000000"/>
        <rFont val="Arial"/>
      </rPr>
      <t xml:space="preserve">Maloca AulaSIG: http://www.idep.edu.co/?q=content/indicadores-de-gesti%C3%B3n
22/10/2018: Seguimiento indicadores proceso Gestión Documental tercer trimestre 2018
http://www.idep.edu.co/?q=content/indicadores-de-gesti%C3%B3n
</t>
    </r>
    <r>
      <rPr>
        <b/>
        <sz val="10"/>
        <color rgb="FF000000"/>
        <rFont val="Arial"/>
      </rPr>
      <t xml:space="preserve">26/12/2018 </t>
    </r>
    <r>
      <rPr>
        <sz val="10"/>
        <color rgb="FF000000"/>
        <rFont val="Arial"/>
      </rPr>
      <t xml:space="preserve">Hoja de vida indicadores proceso Gestión Documental seguimiento cuarto trimestre de 2018
</t>
    </r>
  </si>
  <si>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
26/12/2018: </t>
    </r>
    <r>
      <rPr>
        <sz val="10"/>
        <color rgb="FF000000"/>
        <rFont val="Arial"/>
      </rPr>
      <t>Alix del Pilar Hurtado Pedraza, Técnico Operativo (E )</t>
    </r>
  </si>
  <si>
    <t>De la gestión de riesgos del proceso se materializaron los siguientes:
*Pérdida de bienes del inventario del Instituto. (Perdida de equipos de cómputo y de comunicaciones)
*No realizar el procedimiento de baja de manera oportuna.
Por lo que se requiere revisar el riesgo residual que hoy se encuentra valorado en zona baja, reformulando e incluyendo todos los controles para evitar su reincidencia.</t>
  </si>
  <si>
    <t>Se presentaron situaciones por variables en la gestión de procesos que provocaron la materializacion de estos.</t>
  </si>
  <si>
    <t>Revisar y ajustar  la valoración de probabilidad e impacto de los riesgos del proceso  y los controles relacionados, con la OAP</t>
  </si>
  <si>
    <t xml:space="preserve">Matriz de riesgos y controles del proceso </t>
  </si>
  <si>
    <t>Profesional Universitario -  Servicios Generales</t>
  </si>
  <si>
    <r>
      <rPr>
        <sz val="10"/>
        <color rgb="FF000000"/>
        <rFont val="Arial"/>
      </rPr>
      <t xml:space="preserve">20/01/2017: Se revisará y ajustará la valoracion de probabilidad e impacto de los riesgos del proceso  y los controles relacionados con la OAP durante el primer trimestre de 2017.
07/04/2017: Se revisará y ajustará la valoracion de probabilidad e impacto de los riesgos del proceso  y los controles relacionados con la OAP durante el segundo trimestre de 2017.
06/10/2017:  Mediante  correo electronico del 10 de julio de 2017 a laOficina Asesora de Planeación  al Sistema Integrado de Gestión la solicitud de modifricación del indicador se ajusto la valoración del riesgo.
23/11/2017: Mediante correo electronico de Fecha 23/11/2017, se solicito a la OAP la publñicacion en la Maloca SIG, la modificacion del riesgo " "Pérdida de bienes del inventario del Instituto. "
Por lo anterior se solcita el cierre del hallazgo.
</t>
    </r>
    <r>
      <rPr>
        <b/>
        <sz val="10"/>
        <color rgb="FF000000"/>
        <rFont val="Arial"/>
      </rPr>
      <t xml:space="preserve">
</t>
    </r>
    <r>
      <rPr>
        <sz val="10"/>
        <color rgb="FF000000"/>
        <rFont val="Arial"/>
      </rPr>
      <t xml:space="preserve">04/04/2018: Una vez recibidas las cinco (5) respuestas de IDE Instituciones Distritales, se procedió a contactarnos con los responsables de las mismas, algunas ya no se encontraban interesadas, se continúo con el contacto por orden de registro de respuesta. El colegio ESC Normal Distrital María Montessori" el cual se encuentra en proceso de suscripción del acta de entrega de estos bienes en el mes de abril del 2018. 
</t>
    </r>
    <r>
      <rPr>
        <b/>
        <sz val="10"/>
        <color rgb="FF000000"/>
        <rFont val="Arial"/>
      </rPr>
      <t>09/07/2018</t>
    </r>
    <r>
      <rPr>
        <sz val="10"/>
        <color rgb="FF000000"/>
        <rFont val="Arial"/>
      </rPr>
      <t xml:space="preserve"> En el mes de julio del 2018, se solicitará la refolmulación de la acción de mejora de acuerdo a la reunión planteada.
</t>
    </r>
    <r>
      <rPr>
        <b/>
        <sz val="10"/>
        <color rgb="FF000000"/>
        <rFont val="Arial"/>
      </rPr>
      <t>13/12/2018:</t>
    </r>
    <r>
      <rPr>
        <sz val="10"/>
        <color rgb="FF000000"/>
        <rFont val="Arial"/>
      </rPr>
      <t xml:space="preserve"> Se elaboró el formato y se envío por correo electrónico para que revise el formato propuesto en el sentido de temas jurídico y si es viable o no, para dar cumplimiento a la actividad antes citada.  Asi mismo, se actualizó el Mapa de Riesgo en el nuevo formato en el que se evaluaron y ponderaron los controles respectivos.</t>
    </r>
  </si>
  <si>
    <t>23/11/2017: http://www.idep.edu.co/?q=content/mapa-de-riesgos-por-proceso#overlay-context=</t>
  </si>
  <si>
    <r>
      <rPr>
        <sz val="10"/>
        <color theme="1"/>
        <rFont val="Arial"/>
      </rPr>
      <t>10/04/2018</t>
    </r>
    <r>
      <rPr>
        <b/>
        <sz val="10"/>
        <color theme="1"/>
        <rFont val="Arial"/>
      </rPr>
      <t xml:space="preserve">:  </t>
    </r>
    <r>
      <rPr>
        <sz val="10"/>
        <color theme="1"/>
        <rFont val="Arial"/>
      </rPr>
      <t>Revisado el mapa de riesgos se documentó a 31 de diciembre de 2017 el riesgo "pérdida de bienes del inventario del instituto" con tres controles y una calificación de riesgo residual "bajo",  lo que no es coherente teniendo en cuenta la materialización del mismo; ahora bien, en la formulación del plan de mejoramiento se da por fecha de finalización de la actividad diciembre de 2016, en el reporte del seguimiento se evidencia que solo hasta noviembre de 2017 se solicitó a la OAP la modficación del riesgo y se solicita el cierre del hallazgo.   En el seguimiento efectuado a abril de 2018 se documenta un seguimiento frente a la gestión de un proceso de bajas que no se relaciona con la identificación del riesgo, una vez se realice el avance correspondiete al primer trimestre del  mapa de riesgos  se evaluara la efectividad de los controles establecidos;  por lo tanto ésta actividad continua en seguimiento. 
Se recomienda su revisión y ajuste.
01/06/2018: Se reformulará la acción de mejora teniendo en cuenta que la misma no permite subsanar la no conformidad.
19/07/2018: No se ha dado cumplimiento al compromiso  adquirido en reunión de seguimiento al plan de  mejoramiento del proceso de Recursos Físicos y Ambiental realizada el 01/06/2018
16/10/2018: Se planteo mediante correo electronico una propuesta para reformular la acción mediante correo electrónico del 8 de agosto del 2018. Se enviará la acción reformulada en el mes de octubre del 2018 una vez revIsada y concertada con el Subdirector Administrativo, Financiero y de Control Disciplinario.
18/10/2018:</t>
    </r>
    <r>
      <rPr>
        <b/>
        <sz val="10"/>
        <color theme="1"/>
        <rFont val="Arial"/>
      </rPr>
      <t xml:space="preserve"> </t>
    </r>
    <r>
      <rPr>
        <sz val="10"/>
        <color theme="1"/>
        <rFont val="Arial"/>
      </rPr>
      <t xml:space="preserve">Se aportó correo electrónico del 9 de agosto de 2018 con el proyecto de reformulación del Plan de Mejoramiento por procesos de Recursos físicos, pendiente de validación por porte de la Subdirección Administrativa y Financiera. Acción continua en seguimiento. 
</t>
    </r>
    <r>
      <rPr>
        <b/>
        <sz val="10"/>
        <color theme="1"/>
        <rFont val="Arial"/>
      </rPr>
      <t xml:space="preserve">24/12/2018: </t>
    </r>
    <r>
      <rPr>
        <sz val="10"/>
        <color theme="1"/>
        <rFont val="Arial"/>
      </rPr>
      <t>Verificado el consolidado de mapa de riesgos y de corrupción aprobado al 16 de noviembre de 2018, se observa que respecto al riesgo de "</t>
    </r>
    <r>
      <rPr>
        <i/>
        <sz val="10"/>
        <color theme="1"/>
        <rFont val="Arial"/>
      </rPr>
      <t xml:space="preserve">Pérdida de bienes y/o elementos de Propiedad, Planta y Equipo e Inventarios del Instituto."  </t>
    </r>
    <r>
      <rPr>
        <sz val="10"/>
        <color theme="1"/>
        <rFont val="Arial"/>
      </rPr>
      <t>se establecieron dos (2) controles detectivos: Monitoreo a través de cámaras de video las 24 horas, administradas por la OAP; el procedimiento PRO-GRF-11-01 Egresos o salidas definitivas de bienes aprobado el 11_07_2017 y dos (2) preventivos así: Registro en el sistema de información el cual asigna un número de placa para identificación y control del bien y la renovación de las pólizas anualmente.</t>
    </r>
  </si>
  <si>
    <r>
      <rPr>
        <u/>
        <sz val="10"/>
        <color theme="1"/>
        <rFont val="Arial"/>
      </rPr>
      <t xml:space="preserve">Acta No. 1 del 06/12/2018 suscrita por funcionarios de la Subdirección Administrativa y Financiera. </t>
    </r>
    <r>
      <rPr>
        <u/>
        <sz val="10"/>
        <color theme="1"/>
        <rFont val="Arial"/>
      </rPr>
      <t xml:space="preserve">
Tercer seguimiento mapa de riesgos 2018 enviado por la OAP.</t>
    </r>
  </si>
  <si>
    <r>
      <rPr>
        <sz val="10"/>
        <color theme="1"/>
        <rFont val="Arial"/>
      </rPr>
      <t xml:space="preserve">27/01/2017: Nadia Aixa Pineda Sarmiento-Contratista OCI
21/04/2017: Alix del Pilar Hurtado P.
11/10/2017: Diana Ruiz-Jefe de Oficina de Control Interno
28/11/2017:  Diana Ruiz
22/12/2017: Diana Ruiz
12/04/2018:  Hilda Yamile Morales Laverde -Jefe Oficina de Control Interno. 
01/06/2018: Hilda Yamile Morales Laverde, Jefe Oficina Control Interno
19/07/2018: Alix del Pilar Hurtado P., Técnico Operativo (E ) OCI
18/10/2018: Sandra Milena Bonilla R._ Contratista de Apoyo Profesional_ OCI
</t>
    </r>
    <r>
      <rPr>
        <b/>
        <sz val="10"/>
        <color theme="1"/>
        <rFont val="Arial"/>
      </rPr>
      <t xml:space="preserve">
24/12/2018</t>
    </r>
    <r>
      <rPr>
        <sz val="10"/>
        <color theme="1"/>
        <rFont val="Arial"/>
      </rPr>
      <t>: Sandra Milena Bonilla R._ Contratista de Apoyo Profesional_ OCI</t>
    </r>
  </si>
  <si>
    <t xml:space="preserve">Una vez revisado el expediente denominado  "Salidas de Almacén de la vigencia  2016", se identificaron las siguientes  situaciones en el procedimiento GRF-GT-11-01 EGRESOS O SALIDAS DE BIENES: 
1)  Se observa que en Diez y Siete (17) Salidas (documento emitido por SIAFI), se encuentran diferencias entre la fecha reportada en la Salida de Almacén como documento soporte y el formato "FT-GRF-11-03 Solicitud de Bienes Área de Servicios Generales" que hace parte de los soportes de cada una de ellas. (Salidas Nos. 2, 4, 5, 7, 20, 26, 37, 43, 59, 60, 61, 62, 63, 64, 65, 66 y 70).
2) Se identifica que la cantidad solicitada en el formato  FT-GRF-11-03 Solicitud de Bienes Área de Servicios Generales  no corresponde a la que se registra en la salida correspondiente.  (Salidas Nos. 4, 5, 7, 9 y 42).
3) Igualmente, se observa que en dos (2) salidas, se hace referencia como soporte el formato FT-GRF-11-03, el cual una vez revisado, no se  encuentra como soporte documental de  la salida correspondiente. (Salidas Nos. 39 y 40).
4) Revisado el expediente de "Salidas de Almacén de la vigencia  2016",  se observa que Cincuenta y seis (56) de estos, presentan diferencias entre  la fecha que figura en el documento físico y  la fecha del sistema, esto se identificó en  SIAFI (Bitácora de Estados) para cada uno de los registros.
Información detallada “Anexo_1_verificación_Recursos_Físicos_2017”
</t>
  </si>
  <si>
    <t xml:space="preserve">Deficiencia al registrar la información en el sistema de información SIAFI, toda vez  que al abrir el aplicativo muestra el documento, en la ultima fecha de salida grabado y permite realizar los registros en esta fecha, independiente del día en que se haga.
</t>
  </si>
  <si>
    <t xml:space="preserve">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t>
  </si>
  <si>
    <t xml:space="preserve">Emitir acto administrativo  y radicarlo </t>
  </si>
  <si>
    <r>
      <rPr>
        <sz val="10"/>
        <color rgb="FF000000"/>
        <rFont val="Arial"/>
      </rPr>
      <t xml:space="preserve">22/11/2017: Se envio a la OAP ; Solicitud  ASUNTO " Solicitud para el Admnistrador del Sisitema de Informacion SIAFI, Documento de Almacen y Servicios Publicos." Mediante Memorando con Radicado 001658 de fecha 23/11/2017.
</t>
    </r>
    <r>
      <rPr>
        <b/>
        <sz val="10"/>
        <color rgb="FF000000"/>
        <rFont val="Arial"/>
      </rPr>
      <t>04/04/2018:</t>
    </r>
    <r>
      <rPr>
        <sz val="10"/>
        <color rgb="FF000000"/>
        <rFont val="Arial"/>
      </rPr>
      <t xml:space="preserve"> A la fecha el aplicativo continua con la misma versión, el concluir con esta actividad depende de otra áreas, sin embargo los registros que se realizan desde el Aplicativo en el modulo correspondiente a Almacén se generan en la fecha actual, tal como se puede verificar en el aplicativo.
</t>
    </r>
    <r>
      <rPr>
        <b/>
        <sz val="10"/>
        <color rgb="FF000000"/>
        <rFont val="Arial"/>
      </rPr>
      <t xml:space="preserve">13/12/2018 </t>
    </r>
    <r>
      <rPr>
        <sz val="10"/>
        <color rgb="FF000000"/>
        <rFont val="Arial"/>
      </rPr>
      <t xml:space="preserve">Se actualizaron los Proceso y Procedimiento y se dejo como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Se envio formato a la Oficina Asesora de Presupuesto para lo pertinente.
</t>
    </r>
    <r>
      <rPr>
        <b/>
        <sz val="10"/>
        <color rgb="FF000000"/>
        <rFont val="Arial"/>
      </rPr>
      <t>03/04/2019:</t>
    </r>
    <r>
      <rPr>
        <sz val="10"/>
        <color rgb="FF000000"/>
        <rFont val="Arial"/>
      </rPr>
      <t xml:space="preserve"> Se formuló la actividad No. 28, teniendo en cuenta las observaciones de la Oficina de Control Interno. </t>
    </r>
  </si>
  <si>
    <t>23/11/2017: Memorando N° 001658 de fecha 23/11/2017.</t>
  </si>
  <si>
    <r>
      <rPr>
        <sz val="10"/>
        <color theme="1"/>
        <rFont val="Arial"/>
      </rPr>
      <t>04/04/2018: No se gestó avance durante el primer trimestre de 2018 para la acción formulada.
01/06/2018: Se reformulará la acción de mejora teniendo en cuenta que la propuesta inicialmente no permite subsanar la no conformidad-.
19/07/2018: No se reportaron avances por parte del líder del proceso. 
No se evidencia  la reformulación de la acción,  compromiso  adquirido en reunión de seguimiento al plan de  mejoramiento del proceso de Recursos Físicos y Ambiental realizada el 01/06/2018</t>
    </r>
    <r>
      <rPr>
        <b/>
        <sz val="10"/>
        <color theme="1"/>
        <rFont val="Arial"/>
      </rPr>
      <t xml:space="preserve">
</t>
    </r>
    <r>
      <rPr>
        <sz val="10"/>
        <color theme="1"/>
        <rFont val="Arial"/>
      </rPr>
      <t xml:space="preserve">18/10/2018: No se reportó la reformulación de la acción ni  plazos de ejecución, de igual forma, no se reportó avance de los compromisos adquiridos en reunión de seguimiento al Plan de mejoramiento por procesos  Recursos Físicos y Ambiental realizada el 01/06/2018. 
</t>
    </r>
    <r>
      <rPr>
        <b/>
        <sz val="10"/>
        <color theme="1"/>
        <rFont val="Arial"/>
      </rPr>
      <t xml:space="preserve">26/12/2018:  </t>
    </r>
    <r>
      <rPr>
        <sz val="10"/>
        <color theme="1"/>
        <rFont val="Arial"/>
      </rPr>
      <t xml:space="preserve">A la fecha de seguimiento por parte de la Oficina de Control Interno no se evidencia en  Maloca Aula SIG la inclusión de la política a que se hace  referencia en el seguimiento; el procedimiento GRF-GT-11-01 EGRESOS O SALIDAS DEFINITIVAS DE BIENES se encuentra en la versión 5 del 11/07/2017.   Por lo anterior se recomienda actualizar la actividad en el plan de mejoramiento por procesos y una vez se actualice la información en la página se reporte en el próximo seguimiento; se hace la observación que la OCI realizó seguimiento a las actividades reportadas, no obstante que la fecha se encuentra vencida en la primera acción formulada.
</t>
    </r>
    <r>
      <rPr>
        <b/>
        <sz val="10"/>
        <color theme="1"/>
        <rFont val="Arial"/>
      </rPr>
      <t xml:space="preserve">30/04/2019:  </t>
    </r>
    <r>
      <rPr>
        <sz val="10"/>
        <color theme="1"/>
        <rFont val="Arial"/>
      </rPr>
      <t xml:space="preserve">Dado que la acción  propuesta no fue efectiva ni eficiente para subsanar la no conformidad se formuló una nueva acción para el primer trimestre de 2019 "Actualizar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por lo anterior se da cierre a la misma y se continúa con el seguimiento a la acción propuesta. </t>
    </r>
  </si>
  <si>
    <r>
      <rPr>
        <sz val="10"/>
        <color theme="1"/>
        <rFont val="Arial"/>
      </rPr>
      <t xml:space="preserve">Memorando consultado en SIAFI
Acta de reunión de seguimiento al plan de mejoramiento por procesos de Recursos Físicos y Ambiental del 01/06/2018.
</t>
    </r>
    <r>
      <rPr>
        <b/>
        <sz val="10"/>
        <color theme="1"/>
        <rFont val="Arial"/>
      </rPr>
      <t xml:space="preserve">26/12/2018: </t>
    </r>
    <r>
      <rPr>
        <sz val="10"/>
        <color theme="1"/>
        <rFont val="Arial"/>
      </rPr>
      <t>http://www.idep.edu.co/sites/default/files/PRO-GRF-11-01_Egresos%20o%20salidas%20de%20bienes_0.pdf#overlay-context=content/grf-11-proceso-de-gesti%25C3%25B3n-de-recursos-f%25C3%25ADsicos%3Fq%3Dcontent/grf-11-proceso-de-gesti%25C3%25B3n-de-recursos-f%25C3%25ADsicos</t>
    </r>
  </si>
  <si>
    <r>
      <rPr>
        <sz val="10"/>
        <color theme="1"/>
        <rFont val="Arial"/>
      </rPr>
      <t xml:space="preserve">28/11/2017: Diana Ruiz
22/12/2017: Diana Ruiz
24/04/2018:   Hilda Yamile Morales Laverde - Jefe OCI. 
01/06/2018: Hilda Yamile Morales Laverde, Jefe Oficina Control Interno
16/10/2018: Sandra Milena Bonilla R._ Contratista de Apoyo Profesional_ OCI
</t>
    </r>
    <r>
      <rPr>
        <b/>
        <sz val="10"/>
        <color theme="1"/>
        <rFont val="Arial"/>
      </rPr>
      <t xml:space="preserve">
26/12/2018:</t>
    </r>
    <r>
      <rPr>
        <sz val="10"/>
        <color theme="1"/>
        <rFont val="Arial"/>
      </rPr>
      <t xml:space="preserve"> Sandra Milena Bonilla R._ Contratista de Apoyo Profesional_ OCI
</t>
    </r>
    <r>
      <rPr>
        <b/>
        <sz val="10"/>
        <color theme="1"/>
        <rFont val="Arial"/>
      </rPr>
      <t xml:space="preserve">304/04/2019:  </t>
    </r>
    <r>
      <rPr>
        <sz val="10"/>
        <color theme="1"/>
        <rFont val="Arial"/>
      </rPr>
      <t xml:space="preserve">Hilda Yamile Morales L - Jefe OCI </t>
    </r>
  </si>
  <si>
    <t>Se identificaron las siguientes  situaciones en el procedimiento PRO-GRF-11-02 INGRESOS,  que se especifican por registro en el anexo:
Revisado el expediente denominado "Ingresos / Altas de Almacén Vigencia 2016" ,  se observa que Ocho (8) de estos, presentan diferencias entre  la fecha que figura en el documento físico y  la fecha del sistema, esto se identificó en  SIAFI (Bitácora de Estados) para cada uno de los registros.</t>
  </si>
  <si>
    <r>
      <rPr>
        <sz val="10"/>
        <color rgb="FF000000"/>
        <rFont val="Arial"/>
      </rPr>
      <t xml:space="preserve">06/10/2017: En el IV Trimestre se realizará el respectivo requirimiento.
23/11/2017:Se envio a la OAP ; Solicitud ASUNTO: " Solicitud para el Admnistrador del Sisitema de Informacion SIAFI, Documento de Almacen y Servicios Publicos." Mediante Memorando con Radicado 001658 de fecha 23/11/2017.
</t>
    </r>
    <r>
      <rPr>
        <b/>
        <sz val="10"/>
        <color rgb="FF000000"/>
        <rFont val="Arial"/>
      </rPr>
      <t xml:space="preserve">
04/04/2018</t>
    </r>
    <r>
      <rPr>
        <sz val="10"/>
        <color rgb="FF000000"/>
        <rFont val="Arial"/>
      </rPr>
      <t xml:space="preserve">: A la fecha el aplicativo continua con la misma version, el concluir con esta actividad depende de otra áreas, sin embargo los registros que se realizan desde el Aplicativo en el modulo correspondiente a Almacén se generan en la fecha actual, tal como se puede verificar en el aplicativo.
</t>
    </r>
    <r>
      <rPr>
        <b/>
        <sz val="10"/>
        <color rgb="FF000000"/>
        <rFont val="Arial"/>
      </rPr>
      <t>01/06/2018:</t>
    </r>
    <r>
      <rPr>
        <sz val="10"/>
        <color rgb="FF000000"/>
        <rFont val="Arial"/>
      </rPr>
      <t xml:space="preserve"> Se reformulará la acción de mejora teniendo en cuenta que la propuesta inicialmente no permite subsanar la no conformidad.
</t>
    </r>
    <r>
      <rPr>
        <b/>
        <sz val="10"/>
        <color rgb="FF000000"/>
        <rFont val="Arial"/>
      </rPr>
      <t>13/12/2018</t>
    </r>
    <r>
      <rPr>
        <sz val="10"/>
        <color rgb="FF000000"/>
        <rFont val="Arial"/>
      </rPr>
      <t xml:space="preserve"> Se actualizaron los Proceso y Procedimiento de GRF y se dejo como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Se envio formato a la Oficina Asesora de Presupuesto para lo pertinente.
</t>
    </r>
    <r>
      <rPr>
        <b/>
        <sz val="10"/>
        <color rgb="FF000000"/>
        <rFont val="Arial"/>
      </rPr>
      <t xml:space="preserve">03/04/2019: </t>
    </r>
    <r>
      <rPr>
        <sz val="10"/>
        <color rgb="FF000000"/>
        <rFont val="Arial"/>
      </rPr>
      <t xml:space="preserve">Se formuló la actividad No. 28, teniendo en cuenta las observaciones de la Oficina de Control Interno. </t>
    </r>
  </si>
  <si>
    <r>
      <rPr>
        <sz val="10"/>
        <color theme="1"/>
        <rFont val="Arial"/>
      </rPr>
      <t>28/11/2017:  Se presenta  avance de la acción  que continua en desarrollo. Se recomienda realizar seguimiento a la solicitud a la OAP en distintos escenarios como comités o mesas de trabajo.
22/12/2017: Se verifica solicitud yel referente técnico de la OAP informa que este requerimiento se escaló al proveedor de SIAFI  pero que debe tenerse en cuenta que si se deja la fecha estática habrian restricciones en distintas transacciones y cambios del proceso por lo que el líder del proceso debe tomar la decisión y como proceder si la fecha queda automatizada, por lo tanto continua en el estado actual.
28/04/2018:  La Jefe de la OAP manifiesta que el sistema permite realizar de manera automática la asignación de fecha en los documentos, sin embargo se aclara que una vez habilitada esta configuración, tiene implicación en los cierres de cada mes, dado que por ejemplo si este cierre coincide con un fin de semana, el usuario no podría cambiar la fecha de los documentos que no registró en el mes anterior. IT GOP queda a la espera de la decisión de la entidad sobre la configuración de este requerimiento. La incidencia se cierra, cuando la entidad se pronuncie al respecto, se creará una nueva incidencia.  Por lo anterior continua en seguimiento la acción.
01/06/2018: Se reformulará la acción de mejora teniendo en cuenta que la propuesta inicialmente no permite subsanar la no conformidad-.
19/07/2018: No se reportaron avances por parte del líder del proceso. No se evidencia  la reformulación de la acción,  compromiso  adquirido en reunión de seguimiento al plan de  mejoramiento del proceso de Recursos Físicos y Ambiental realizada el 01/06/2018</t>
    </r>
    <r>
      <rPr>
        <b/>
        <sz val="10"/>
        <color theme="1"/>
        <rFont val="Arial"/>
      </rPr>
      <t xml:space="preserve">
</t>
    </r>
    <r>
      <rPr>
        <sz val="10"/>
        <color theme="1"/>
        <rFont val="Arial"/>
      </rPr>
      <t xml:space="preserve">18/10/2018: No se reportó la reformulación de la acción ni  plazos de ejecución, de igual forma, no se reportó avance de los compromisos adquiridos en reunión de seguimiento al Plan de mejoramiento por procesos  Recursos Físicos y Ambiental realizada el 01/06/2018. 
</t>
    </r>
    <r>
      <rPr>
        <b/>
        <sz val="10"/>
        <color theme="1"/>
        <rFont val="Arial"/>
      </rPr>
      <t xml:space="preserve">26/12/2018:  </t>
    </r>
    <r>
      <rPr>
        <sz val="10"/>
        <color theme="1"/>
        <rFont val="Arial"/>
      </rPr>
      <t xml:space="preserve">A la fecha de seguimiento por parte de la Oficina de Control Interno no se evidencia en  Maloca Aula SIG, la inclusión de la política a que se hace  referencia en el seguimiento; el procedimiento PRO-GRF-11-02 INGRESO O ALTAS DE ALMACEN se encuentra en la versión 5 del 13/07/2017.  Por lo anterior se recomienda actualizar la actividad en el plan de mejoramiento por procesos y una vez se actualice la información en la página se reporte en el próximo seguimiento; se hace la observación que la OCI realizó seguimiento a las actividades reportadas, no obstante que la fecha se encuentra vencida en la primera acción formulada.
</t>
    </r>
    <r>
      <rPr>
        <b/>
        <sz val="10"/>
        <color theme="1"/>
        <rFont val="Arial"/>
      </rPr>
      <t xml:space="preserve">30/04/2019:  </t>
    </r>
    <r>
      <rPr>
        <sz val="10"/>
        <color theme="1"/>
        <rFont val="Arial"/>
      </rPr>
      <t xml:space="preserve">Dado que la acción  propuesta no fue efectiva ni eficiente para subsanar la no conformidad se formuló una nueva acción para el primer trimestre de 2019 "Actualizar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por lo anterior se da cierre a la misma y se continúa con el seguimiento a la acción propuesta. </t>
    </r>
  </si>
  <si>
    <r>
      <rPr>
        <sz val="10"/>
        <color theme="1"/>
        <rFont val="Arial"/>
      </rPr>
      <t xml:space="preserve"> Solicitud para el Admnistrador del Sistema de Informacion SIAFI, Documento de Almacen y Servicios Publicos." Mediante Memorando con Radicado 001658
</t>
    </r>
    <r>
      <rPr>
        <b/>
        <sz val="10"/>
        <color theme="1"/>
        <rFont val="Arial"/>
      </rPr>
      <t xml:space="preserve">26/12/2018: </t>
    </r>
    <r>
      <rPr>
        <sz val="10"/>
        <color theme="1"/>
        <rFont val="Arial"/>
      </rPr>
      <t>http://www.idep.edu.co/sites/default/files/PRO-GRF-11-02_%20Ingresos%20o%20Altas%20de%20Amac%C3%A9n_0.pdf#overlay-context=content/grf-11-proceso-de-gesti%25C3%25B3n-de-recursos-f%25C3%25ADsicos%3Fq%3Dcontent/grf-11-proceso-de-gesti%25C3%25B3n-de-recursos-f%25C3%25ADsicos</t>
    </r>
  </si>
  <si>
    <r>
      <rPr>
        <sz val="10"/>
        <color theme="1"/>
        <rFont val="Arial"/>
      </rPr>
      <t>28/11/2017: Diana Ruiz
22/12/2017: Diana Ruiz
24/04/2018:  Hilda Yamile Morales Laverde - Jefe OCI. 
01/06/2018: Hilda Yamile Morales Laverde, Jefe Oficina Control Interno
19/07/2018: Alix del Pilar Hurtado P., Técnico Operativo (E ) OCI</t>
    </r>
    <r>
      <rPr>
        <b/>
        <sz val="10"/>
        <color theme="1"/>
        <rFont val="Arial"/>
      </rPr>
      <t xml:space="preserve">
</t>
    </r>
    <r>
      <rPr>
        <sz val="10"/>
        <color theme="1"/>
        <rFont val="Arial"/>
      </rPr>
      <t xml:space="preserve">
16/10/2018</t>
    </r>
    <r>
      <rPr>
        <b/>
        <sz val="10"/>
        <color theme="1"/>
        <rFont val="Arial"/>
      </rPr>
      <t xml:space="preserve">: </t>
    </r>
    <r>
      <rPr>
        <sz val="10"/>
        <color theme="1"/>
        <rFont val="Arial"/>
      </rPr>
      <t xml:space="preserve">Sandra Milena Bonilla R._ Contratista de Apoyo Profesional_ OCI
26/12/2018: Sandra Milena Bonilla R._ Contratista de Apoyo Profesional_ OCI
</t>
    </r>
    <r>
      <rPr>
        <b/>
        <sz val="10"/>
        <color theme="1"/>
        <rFont val="Arial"/>
      </rPr>
      <t xml:space="preserve">30/04/2019:  </t>
    </r>
    <r>
      <rPr>
        <sz val="10"/>
        <color theme="1"/>
        <rFont val="Arial"/>
      </rPr>
      <t xml:space="preserve">Hilda Yamile Morales L- Jefe OCI. 
</t>
    </r>
  </si>
  <si>
    <t>Materialización del riesgo "Tener ataques informáticos a bases de datos, red de comunicaciones, sistemas de información y/o página web de la entidad", donde se detectó un virus de tipo ransomware, denominado GANDCRAB en una versión reciente, que en la práctica lo que hace es secuestrar archivos mediante el cifrado de los mismos. Este virus afectó las siguientes unidades:
1.    Unidades Z de los usuarios: Andrea Bustamante, Ana María Caro, Ana Alexandra Díaz, Adriana Díaz Izquierdo y Abdonina Guevara.
2.    Carpetas compartidas denominadas Académica, Administrativa (Contabilidad, PIGA, SAFyCD, Servicios Generales, Talento Humano y Tesorería) y Control Interno (2014 hasta la carpeta Planeación).
3.    Sistema operativo del Sistema de Información HUMANO.</t>
  </si>
  <si>
    <t>* Debilidad en la aplicación de los controles establecidos en el mapa de riesgos
* Debilidad y falta de documentación en los controles existentes para evitar ataques informáticos a las bases de datos, red de comunicaciones, sistemas de información y/o página web .
*  Falta de lineamientos o procedimientos documentados de seguridad y privacidad de la información.
* Falta de capacitaciones y/o socializaciones efectivas de lineamientos para preservar la seguridad y privacidad de la información a funcionarios y contratistas de la entidad.</t>
  </si>
  <si>
    <t>Eliminar el virus detectado del dominio y como medida preventiva se desconectaron los discos externos que almacenan la información de las unidades Z y del Centro de Documentación, razón por la cual en este momento ningún usuario puede visibilizar su unidad Z. Lo correspondiente a lo almacenado en el disco externo Centro de documentación fue restablecido el martes 25 de septiembre.
Paralelamente se inició la realización de un nuevo backup de las unidades Z en un disco externo y una vez finalice este proceso serán activadas nuevamente dichas unidades en la red interna del IDEP, con lo cual esperamos que el jueves 27 de septiembre tengan acceso a sus unidades Z.</t>
  </si>
  <si>
    <t>Servicios reestablecidos</t>
  </si>
  <si>
    <t>Profesionales y/o contratistas del proceso Gestión tecnológica.</t>
  </si>
  <si>
    <r>
      <rPr>
        <b/>
        <sz val="10"/>
        <color rgb="FF000000"/>
        <rFont val="Arial"/>
      </rPr>
      <t xml:space="preserve">27/10/2018 </t>
    </r>
    <r>
      <rPr>
        <sz val="10"/>
        <color rgb="FF000000"/>
        <rFont val="Arial"/>
      </rPr>
      <t xml:space="preserve">Se realizó la acción y se reestableció el servicio.                                        </t>
    </r>
    <r>
      <rPr>
        <b/>
        <sz val="10"/>
        <color rgb="FF000000"/>
        <rFont val="Arial"/>
      </rPr>
      <t xml:space="preserve">05/12/2018: </t>
    </r>
  </si>
  <si>
    <t>Servicio reestablecido</t>
  </si>
  <si>
    <r>
      <rPr>
        <sz val="10"/>
        <color theme="1"/>
        <rFont val="Arial"/>
      </rPr>
      <t xml:space="preserve">16/10/2018: El servicio fue restablecido, sin embargo, se han venido presentado fallas al ingresar a las unidades en red, por tal razón es necesario continuar con el seguimiento de esta acción. 
</t>
    </r>
    <r>
      <rPr>
        <b/>
        <sz val="10"/>
        <color theme="1"/>
        <rFont val="Arial"/>
      </rPr>
      <t xml:space="preserve">24/12/2018: </t>
    </r>
    <r>
      <rPr>
        <sz val="10"/>
        <color theme="1"/>
        <rFont val="Arial"/>
      </rPr>
      <t>Desde el último suceso reportado por la OAP de materialización del riesgo respecto a la seguridad y privacidad de la información, no se han reportado por parte de la OAP eventos de ataques informáticos hasta la fecha, por lo anterior se cierra la acción.</t>
    </r>
  </si>
  <si>
    <t xml:space="preserve">Listado de mesas ayuda solicitadas después del evento. </t>
  </si>
  <si>
    <r>
      <rPr>
        <sz val="10"/>
        <color theme="1"/>
        <rFont val="Arial"/>
      </rPr>
      <t>16/10/2018:</t>
    </r>
    <r>
      <rPr>
        <b/>
        <sz val="10"/>
        <color theme="1"/>
        <rFont val="Arial"/>
      </rPr>
      <t xml:space="preserve"> </t>
    </r>
    <r>
      <rPr>
        <sz val="10"/>
        <color theme="1"/>
        <rFont val="Arial"/>
      </rPr>
      <t xml:space="preserve">Sandra Milena Bonilla R._ Contratista de Apoyo Profesional_ OCI
</t>
    </r>
    <r>
      <rPr>
        <b/>
        <sz val="10"/>
        <color theme="1"/>
        <rFont val="Arial"/>
      </rPr>
      <t>24/12/2018:</t>
    </r>
    <r>
      <rPr>
        <sz val="10"/>
        <color theme="1"/>
        <rFont val="Arial"/>
      </rPr>
      <t xml:space="preserve"> Sandra Milena Bonilla R._ Contratista de Apoyo Profesional_ OCI</t>
    </r>
  </si>
  <si>
    <t>Analizar y calificar nuevamente el riesgo en el mapa de riesgos vigente, donde se evaluará nuevamente el riesgo inherente, los controles existentes y el riesgo residual.</t>
  </si>
  <si>
    <t>Mapa de riesgos del proceso actualizado</t>
  </si>
  <si>
    <r>
      <rPr>
        <b/>
        <sz val="10"/>
        <color rgb="FF000000"/>
        <rFont val="Arial"/>
      </rPr>
      <t>05/10/2018 S</t>
    </r>
    <r>
      <rPr>
        <sz val="10"/>
        <color rgb="FF000000"/>
        <rFont val="Arial"/>
      </rPr>
      <t xml:space="preserve">e realizó  el análisis de causas,  efectos y los controles existentes para lo cual se formulan las nuevas acciones a ejecutar  dentrol del plan de mejoramiento.       
                                                                                                                                                                                                                      </t>
    </r>
    <r>
      <rPr>
        <b/>
        <sz val="10"/>
        <color rgb="FF000000"/>
        <rFont val="Arial"/>
      </rPr>
      <t>05/12/2018</t>
    </r>
    <r>
      <rPr>
        <sz val="10"/>
        <color rgb="FF000000"/>
        <rFont val="Arial"/>
      </rPr>
      <t>: Se actualiza en el mes de noviembre la matriz de riesgos del proceso de acuerdo a la nueva metodología del DAFP en donde el riesgo residual después de aplicar controles continúa en zona de riesgo alto por lo que se hace necesario dar cumplimiento a las acciones definidas para fortalecer los controles. En el seguimiento realizado el 25/10/2018 por parte del líder y equipo de tecnología  se eliminó  la causa "Fallas en la realización de bacupks "</t>
    </r>
  </si>
  <si>
    <t>Mapa de riesgos actualizado</t>
  </si>
  <si>
    <r>
      <rPr>
        <sz val="10"/>
        <color theme="1"/>
        <rFont val="Arial"/>
      </rPr>
      <t xml:space="preserve">16/10/2018: Se confirmó que en la actualización del mapa de riesgos del Proceso de Gestión Tecnológica se incluyeron (2) acciones para el manejo del riesgo: "Interrupción en la prestación de servicios tecnológicos a usuarios internos y externos en la entidad " con periodo de ejecución en el mes de octubre. Así mismo, para el riesgo: "Tener ataques informáticos a bases de datos, red de comunicaciones, sistemas de información y/o página web de la entidad." se adicionaron (3) acciones con periodo de ejecución del 28/09/2018 al 30/11/2018, por lo tanto, se hace necesario, continuar con el seguimiento de esta acción. 
</t>
    </r>
    <r>
      <rPr>
        <b/>
        <sz val="10"/>
        <color theme="1"/>
        <rFont val="Arial"/>
      </rPr>
      <t xml:space="preserve">24/12/2018: </t>
    </r>
    <r>
      <rPr>
        <sz val="10"/>
        <color theme="1"/>
        <rFont val="Arial"/>
      </rPr>
      <t>Se publicó actualización del  mapa de riesgos aprobado el 16 de noviembre de 2018. Respecto al riesgo "</t>
    </r>
    <r>
      <rPr>
        <i/>
        <sz val="10"/>
        <color theme="1"/>
        <rFont val="Arial"/>
      </rPr>
      <t xml:space="preserve">Tener ataques informáticos a bases de datos, red de comunicaciones, sistemas de información y/o página web de la entidad." </t>
    </r>
    <r>
      <rPr>
        <sz val="10"/>
        <color theme="1"/>
        <rFont val="Arial"/>
      </rPr>
      <t xml:space="preserve">se establecieron dos (2) controles preventivos: Restricción en  la instalación de programas no autorizados y descargas de software y Realizar revisiones periódicas para asegurar que todos los equipos tengan instalado el antivirus.  Se cierra la acción y se monitorea a través de los controles establecidos en el mapa de riesgos. </t>
    </r>
  </si>
  <si>
    <t xml:space="preserve">http://www.idep.edu.co/?q=content/mapa-de-riesgos-por-proceso
Mapa de riesgos reportada por parte de la OAP en el mes de diciembre. </t>
  </si>
  <si>
    <r>
      <rPr>
        <sz val="10"/>
        <color theme="1"/>
        <rFont val="Arial"/>
      </rPr>
      <t xml:space="preserve">16/10/2018: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</si>
  <si>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 xml:space="preserve">Incluir en el plan de contingencia tecnológica las acciones inmediatas a ejecutar  ante la materialización del riesgo y la observación para que se deje evidencia de la aplicación del mismo. </t>
  </si>
  <si>
    <t>Plan de contingencia tecnológica actualizado y publicado</t>
  </si>
  <si>
    <r>
      <rPr>
        <b/>
        <sz val="10"/>
        <color rgb="FF000000"/>
        <rFont val="Arial"/>
      </rPr>
      <t xml:space="preserve">07/12/2108: </t>
    </r>
    <r>
      <rPr>
        <sz val="10"/>
        <color rgb="FF000000"/>
        <rFont val="Arial"/>
      </rPr>
      <t xml:space="preserve">Se realizó seguimiento el 25/10/2018 por parte del líder del proceso y el equipo de tecnología en donde se concluye actualizar en el plan de contingencia lo correspondiente para la recuperación de información de las carpetas z y de oficina y para  el apagado de hiperconvergencia. </t>
    </r>
  </si>
  <si>
    <t>Plan de contingencia actualizado,  se solicitó publicación dentro del SIG el día 16/12/2018</t>
  </si>
  <si>
    <r>
      <rPr>
        <sz val="10"/>
        <color theme="1"/>
        <rFont val="Arial"/>
      </rPr>
      <t xml:space="preserve">16/10/2018: Acción programada a realizarse de octubre a noviembre de 2018.
</t>
    </r>
    <r>
      <rPr>
        <b/>
        <sz val="10"/>
        <color theme="1"/>
        <rFont val="Arial"/>
      </rPr>
      <t xml:space="preserve">24/12/2018: </t>
    </r>
    <r>
      <rPr>
        <sz val="10"/>
        <color theme="1"/>
        <rFont val="Arial"/>
      </rPr>
      <t>Revisado en Maloca Aula SIG,  se encuentra publicado  PL-GT-12-02 PLAN DE CONTINGENCIA TECNOLÓGICA IDEP  con fecha de aprobación 20/12/2018.
Por lo anterior se da por cumplida la actividad y se cierra.</t>
    </r>
  </si>
  <si>
    <t>N:\2018\10. PLAN MEJORAMIENTO POR PROCESOS\05.Seguimiento 21_12_2018\Soportes_Seg_Dic_2018_Plan Mejoramiento\Gestión _Tecnológica.
http://www.idep.edu.co/sites/default/files/PL-GT-12-02_Plan_Contingencia_Tecno_V7.pdf</t>
  </si>
  <si>
    <r>
      <rPr>
        <sz val="10"/>
        <color theme="1"/>
        <rFont val="Arial"/>
      </rPr>
      <t xml:space="preserve">16/10/2018: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</si>
  <si>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Realizar una socialización efectiva a funcionarios y contratistas del IDEP sobre los procedimientos establecidos en seguridad y privacidad de la información</t>
  </si>
  <si>
    <t>Evidencias de la realización de la socialización</t>
  </si>
  <si>
    <r>
      <rPr>
        <b/>
        <sz val="10"/>
        <color rgb="FF000000"/>
        <rFont val="Arial"/>
      </rPr>
      <t xml:space="preserve">05/12/2018: </t>
    </r>
    <r>
      <rPr>
        <sz val="10"/>
        <color rgb="FF000000"/>
        <rFont val="Arial"/>
      </rPr>
      <t xml:space="preserve">Se realiza socialización el 26/10/2018 a funcionarios y contratistas  sobre recomendaciones en seguridad de la </t>
    </r>
    <r>
      <rPr>
        <sz val="10"/>
        <color rgb="FF000000"/>
        <rFont val="Arial"/>
      </rPr>
      <t xml:space="preserve">información, una vez se tengan documentados los procedimientos establecidos en el MSPI se realizará la socialización correspondiente,  actividad que se reprograma para la siguiente vigencia.   
</t>
    </r>
    <r>
      <rPr>
        <b/>
        <sz val="10"/>
        <color rgb="FF000000"/>
        <rFont val="Arial"/>
      </rPr>
      <t>31/03/2019:</t>
    </r>
    <r>
      <rPr>
        <sz val="10"/>
        <color rgb="FF000000"/>
        <rFont val="Arial"/>
      </rPr>
      <t xml:space="preserve"> Se programó una socialización a funcionarios y contratistas del IDEP sobre los procedimientos establecidos en seguridad y privacidad de la información, especialmente con el servicio de correo electrónico. Esta capacitación se llevará a cabo el 02 de abril de 2019 y en el próximo trimestre se reportará el cumplimiento de la actividad.
</t>
    </r>
    <r>
      <rPr>
        <b/>
        <sz val="10"/>
        <color rgb="FF000000"/>
        <rFont val="Arial"/>
      </rPr>
      <t xml:space="preserve">30/06/2019: </t>
    </r>
    <r>
      <rPr>
        <sz val="10"/>
        <color rgb="FF000000"/>
        <rFont val="Arial"/>
      </rPr>
      <t xml:space="preserve">El día 02 de abril de 2019, se llevó a cabo una socialización con funcionarios y contratistas del IDEP sobre los procedimientos establecidos en seguridad y privacidad de la información. Así mismo,  el día 30 de mayo de 2019 se llevó a cabo una socialización de las políticas TIC que adopta el IDEP, que están enfocadas a preservar la seguridad de la información Institucional y al buen uso de los recursos tecnológicos con los que cuenta el Instituto. En esta misma sesión, se indicó a los funcionarios y contratistas del IDEP cómo identificar riesgos de seguridad de la información y posibles ataques informáticos, y el proceso a seguir cuando esto ocurra. A continuación cito los apartados de la presentación: </t>
    </r>
    <r>
      <rPr>
        <b/>
        <sz val="10"/>
        <color rgb="FF000000"/>
        <rFont val="Arial"/>
      </rPr>
      <t xml:space="preserve">"11. Los usuarios del correo electrónico no deben abrir los archivos anexos colocados en mensajes de remitentes desconocidos o sospechosos. Si llegan mensajes con esta característica, se debe informar a la Oficina Asesora de Planeación mediante http://www.idep.edu.co/mesadeayuda y llamar a la extensión 107 ". </t>
    </r>
    <r>
      <rPr>
        <sz val="10"/>
        <color rgb="FF000000"/>
        <rFont val="Arial"/>
      </rPr>
      <t>Por otra parte,  el día 31 de mayo de 2019 se envió a través de correo electrónico a funcionarios y contratistas del IDEP, una campaña con los Tips para fortalecer la seguridad de la información Institucional. Por último, en este mismo plan de mejora se estableció en la acción No. 43 para el mes de agosto la siguiente actividad "Realizar una socialización con información acerca de cómo identificar ataques informáticos y las medidas preventivas y reactivas a tomar en cada caso."  Por lo tanto se solicita el cierre de esta acción.</t>
    </r>
  </si>
  <si>
    <t>Listado de asistencia y presentación realizada.
NotiTic 5 enviado a todos los funcionarios y contratistas del IDEP el 31 de mayo de 2019.</t>
  </si>
  <si>
    <r>
      <rPr>
        <b/>
        <sz val="10"/>
        <color theme="1"/>
        <rFont val="Arial"/>
      </rPr>
      <t xml:space="preserve">16/10/2018: </t>
    </r>
    <r>
      <rPr>
        <sz val="10"/>
        <color theme="1"/>
        <rFont val="Arial"/>
      </rPr>
      <t xml:space="preserve">Acción programada a realizarse durante el mes de octubre de 2018.
</t>
    </r>
    <r>
      <rPr>
        <b/>
        <sz val="10"/>
        <color theme="1"/>
        <rFont val="Arial"/>
      </rPr>
      <t xml:space="preserve">24/12/2018: </t>
    </r>
    <r>
      <rPr>
        <sz val="10"/>
        <color theme="1"/>
        <rFont val="Arial"/>
      </rPr>
      <t xml:space="preserve">Teniendo la ampliación de tiempo para continuar con la ejecución de esta actividad por parte del líder del proceso, se realizará la verificación respectiva en próximo seguimiento. 
</t>
    </r>
    <r>
      <rPr>
        <b/>
        <sz val="10"/>
        <color theme="1"/>
        <rFont val="Arial"/>
      </rPr>
      <t xml:space="preserve">30/04/2019: </t>
    </r>
    <r>
      <rPr>
        <sz val="10"/>
        <color theme="1"/>
        <rFont val="Arial"/>
      </rPr>
      <t xml:space="preserve">Se realizó socialización a los funcionarios y contratistas de la Entidad en temas de seguridad de la información el día 02/04/2019.  Se recomienda fortalecer la con otros mecanismos de socialización teniendo en cuenta la la observación suscrita en el informe de auditoria al proceso </t>
    </r>
    <r>
      <rPr>
        <i/>
        <sz val="10"/>
        <color theme="1"/>
        <rFont val="Arial"/>
      </rPr>
      <t xml:space="preserve">"Se debe adelantar la socialización con información clara de cómo identificar este tipo de ataques y las medidas preventivas y reactivas a tomar en cada caso."
</t>
    </r>
    <r>
      <rPr>
        <b/>
        <sz val="10"/>
        <color theme="1"/>
        <rFont val="Arial"/>
      </rPr>
      <t xml:space="preserve">20/08/2019:  </t>
    </r>
    <r>
      <rPr>
        <sz val="10"/>
        <color theme="1"/>
        <rFont val="Arial"/>
      </rPr>
      <t xml:space="preserve">Esta actividad se da por cumplida y se realiza el cierre de la misma. </t>
    </r>
  </si>
  <si>
    <t>Listados de asistencia</t>
  </si>
  <si>
    <r>
      <rPr>
        <sz val="10"/>
        <color theme="1"/>
        <rFont val="Arial"/>
      </rPr>
      <t xml:space="preserve">16/10/2018: Sandra Milena Bonilla R._ Contratista de Apoyo Profesional_ OCI
</t>
    </r>
    <r>
      <rPr>
        <b/>
        <sz val="10"/>
        <color theme="1"/>
        <rFont val="Arial"/>
      </rPr>
      <t xml:space="preserve">
24/12/2018: </t>
    </r>
    <r>
      <rPr>
        <sz val="10"/>
        <color theme="1"/>
        <rFont val="Arial"/>
      </rPr>
      <t xml:space="preserve">Sandra Milena Bonilla R._ Contratista de Apoyo Profesional_ OCI
</t>
    </r>
    <r>
      <rPr>
        <b/>
        <sz val="10"/>
        <color theme="1"/>
        <rFont val="Arial"/>
      </rPr>
      <t xml:space="preserve">30/04/2019:   </t>
    </r>
    <r>
      <rPr>
        <sz val="10"/>
        <color theme="1"/>
        <rFont val="Arial"/>
      </rPr>
      <t xml:space="preserve">Hilda Yamile Morales Laverde - Jefe OCI. 
</t>
    </r>
    <r>
      <rPr>
        <b/>
        <sz val="10"/>
        <color theme="1"/>
        <rFont val="Arial"/>
      </rPr>
      <t xml:space="preserve">20/08/2019:  </t>
    </r>
    <r>
      <rPr>
        <sz val="10"/>
        <color theme="1"/>
        <rFont val="Arial"/>
      </rPr>
      <t xml:space="preserve">Hilda Yamile Morales Laverde - Jefe OCI. </t>
    </r>
  </si>
  <si>
    <t>Verificar la restricción al acceso de páginas que puedan afectar la seguridad de la información de la entidad y descarga de software, en todos los equipos de la entidad.</t>
  </si>
  <si>
    <t>Registro de la verificación (planillas, fotografías, etc.)</t>
  </si>
  <si>
    <r>
      <rPr>
        <b/>
        <sz val="10"/>
        <color theme="1"/>
        <rFont val="Arial"/>
      </rPr>
      <t xml:space="preserve">07/12/2108: </t>
    </r>
    <r>
      <rPr>
        <sz val="10"/>
        <color theme="1"/>
        <rFont val="Arial"/>
      </rPr>
      <t>Se realizó seguimiento el 25/10/2018 por parte del líder del proceso y el equipo de tecnología en donde se concluye que  esta actividad no se ejecutará debido a la falta de recurso humano para realizar esta verificación, por tal razón se elimina esta acción.</t>
    </r>
  </si>
  <si>
    <r>
      <rPr>
        <sz val="10"/>
        <color theme="1"/>
        <rFont val="Arial"/>
      </rPr>
      <t>16/10/2018:</t>
    </r>
    <r>
      <rPr>
        <b/>
        <sz val="10"/>
        <color theme="1"/>
        <rFont val="Arial"/>
      </rPr>
      <t xml:space="preserve"> </t>
    </r>
    <r>
      <rPr>
        <sz val="10"/>
        <color theme="1"/>
        <rFont val="Arial"/>
      </rPr>
      <t xml:space="preserve">Acción programada a realizarse durante el mes de octubre de 2018.
</t>
    </r>
    <r>
      <rPr>
        <b/>
        <sz val="10"/>
        <color theme="1"/>
        <rFont val="Arial"/>
      </rPr>
      <t xml:space="preserve">24/12/2018: </t>
    </r>
    <r>
      <rPr>
        <sz val="10"/>
        <color theme="1"/>
        <rFont val="Arial"/>
      </rPr>
      <t xml:space="preserve">Teniendo en cuenta lo reportado por el líder del proceso, se procede a eliminar esta acción.
</t>
    </r>
    <r>
      <rPr>
        <b/>
        <sz val="10"/>
        <color theme="1"/>
        <rFont val="Arial"/>
      </rPr>
      <t xml:space="preserve">30/04/2019:  </t>
    </r>
    <r>
      <rPr>
        <sz val="10"/>
        <color theme="1"/>
        <rFont val="Arial"/>
      </rPr>
      <t xml:space="preserve">Pese a que esta actividad fue eliminada en el anterior trimestre, se recomienda acatar las observaciones realizadas por parte de esta Oficina en el Informe de Auditoria al proceso "La actividad se eliminó sin que fueran ejecutadas las pruebas de efectividad. 
En las pruebas realizadas por el auditor con los 7 usuarios se pudo verificar que se permite la descarga y en algunos casos la instalación de archivos inadecuados o potencialmente peligrosos en versión portable (ver 4.2.1.4)"
</t>
    </r>
  </si>
  <si>
    <t>Eliminada</t>
  </si>
  <si>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</si>
  <si>
    <t>Fortalecer el perfil del profesional nombrado como "Oficial de Seguridad de la Información" mediante capacitaciones referentes al riesgo en cuestión.</t>
  </si>
  <si>
    <t xml:space="preserve">Evidencias de la capacitación </t>
  </si>
  <si>
    <r>
      <rPr>
        <b/>
        <sz val="10"/>
        <color theme="1"/>
        <rFont val="Arial"/>
      </rPr>
      <t xml:space="preserve">07/12/2108: </t>
    </r>
    <r>
      <rPr>
        <sz val="10"/>
        <color theme="1"/>
        <rFont val="Arial"/>
      </rPr>
      <t xml:space="preserve">Se realizó seguimiento el 25/10/2018 por parte del líder del proceso y el equipo de tecnología en donde se concluye que esta acción por la manera en que fue planteada no es clara razón por la cual se elimina. 
</t>
    </r>
  </si>
  <si>
    <r>
      <rPr>
        <sz val="10"/>
        <color theme="1"/>
        <rFont val="Arial"/>
      </rPr>
      <t xml:space="preserve">16/10/2018: Acción programada a realizarse durante el mes de octubre de 2018.
</t>
    </r>
    <r>
      <rPr>
        <b/>
        <sz val="10"/>
        <color theme="1"/>
        <rFont val="Arial"/>
      </rPr>
      <t xml:space="preserve">24/12/2018: </t>
    </r>
    <r>
      <rPr>
        <sz val="10"/>
        <color theme="1"/>
        <rFont val="Arial"/>
      </rPr>
      <t xml:space="preserve">Teniendo en cuenta lo reportado por el líder del proceso, se procede a eliminar esta acción.
</t>
    </r>
    <r>
      <rPr>
        <b/>
        <sz val="10"/>
        <color theme="1"/>
        <rFont val="Arial"/>
      </rPr>
      <t xml:space="preserve">30/04/2019:  </t>
    </r>
    <r>
      <rPr>
        <sz val="10"/>
        <color theme="1"/>
        <rFont val="Arial"/>
      </rPr>
      <t xml:space="preserve">Pese a que esta actividad fue eliminada en el anterior trimestre, se recomienda acatar las observaciones realizadas por parte de esta Oficina en el Informe de Auditoria al proceso </t>
    </r>
    <r>
      <rPr>
        <i/>
        <sz val="10"/>
        <color theme="1"/>
        <rFont val="Arial"/>
      </rPr>
      <t>"La acción se eliminó sin evaluar la importancia de contar con recursos humanos con alto conocimiento en seguridad de la información para la implementación del MSPI y para el diseño y verificación de los controles de seguridad de la información. Igualmente, esta experticia disminuye la actual dependencia de conocimiento de los proveedores"</t>
    </r>
  </si>
  <si>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</si>
  <si>
    <t xml:space="preserve">Fortalecer los recursos existentes para la realización de Backups </t>
  </si>
  <si>
    <t>Backups realizados</t>
  </si>
  <si>
    <r>
      <rPr>
        <b/>
        <sz val="10"/>
        <color theme="1"/>
        <rFont val="Arial"/>
      </rPr>
      <t xml:space="preserve">07/12/2108: </t>
    </r>
    <r>
      <rPr>
        <sz val="10"/>
        <color theme="1"/>
        <rFont val="Arial"/>
      </rPr>
      <t xml:space="preserve">Se realizó seguimiento el 25/10/2018 por parte del líder del proceso y el equipo de tecnología en donde se concluye que  esta actividad  no se ejecutará,  teniendo en cuenta que no se tienen recursos disponibles </t>
    </r>
  </si>
  <si>
    <r>
      <rPr>
        <b/>
        <sz val="10"/>
        <color theme="1"/>
        <rFont val="Arial"/>
      </rPr>
      <t xml:space="preserve">16/10/2018: </t>
    </r>
    <r>
      <rPr>
        <sz val="10"/>
        <color theme="1"/>
        <rFont val="Arial"/>
      </rPr>
      <t xml:space="preserve">Acción programada a realizarse durante el mes de octubre de 2018.
</t>
    </r>
    <r>
      <rPr>
        <b/>
        <sz val="10"/>
        <color theme="1"/>
        <rFont val="Arial"/>
      </rPr>
      <t xml:space="preserve">
24/12/2018: </t>
    </r>
    <r>
      <rPr>
        <sz val="10"/>
        <color theme="1"/>
        <rFont val="Arial"/>
      </rPr>
      <t xml:space="preserve">Teniendo en cuenta lo reportado por el líder del proceso, se procede a eliminar esta acción.
</t>
    </r>
    <r>
      <rPr>
        <b/>
        <sz val="10"/>
        <color theme="1"/>
        <rFont val="Arial"/>
      </rPr>
      <t xml:space="preserve">30/04/2019:  </t>
    </r>
    <r>
      <rPr>
        <sz val="10"/>
        <color theme="1"/>
        <rFont val="Arial"/>
      </rPr>
      <t xml:space="preserve">Pese a que esta actividad fue eliminada en el anterior trimestre, se recomienda acatar las observaciones realizadas por parte de esta Oficina en el Informe de Auditoria al proceso </t>
    </r>
    <r>
      <rPr>
        <i/>
        <sz val="10"/>
        <color theme="1"/>
        <rFont val="Arial"/>
      </rPr>
      <t>"Esta actividad se eliminó, pese a que la mejor contingencia para ataques tipo Ramsomwere es contar con las copias de seguridad actualizadas y en sitios alternos que garanticen la continuidad de la operación sin someterse a las condiciones del atacante.
En la verificación realizada por el auditor se observa que existen debilidades en los procedimientos de Backup y recuperación al no llevarse control de logs de estos procesos y pruebas aleatorias de restauración. Ver 4.1.3.1.3"</t>
    </r>
    <r>
      <rPr>
        <sz val="10"/>
        <color theme="1"/>
        <rFont val="Arial"/>
      </rPr>
      <t xml:space="preserve">
</t>
    </r>
  </si>
  <si>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</si>
  <si>
    <t>Informe ejecutivo de seguimiento y evaluación a la gestión de los riesgos de los procesos y el seguimiento al mapa de riesgos de corrupción.
(…)Materialización del un riesgo de gestión tecnológica, teniendo en cuenta que el 31 de agosto de la vigencia, fueron apagados los servidores por posible interrupción del servicio de energía, suspendiendo el servicio web y Micrositios. Este evento se ha presentado en dos oportunidades durante la presente vigencia, en el seguimiento reportado por el líder, no se informa sobre el avance de la acción propuesta en cuanto a la documentación del procedimiento "Gestión de la continuidad del negocio" y aplicación del control definido como PL-GT- 12-02 Plan de Contingencia Tecnológica.</t>
  </si>
  <si>
    <t>Los equipos fueron apagados de manera preventiva ante una alerta emitida por la Subdirección Administrativa por la posible suspensión del servicio de energía generada por una pago extemporáneo del servicio. Por lo cual, se decidió apagar los servidores de manera controlada para evitar traumatismos mayores y afectaciones prolongadas en la prestación del servicio. Por lo tanto la causa identificada es pago extemporáneo del servicio.</t>
  </si>
  <si>
    <t xml:space="preserve">Incluir en el mapa de riesgos del proceso Gestión Tecnológica la causa "Interrupción en la prestación de servicio de energía por pagos extemporáneos" con el factor de riesgo "Interno - Financieros". </t>
  </si>
  <si>
    <r>
      <rPr>
        <sz val="10"/>
        <color rgb="FF000000"/>
        <rFont val="Arial"/>
      </rPr>
      <t xml:space="preserve">05/10/2018 Ya se realizó la acción         
                                                                                                                                            </t>
    </r>
    <r>
      <rPr>
        <b/>
        <sz val="10"/>
        <color rgb="FF000000"/>
        <rFont val="Arial"/>
      </rPr>
      <t xml:space="preserve">05/12/2018: </t>
    </r>
    <r>
      <rPr>
        <sz val="10"/>
        <color rgb="FF000000"/>
        <rFont val="Arial"/>
      </rPr>
      <t>Se incluyó la causa "Interrupción en la prestación de servicio de energía por pagos extemporáneos" en la nueva matriz de mapa de riesgos del proceso,  sin embargo  se recibe respuesta del líder del proceso  Gestión Financiera el 27/11/2018 en donde se informa que "Según lo evaluado por la Tesorería y Servicios Generales los inconvenientes por aplicación de los pagos de Codensa se presentaron por el hecho de consolidar el pago del servicio de todas las oficinas en un solo pago", para lo cual a partir de la fecha se  efectuarán  los pagos de forma individual por oficina,  teniendo en cuenta que los pagos si se realizan de manera oportuna por parte de la Subdirección  Administrativa</t>
    </r>
  </si>
  <si>
    <r>
      <rPr>
        <sz val="10"/>
        <color theme="1"/>
        <rFont val="Arial"/>
      </rPr>
      <t xml:space="preserve">16/10/2018: Se verificó en la actualización al Mapa de Riesgos por procesos con corte a 30/09/2018 que dentro del Proceso de Gestión Tecnológica se incluyeron (2) acciones para el manejo del riesgo: "Interrupción en la prestación de servicios tecnológicos a usuarios internos y externos en la entidad " con un periodo de ejecución del 1 al 30 de octubre de 2018.
</t>
    </r>
    <r>
      <rPr>
        <b/>
        <sz val="10"/>
        <color theme="1"/>
        <rFont val="Arial"/>
      </rPr>
      <t xml:space="preserve">24/12/2018: </t>
    </r>
    <r>
      <rPr>
        <sz val="10"/>
        <color theme="1"/>
        <rFont val="Arial"/>
      </rPr>
      <t>Verificado el CONSOLIDADO MAPA DE RIESGOS INSTITUCIONAL Y DE CORRUPCIÓN POR PROCESO aprobado el 16/11/2018 se incluyó como una causa del riesgo "</t>
    </r>
    <r>
      <rPr>
        <i/>
        <sz val="10"/>
        <color theme="1"/>
        <rFont val="Arial"/>
      </rPr>
      <t xml:space="preserve">Interrupción en la prestación de servicios tecnológicos a usuarios internos y externos en la entidad " </t>
    </r>
    <r>
      <rPr>
        <sz val="10"/>
        <color theme="1"/>
        <rFont val="Arial"/>
      </rPr>
      <t xml:space="preserve">la Interrupción en la prestación de servicio de energía por pagos extemporáneos, y como controles de este riesgo se definió un control detectivo y tres preventivos los cuales quedaron bajo responsabilidad de personal de la OAP.  Se cierra la acción y se monitorea desde el mapa de riesgos por proceso. </t>
    </r>
  </si>
  <si>
    <t>http://www.idep.edu.co/?q=content/mapa-de-riesgos-por-proceso
Mapa de Riesgos enviado por parte de la OAP en el mes de diciembre de 2018</t>
  </si>
  <si>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</si>
  <si>
    <t>Incluir en el mapa de riesgos de Gestión tecnológica, el seguimiento  sobre el avance de la acción propuesta en cuanto a la documentación del procedimiento "Gestión de la continuidad del negocio" y aplicación del control definido como PL-GT- 12-02 Plan de Contingencia Tecnológica, en el reporte de seguimiento del tercer cuatrimestre de 2018 .</t>
  </si>
  <si>
    <r>
      <rPr>
        <b/>
        <sz val="10"/>
        <color rgb="FF000000"/>
        <rFont val="Arial"/>
      </rPr>
      <t>05/12/2018:</t>
    </r>
    <r>
      <rPr>
        <sz val="10"/>
        <color rgb="FF000000"/>
        <rFont val="Arial"/>
      </rPr>
      <t xml:space="preserve"> Teniendo en cuenta la revisión realizada  el 25/10/2018 por el líder del proceso y el equipo de tecnología  se reformula  la acción propuesta inicialmente en el siguiente sentido "Actualizar el PL-GT-12-02 Plan de Contingencia Tecnológica" </t>
    </r>
    <r>
      <rPr>
        <b/>
        <u/>
        <sz val="10"/>
        <color rgb="FF000000"/>
        <rFont val="Arial"/>
      </rPr>
      <t xml:space="preserve">Avance: </t>
    </r>
    <r>
      <rPr>
        <sz val="10"/>
        <color rgb="FF000000"/>
        <rFont val="Arial"/>
      </rPr>
      <t xml:space="preserve">El Plan de contingencia se actualizó y se incluyó lo referente al apagado de la Hiperconvergencia y lo correspondiente a la recuperación de las carpetas Z y las carpetas compartidas. </t>
    </r>
  </si>
  <si>
    <t>PL-GT-12-02 Plan de Contingencia Tecnológica</t>
  </si>
  <si>
    <r>
      <rPr>
        <sz val="10"/>
        <color theme="1"/>
        <rFont val="Arial"/>
      </rPr>
      <t xml:space="preserve">16/10/2018: Acción en ejecución desde el 1/10/2018 hasta el 15/12/2018.
</t>
    </r>
    <r>
      <rPr>
        <b/>
        <sz val="10"/>
        <color theme="1"/>
        <rFont val="Arial"/>
      </rPr>
      <t>24/12/2018</t>
    </r>
    <r>
      <rPr>
        <sz val="10"/>
        <color theme="1"/>
        <rFont val="Arial"/>
      </rPr>
      <t>: Revisado en Maloca Aula SIG,  se encuentra publicado  PL-GT-12-02 PLAN DE CONTINGENCIA TECNOLÓGICA IDEP  con fecha de aprobación 20/12/2018, en donde en el control de cambios se evidencia la actualización reportada por el líder del proceso.  Por lo anterior se cierra la acción.</t>
    </r>
  </si>
  <si>
    <t>http://www.idep.edu.co/sites/default/files/PL-GT-12-02_Plan_Contingencia_Tecno_V7.pdf</t>
  </si>
  <si>
    <r>
      <rPr>
        <sz val="10"/>
        <color theme="1"/>
        <rFont val="Arial"/>
      </rPr>
      <t xml:space="preserve">16/10/2018: Sandra Milena Bonilla R._ Contratista de Apoyo Profesional_ OCI
</t>
    </r>
    <r>
      <rPr>
        <b/>
        <sz val="10"/>
        <color theme="1"/>
        <rFont val="Arial"/>
      </rPr>
      <t>24/12/2018:</t>
    </r>
    <r>
      <rPr>
        <sz val="10"/>
        <color theme="1"/>
        <rFont val="Arial"/>
      </rPr>
      <t xml:space="preserve"> Sandra Milena Bonilla R._ Contratista de Apoyo Profesional_ OCI</t>
    </r>
  </si>
  <si>
    <t>Teniendo en cuenta que la gestión de los pagos de los servicios públicos no son responsabilidad del proceso Gestión tecnológica, la acción a ejecutar respecto a la materialización de este riesgo será: Informar al proceso Gestión Financiera en las mesas de trabajo para la actualización del Mapa de riesgos según la nueva metodología del DAFP,  la necesidad considerar un control en el mapa de riesgo de dicho proceso acerca de la posibilidad de Interrupción en la prestación de servicio de energía por pagos extemporáneos.</t>
  </si>
  <si>
    <t>Mapa de riesgos actualizados</t>
  </si>
  <si>
    <r>
      <rPr>
        <b/>
        <sz val="10"/>
        <color rgb="FF000000"/>
        <rFont val="Arial"/>
      </rPr>
      <t>05/12/2018:</t>
    </r>
    <r>
      <rPr>
        <sz val="10"/>
        <color rgb="FF000000"/>
        <rFont val="Arial"/>
      </rPr>
      <t xml:space="preserve"> La OAP envió  el día 26 de noviembre correo electrónico al líder de este proceso Gestión Financiera solicitando se incluyera en el mismo un control  para el pago oportuno del servicio de energía y el seguimiento al registro en la empresa de energía Codensa. Se obtuvo respuesta del líder del proceso el 27/11/2018 en donde se informa que "Según lo evaluado por la Tesorería y Servicios Generales los inconvenientes por aplicación de los pagos de Codensa se presentaron por el hecho de consolidar el pago del servicio de todas las oficinas en un solo pago . Para lo cual se decidió efectuar los pagos de forma individual por oficina,  teniendo en cuenta que los pagos si se realizan de manera oportuna por parte de la Subdirección  Administrativa</t>
    </r>
  </si>
  <si>
    <t>Correo electrónico remitido al líder del proceso Gestión Financiera</t>
  </si>
  <si>
    <r>
      <rPr>
        <sz val="10"/>
        <color theme="1"/>
        <rFont val="Arial"/>
      </rPr>
      <t xml:space="preserve">16/10/2018: Acción programada a realizarse durante el mes de octubre de 2018.
</t>
    </r>
    <r>
      <rPr>
        <b/>
        <sz val="10"/>
        <color theme="1"/>
        <rFont val="Arial"/>
      </rPr>
      <t xml:space="preserve">24/12/2018: </t>
    </r>
    <r>
      <rPr>
        <sz val="10"/>
        <color theme="1"/>
        <rFont val="Arial"/>
      </rPr>
      <t>Teniendo lo manifestado por la Subdirección Administrativa y Financiera, de igual forma que dentro del mapa de riesgos del proceso de Gestión Tecnológica se incluyó como causa la "</t>
    </r>
    <r>
      <rPr>
        <i/>
        <sz val="10"/>
        <color theme="1"/>
        <rFont val="Arial"/>
      </rPr>
      <t xml:space="preserve">Interrupción en la prestación de servicio de energía por pagos extemporáneos", </t>
    </r>
    <r>
      <rPr>
        <sz val="10"/>
        <color theme="1"/>
        <rFont val="Arial"/>
      </rPr>
      <t xml:space="preserve">de igual forma, se definieron los respectivos controles a cargo de personal de la Oficina Asesora de Planeación, se continuará realizando el seguimiento de acuerdo con los controles establecidos dentro de la mapa de riesgos del proceso asociado a la Gestión Tecnológica.    
Esta acción se cierra y se monitorea desde el mapa de riesgos por proceso. </t>
    </r>
  </si>
  <si>
    <t>N:\2018\10. PLAN MEJORAMIENTO POR PROCESOS\05.Seguimiento 21_12_2018\Soportes_Seg_Dic_2018_Plan Mejoramiento\Gestión _Tecnológica</t>
  </si>
  <si>
    <r>
      <rPr>
        <sz val="10"/>
        <color theme="1"/>
        <rFont val="Arial"/>
      </rPr>
      <t xml:space="preserve">16/10/2018: Sandra Milena Bonilla R._ Contratista de Apoyo Profesional_ OCI
</t>
    </r>
    <r>
      <rPr>
        <b/>
        <sz val="10"/>
        <color theme="1"/>
        <rFont val="Arial"/>
      </rPr>
      <t>24/12/2018:</t>
    </r>
    <r>
      <rPr>
        <sz val="10"/>
        <color theme="1"/>
        <rFont val="Arial"/>
      </rPr>
      <t xml:space="preserve"> Sandra Milena Bonilla R._ Contratista de Apoyo Profesional_ OCI</t>
    </r>
  </si>
  <si>
    <t>Seguimiento realizado a la matriz de riesgos del proceso puntualmente al riesgo" Interrupción en la prestación de servicios tecnológicos a usuarios internos y externos en la entidad" en donde se evalúa la efectividad de uno de los controles establecidos actualmente como  "Realizar seguimiento a los acuerdos de nivel de servicio establecido con cada uno de los proveedores de los sistemas de información" y se determina que al continuar en zona de riesgo alta se debe fortalecer este control.</t>
  </si>
  <si>
    <t>Necesidad de fortalecer controles existentes</t>
  </si>
  <si>
    <t xml:space="preserve">Validar el cumplimiento de los acuerdos de servicio establecidos con los proveedores  durante la ejecución del contrato,  no limitarlo a la autorización del pago </t>
  </si>
  <si>
    <r>
      <rPr>
        <b/>
        <sz val="10"/>
        <color rgb="FF000000"/>
        <rFont val="Calibri"/>
      </rPr>
      <t>10/12/2018:</t>
    </r>
    <r>
      <rPr>
        <sz val="10"/>
        <color rgb="FF000000"/>
        <rFont val="Calibri"/>
      </rPr>
      <t xml:space="preserve"> Esta actividad se ejecutará en la siguiente vigencia.
</t>
    </r>
    <r>
      <rPr>
        <b/>
        <sz val="10"/>
        <color rgb="FF000000"/>
        <rFont val="Calibri"/>
      </rPr>
      <t xml:space="preserve">31/03/2019: </t>
    </r>
    <r>
      <rPr>
        <sz val="10"/>
        <color rgb="FF000000"/>
        <rFont val="Calibri"/>
      </rPr>
      <t>Para la validar el cumplimiento de los acuerdos de servicio establecidos con los proveedores, se asignó un responsable de realizar seguimiento a cada uno de los contratos y se llevaron a cabo las siguientes acciones:</t>
    </r>
    <r>
      <rPr>
        <b/>
        <sz val="10"/>
        <color rgb="FF000000"/>
        <rFont val="Calibri"/>
      </rPr>
      <t xml:space="preserve">
Humano: </t>
    </r>
    <r>
      <rPr>
        <sz val="10"/>
        <color rgb="FF000000"/>
        <rFont val="Calibri"/>
      </rPr>
      <t xml:space="preserve">El profesional encargado de liquidar la nómina, sube las incidencias a la mesa de ayuda, debe remitir copia al ingeniero encargado del soporte de los sistemas de información, para que se lleve el control del cumplimiento de los Acuerdos de Niveles de servicio. 
</t>
    </r>
    <r>
      <rPr>
        <b/>
        <sz val="10"/>
        <color rgb="FF000000"/>
        <rFont val="Calibri"/>
      </rPr>
      <t xml:space="preserve">Goobi: </t>
    </r>
    <r>
      <rPr>
        <sz val="10"/>
        <color rgb="FF000000"/>
        <rFont val="Calibri"/>
      </rPr>
      <t xml:space="preserve">Cada usuario al  tener una novedad con el sistema, debe remitir un correo electrónico a soportesiafi@idep.edu.co,  el ingeniero encargado del soporte de los sistemas de información, atiende la incidencia si es de nivel 1 , en caso de ser nivel 2 hacia arriba escala al proveedor y lleva un control del cumplimiento de los Acuerdos de Niveles de servicio, dependiendo de la severidad de la incidencia.
</t>
    </r>
    <r>
      <rPr>
        <b/>
        <sz val="10"/>
        <color rgb="FF000000"/>
        <rFont val="Calibri"/>
      </rPr>
      <t>Internet:</t>
    </r>
    <r>
      <rPr>
        <sz val="10"/>
        <color rgb="FF000000"/>
        <rFont val="Calibri"/>
      </rPr>
      <t xml:space="preserve"> El ingeniero encargado de la web del IDEP, verifica el cumplimiento de la disponibilidad del canal de internet  99,7 %.
</t>
    </r>
    <r>
      <rPr>
        <b/>
        <sz val="10"/>
        <color rgb="FF000000"/>
        <rFont val="Calibri"/>
      </rPr>
      <t>Mantenimiento de la infraestructura:</t>
    </r>
    <r>
      <rPr>
        <sz val="10"/>
        <color rgb="FF000000"/>
        <rFont val="Calibri"/>
      </rPr>
      <t xml:space="preserve"> Frente al Mantenimiento preventivo se cumplen las jornadas establecidas en el contrato, y en el mismo contrato se establece una bolsa para el mantenimiento correctivo, en caso de que se requiera que incluye repuestos, el contrato ampara toda la vigencia, hasta que se gestione el siguiente contrato.
</t>
    </r>
    <r>
      <rPr>
        <b/>
        <sz val="10"/>
        <color rgb="FF000000"/>
        <rFont val="Calibri"/>
      </rPr>
      <t>Suministro energía:</t>
    </r>
    <r>
      <rPr>
        <sz val="10"/>
        <color rgb="FF000000"/>
        <rFont val="Calibri"/>
      </rPr>
      <t xml:space="preserve"> Según la revisión realizada por la  Tesorería y Servicios Generales del IDEP los inconvenientes por aplicación de los pagos de Codensa se presentaron por el hecho de consolidar el pago del servicio de todas las oficinas en un solo pago . Para lo cual se decidió efectuar los pagos de forma individual por oficina.
</t>
    </r>
    <r>
      <rPr>
        <b/>
        <sz val="10"/>
        <color rgb="FF000000"/>
        <rFont val="Calibri"/>
      </rPr>
      <t>30/06/2019:</t>
    </r>
    <r>
      <rPr>
        <sz val="10"/>
        <color rgb="FF000000"/>
        <rFont val="Calibri"/>
      </rPr>
      <t xml:space="preserve"> Están en funcionamiento  las herramientas para el seguimiento al cumplimiento de los acuerdos de Niveles de Servicio. Se retroalimenta constantemente el control implementado en el archivo Drive para el seguimiento a las incidencias del Sistema de información GOOBI, en cuanto al sistema HUMANO el control de incidencias se está realizando a través de la mesa de ayuda, se continúa verificando el nivel de disponibilidad del canal de Internet del 99,7% por parte del ingeniero Webmaster, se hace el seguimiento al plan de mantenimiento de la infraestructura y servicios tecnológicos del IDEP por parte del Técnico Operativo de la OAP y el pago del servicio de energía energía se ha venido realizado de forma individual por oficina . De acuerdo con lo anterior, 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t>
    </r>
  </si>
  <si>
    <r>
      <rPr>
        <b/>
        <sz val="10"/>
        <color rgb="FF000000"/>
        <rFont val="Calibri"/>
      </rPr>
      <t>Humano:</t>
    </r>
    <r>
      <rPr>
        <sz val="10"/>
        <color rgb="FF000000"/>
        <rFont val="Calibri"/>
      </rPr>
      <t xml:space="preserve"> Mesa de ayuda que se encuentra en la siguiente dirección: http://osticket.humano.co/open.php e informe acerca del estado de las incidencias reportadas que puede ser consultado en el expediente contractual No. 123 de 2018.
</t>
    </r>
    <r>
      <rPr>
        <b/>
        <sz val="10"/>
        <color rgb="FF000000"/>
        <rFont val="Calibri"/>
      </rPr>
      <t>Goobi:</t>
    </r>
    <r>
      <rPr>
        <sz val="10"/>
        <color rgb="FF000000"/>
        <rFont val="Calibri"/>
      </rPr>
      <t xml:space="preserve"> Cuadro de registro al estado de las incidencias reportadas. Este seguimiento puede ser consultado en el expediente contractual No. 133 de 2018. 
</t>
    </r>
    <r>
      <rPr>
        <b/>
        <sz val="10"/>
        <color rgb="FF000000"/>
        <rFont val="Calibri"/>
      </rPr>
      <t xml:space="preserve">Internet: </t>
    </r>
    <r>
      <rPr>
        <sz val="10"/>
        <color rgb="FF000000"/>
        <rFont val="Calibri"/>
      </rPr>
      <t xml:space="preserve">Reporte de la disponibilidad del canal de internet que se genera de la página del proveedor de internet IFX Networks  en el link: http://vipcacti.ifxnetworks.com/graph.php?action=view&amp;rra_id=all&amp;local_graph_id=75582
</t>
    </r>
    <r>
      <rPr>
        <b/>
        <sz val="10"/>
        <color rgb="FF000000"/>
        <rFont val="Calibri"/>
      </rPr>
      <t>Mantenimiento de la infraestructura:</t>
    </r>
    <r>
      <rPr>
        <sz val="10"/>
        <color rgb="FF000000"/>
        <rFont val="Calibri"/>
      </rPr>
      <t xml:space="preserve"> Carpeta Compartida:\\192.168.1.251\120_oap\IDEP2019\120_28_PLANES\9_Planes de Mantenimiento de la Infraestructura Tecnológica
</t>
    </r>
    <r>
      <rPr>
        <b/>
        <sz val="10"/>
        <color rgb="FF000000"/>
        <rFont val="Calibri"/>
      </rPr>
      <t xml:space="preserve">Suministro de Energía: </t>
    </r>
    <r>
      <rPr>
        <sz val="10"/>
        <color rgb="FF000000"/>
        <rFont val="Calibri"/>
      </rPr>
      <t>Facturas de pago del servicio de energía.</t>
    </r>
  </si>
  <si>
    <r>
      <rPr>
        <b/>
        <sz val="10"/>
        <color rgb="FF000000"/>
        <rFont val="Calibri"/>
      </rPr>
      <t>24/12/2018:</t>
    </r>
    <r>
      <rPr>
        <sz val="10"/>
        <color rgb="FF000000"/>
        <rFont val="Calibri"/>
      </rPr>
      <t xml:space="preserve"> Teniendo en cuenta lo manifestado en el avance, se verificará el cumplimiento de esta actividad en próximo seguimiento. 
</t>
    </r>
    <r>
      <rPr>
        <b/>
        <sz val="10"/>
        <color rgb="FF000000"/>
        <rFont val="Calibri"/>
      </rPr>
      <t xml:space="preserve">30/04/2019:  </t>
    </r>
    <r>
      <rPr>
        <sz val="10"/>
        <color rgb="FF000000"/>
        <rFont val="Calibri"/>
      </rPr>
      <t xml:space="preserve">Se verificó por parte de esta Oficina:
En google Drive se diseño un cuadro de seguimiento y control para las incidencias reportadas en GOOBI, donde se detalla la incidencia, severidad, estado y días transcurridos. 
Para el aplicativo de Humano, en la carpeta del contrato No. 123 de 2018 se evidencia adjunto a cada pago un informe de actividades donde se relaciona:  Ticket, Fecha de apertura y cierre de la incidencia, el estado de la misma. 
Se recomienda atender la observación plasmada en el informe de Auditoría realizado. 
</t>
    </r>
    <r>
      <rPr>
        <b/>
        <sz val="10"/>
        <color rgb="FF000000"/>
        <rFont val="Calibri"/>
      </rPr>
      <t xml:space="preserve">30/08/2019:  </t>
    </r>
    <r>
      <rPr>
        <sz val="10"/>
        <color rgb="FF000000"/>
        <rFont val="Calibri"/>
      </rPr>
      <t xml:space="preserve">De acuerdo al seguimiento efectuado por parte del responsable del proceso donde indica </t>
    </r>
    <r>
      <rPr>
        <i/>
        <sz val="10"/>
        <color rgb="FF000000"/>
        <rFont val="Calibri"/>
      </rPr>
      <t xml:space="preserve">"se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  </t>
    </r>
    <r>
      <rPr>
        <b/>
        <sz val="10"/>
        <color rgb="FF000000"/>
        <rFont val="Calibri"/>
      </rPr>
      <t xml:space="preserve">Se cierra esta actividad por parte de esta Oficina y se continua con el monitoreo a través del mapa de riesgos. </t>
    </r>
  </si>
  <si>
    <t xml:space="preserve">   </t>
  </si>
  <si>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r>
      <rPr>
        <b/>
        <sz val="10"/>
        <color theme="1"/>
        <rFont val="Arial"/>
      </rPr>
      <t xml:space="preserve">20/08/2019:  </t>
    </r>
    <r>
      <rPr>
        <sz val="10"/>
        <color theme="1"/>
        <rFont val="Arial"/>
      </rPr>
      <t xml:space="preserve">Hilda Yamile Morales Laverde - Jefe OCI. </t>
    </r>
  </si>
  <si>
    <t>La Entidad no cuenta con las fichas toxicológicas de los productos químicos utilizados</t>
  </si>
  <si>
    <t>No se evidencian las fichas toxicológicas de los productos químicos utilizados por los servidores de la Entidad.</t>
  </si>
  <si>
    <t>Realizar un inventario de los productos químicos utilizados en la Entidad y suministrar las fichas toxicologicas a quienes los manipulan.</t>
  </si>
  <si>
    <t>Inventario de los productos químicos y fichas toxicologicas</t>
  </si>
  <si>
    <t>Subdirector Administrativo, Financiero y de Control Disciplinario y profesional de apoyo al SG-SST</t>
  </si>
  <si>
    <r>
      <rPr>
        <b/>
        <sz val="10"/>
        <color rgb="FF000000"/>
        <rFont val="Arial"/>
      </rPr>
      <t xml:space="preserve">03/04/2019: </t>
    </r>
    <r>
      <rPr>
        <sz val="10"/>
        <color rgb="FF000000"/>
        <rFont val="Arial"/>
      </rPr>
      <t>Se realizó identificación e inventario de los productos químicos utilizados en la Entidad y se suministraron las hojas de seguridad.</t>
    </r>
  </si>
  <si>
    <r>
      <rPr>
        <b/>
        <sz val="10"/>
        <color rgb="FF000000"/>
        <rFont val="Arial"/>
      </rPr>
      <t>03/04/2019:</t>
    </r>
    <r>
      <rPr>
        <sz val="10"/>
        <color rgb="FF000000"/>
        <rFont val="Arial"/>
      </rPr>
      <t xml:space="preserve">
_Inventario productos químicos
_Hojas de seguridad</t>
    </r>
  </si>
  <si>
    <r>
      <rPr>
        <b/>
        <sz val="11"/>
        <color rgb="FF000000"/>
        <rFont val="Arial"/>
      </rPr>
      <t>24/12/2018:</t>
    </r>
    <r>
      <rPr>
        <sz val="11"/>
        <color rgb="FF000000"/>
        <rFont val="Arial"/>
      </rPr>
      <t xml:space="preserve"> Esta acción será objeto de verificación en próximo seguimiento. 
</t>
    </r>
    <r>
      <rPr>
        <b/>
        <sz val="11"/>
        <color rgb="FF000000"/>
        <rFont val="Arial"/>
      </rPr>
      <t xml:space="preserve">30/04/2019:  </t>
    </r>
    <r>
      <rPr>
        <sz val="11"/>
        <color rgb="FF000000"/>
        <rFont val="Arial"/>
      </rPr>
      <t>Se verificó que se realizó el  inventario de los productos químicos utilizados en la Entidad y se suministraron las hojas de seguridad y entrega a los funcionarios responsables.  Se da por cumplida y se cierra la acción.</t>
    </r>
  </si>
  <si>
    <t xml:space="preserve">Archivos soporte de la Oficina de Control Interno </t>
  </si>
  <si>
    <t xml:space="preserve">24/12/2018: Sandra Milena Bonilla R._ Contratista de Apoyo Profesional_ OCI.
30/04/2019:  Hilda Yamile Morales Laverde - Jefe OCI. </t>
  </si>
  <si>
    <t>Es necesario documentar los mecanismos de medición de mortalidad por accidentes de trabajo o enfermedades laborales, como mínimo una vez al año.</t>
  </si>
  <si>
    <t>No se tiene formulado el indicador de mortalidad de accidentes de trabajo.
No se ha realizado medición de la mortalidad por accidentes de trabajo o enfermedades laborales.</t>
  </si>
  <si>
    <t>Formular el indicador de mortalidad por accidentes de trabajo</t>
  </si>
  <si>
    <t>Hoja de vida del indicador aprobada y publicada</t>
  </si>
  <si>
    <r>
      <rPr>
        <b/>
        <sz val="10"/>
        <color rgb="FF000000"/>
        <rFont val="Arial"/>
      </rPr>
      <t xml:space="preserve">03/04/2019: </t>
    </r>
    <r>
      <rPr>
        <sz val="10"/>
        <color rgb="FF000000"/>
        <rFont val="Arial"/>
      </rPr>
      <t xml:space="preserve">Se realizó la formulación del indicador </t>
    </r>
    <r>
      <rPr>
        <i/>
        <sz val="10"/>
        <color rgb="FF000000"/>
        <rFont val="Arial"/>
      </rPr>
      <t>"Proporción de accidentes de trabajo mortales en el año"</t>
    </r>
    <r>
      <rPr>
        <sz val="10"/>
        <color rgb="FF000000"/>
        <rFont val="Arial"/>
      </rPr>
      <t xml:space="preserve"> de acuerdo con lo establecido en la Resolución 0312 de 2019 "Por la cual se definen los Estándares Mínimos del Sistema de Gestión de la Seguridad y Salud en el Trabajo SG-SST"</t>
    </r>
  </si>
  <si>
    <r>
      <rPr>
        <b/>
        <sz val="10"/>
        <color rgb="FF000000"/>
        <rFont val="Arial"/>
      </rPr>
      <t>03/04/2019:</t>
    </r>
    <r>
      <rPr>
        <sz val="10"/>
        <color rgb="FF000000"/>
        <rFont val="Arial"/>
      </rPr>
      <t>_Hoja de vida del indicador http://www.idep.edu.co/?q=content/indicadores-de-gesti%C3%B3n</t>
    </r>
  </si>
  <si>
    <r>
      <rPr>
        <b/>
        <sz val="11"/>
        <color rgb="FF000000"/>
        <rFont val="Arial"/>
      </rPr>
      <t>24/12/2018:</t>
    </r>
    <r>
      <rPr>
        <sz val="11"/>
        <color rgb="FF000000"/>
        <rFont val="Arial"/>
      </rPr>
      <t xml:space="preserve"> Esta acción será objeto de verificación en próximo seguimiento. 
</t>
    </r>
    <r>
      <rPr>
        <b/>
        <sz val="11"/>
        <color rgb="FF000000"/>
        <rFont val="Arial"/>
      </rPr>
      <t xml:space="preserve">30/04/2019:  </t>
    </r>
    <r>
      <rPr>
        <sz val="11"/>
        <color rgb="FF000000"/>
        <rFont val="Arial"/>
      </rPr>
      <t xml:space="preserve">Para la vigencia 2019 se formuló el indicador "Proporción de accidentes de trabajo mortales en el año" con frecuencia de medición anual, se de por cumplida y se da cierre a la acción propuesta.  El monitoreo se realizara a través del avance del tablero de indicadores. </t>
    </r>
  </si>
  <si>
    <t>http://www.idep.edu.co/?q=content/indicadores-de-gesti%C3%B3n</t>
  </si>
  <si>
    <t>Se identifica que algunas actas de comités del proceso se suscriben hasta dos meses después de la celebración de los mismos. (Anexo 1), adicionalmente una vez revisado el expediente denominado "Actas de sostenibilidad contable 2015", se encuentra sin foliar y el rotulo no se encuentra acorde con las tablas de retención documental, dado que en el rótulo se identifica como: "SERIE: CONCILIACIÓN; SUBSERIE: ACTAS; y Rótulo sin fecha de aprobación del SIG.</t>
  </si>
  <si>
    <t xml:space="preserve">No se está siguiendo  lo establecido en las Resoluciones de creación de los comités en cuanto al tiempo de suscripción de las actas.                                       </t>
  </si>
  <si>
    <t>Generar una alerta en calendario google aps para realizar la suscripción de las actas de acuerdo con el tiempo establecido en la Resolución De creación de Comités</t>
  </si>
  <si>
    <t>Verificacion de alertas en el calendario google aps del responsable de cada comité.</t>
  </si>
  <si>
    <t>Subdirector Administrativo, Financiero y de Control Interno Disciplinario / Profesional Especializado Responsable de Presupuesto</t>
  </si>
  <si>
    <r>
      <rPr>
        <sz val="10"/>
        <color theme="1"/>
        <rFont val="Arial"/>
      </rPr>
      <t xml:space="preserve">20/01/2017 Se realizó la actualización del formato de acta de comité técnico de sostenibilidad en lo relacionado con la serie documental y se esta dando cumplimiento en los tiempos para su suscripción
06/10/2017:Desde el área de Presupuesto se han efectuado en la presente vigencia cuatro (4) comités de seguimieto presupuestal y dos (2)  comités de emergencia sobre los cuales se tienen las respectivas actas debidamente firmadas. No obstante, teniendo en cuenta la observación generada, es importante revisar los tiempos establecidos para la formalización de las respectivas actas teniendo en cuenta el tiempo que se requiere para proyección de las mismas, envío a los integrantes del comité para su revisión y ajustes pertinentes y posterior corrección y formalización de las mismas. por lo anterior es preciso aclarar que no es viable generar una alerta en calendario google aps para realizar la suscripción de las actas de acuerdo con el tiempo establecido en la Resolución de creación de Comités, esto no implica que el proceso de Gestion Financiera -Presupuesto  no este suscribiendo formalizando las actas de comite. comoevidencia las actas se encuentan debidamente archivas en el respectivo expediente. 
asi mismo  por parate de Contabilidad los aspectos mencionados se corrigieron a partir de las observaciones levantadas por la Oficina de Control Interno, no obstante el expediente anual se folia en su totalidad una vez cerradas las actas de la vigencia, y previo a su remisión al archivo general de la entidad.
Por lo anterior se solicita el cierre de la no conformidad  puesto que se han desarrollado las acciones para eliminar las causas de la no conformidad.
24/11/2017: A partir de esta observación se está dando cumplimiento a los tiempos establecidos en la resolución de creación del Comité Técnico de Sostenibilidad Contable, para lo pertinente a la generación de las actas de Comité y su suscripción por parte de los integrantes, adicionalmente las mismas se están diligenciando según el formato existente en la Maloca Aula SIG, y una vez se incorporan al expediente documental se proceden a foliar.
</t>
    </r>
    <r>
      <rPr>
        <b/>
        <sz val="10"/>
        <color theme="1"/>
        <rFont val="Arial"/>
      </rPr>
      <t xml:space="preserve">
06/04/2018:</t>
    </r>
    <r>
      <rPr>
        <sz val="10"/>
        <color theme="1"/>
        <rFont val="Arial"/>
      </rPr>
      <t xml:space="preserve"> Se han venido remitiendo las actas de Comite  a través del correo electrónico, para su correspondiente revisión y aprobación, en caso de que hayan observaciones se procede a modificar el acta e imprimirlas para firmas. Pendiente  las alertas en calendarios Google.
</t>
    </r>
    <r>
      <rPr>
        <b/>
        <sz val="10"/>
        <color theme="1"/>
        <rFont val="Arial"/>
      </rPr>
      <t xml:space="preserve">05/10/2018: </t>
    </r>
    <r>
      <rPr>
        <sz val="10"/>
        <color theme="1"/>
        <rFont val="Arial"/>
      </rPr>
      <t xml:space="preserve"> Igualmente se presentó proyecto de resolución modificatoria al funcionamiento del Comité Técnico de Sostenibilidad Contable, la cual ya fue verirficada por la Oficina Asesora Jurídica y la Oficina de Control Interno y en el momento se encuentra en proceso de ajuste según observaciones y recomendaciones de dichas oficinas, para su posterior firma y publicación.  Con corte al tercer trimestre se encuentra en proceso de elaboraciòn un acta que corresponde a la reunión llevada a cabo el 26 de septiembre de 2018. 
</t>
    </r>
    <r>
      <rPr>
        <b/>
        <sz val="10"/>
        <color theme="1"/>
        <rFont val="Arial"/>
      </rPr>
      <t xml:space="preserve">05/12/2018: </t>
    </r>
    <r>
      <rPr>
        <sz val="10"/>
        <color theme="1"/>
        <rFont val="Arial"/>
      </rPr>
      <t>Con Resolución No. 147 del 05/12/2018 se modificó el funcionamiento del Comite Técnico de Sostenibilidad del Sistema Contable del Instituto, con el fin de dar cumplimiento al nuevo marco normativo contable, se incorporaron algunas funciones de carácter transitorio, se modificó la periodicidad de las reuniones y  se eliminaron los términos para la elaboración de las actas del comite (Artículo 12 numeral 4). A la fecha las actas se encuentran al día debidamente firmadas y archivadas. El Acta No. 13 de la reunión llevada a cabo el 28 de noviembre de 2018, está en trámite de elaboración.</t>
    </r>
  </si>
  <si>
    <t xml:space="preserve">06/10/2017: Evidencias Citadas en el seguimiento y a solicitud del interesado
24/11/2017:Expediente documental de Actas de Comité Técnico de Sostenibilidad Contable
0604/2018: Correo Institucional remitido a los integrantes de Comité. 
</t>
  </si>
  <si>
    <r>
      <rPr>
        <sz val="10"/>
        <color theme="1"/>
        <rFont val="Arial"/>
      </rPr>
      <t xml:space="preserve">27/01/2017: El acta de 25 de octubre  de 2016 se elaboró un mes y cinco días después,  hasta el 30 de noviembre de 2016. Continúa abierta vencida.
21/04/2017: No presenta seguimiento por parte del líder del proceso y/o responsable
27/07/2017: No presenta seguimiento por parte del líder del proceso y/o responsable. No se evidencia alerta de google calendar.
10/10/2017: Se sigue presentando la situacion. Para cierre condicional debe generar una nueva acción con la justificación tecnica o juridica. Continua abierta.
28/11/2017: Una vez revisado comité de 3 de noviembre de 2017 a la fecha no se ha suscrito, se remitió a los integrantes el 27 de noviembre para revisión. Continua abierta.
21/12/2017: Continua abierta por continuarse prsenetando esta situación.
24/04/2018:  La acción se encuentra vencida desde el mes de diciembre de 2016, a la fecha de seguimiento no se presenta ningún avance frente a la generación de alertas en google apps por lo anterior la acción planteada no ha sido efectiva ni eficaz.  En cuanto al cumplimiento de la Resolución No. 157 de 2010 establece "Elaborar el acta de cada sesión del Comité, cuyo texto para aprobación debe enviar vía correo electrónio institucional a cada participante dentro de los tres (3) días hábiles siguientes a la fecha de realización de la reunión correspondiente"  la última acta de comité se remitió el 23 de abril de 2018 y el comité se realizó el 13 de marzo.  Por lo anterior la acción formulada no ha sido eficaz ni efectiva, se recomienda solicita reformular nuevamente la acción de tal manera que permita subsanar la no conformidad. 
01/06/2018: Dado que la acción no ha sido efectiva se propone revisar el contenido de la Resolución y ajustarla incluyendo la normatividad inherente nuevo marco normativo contable. Dicho ajuste y revisión se realizará antes de finalizar el mes de julio, para posteriormente su seguimiento y cierre por parte de la OCI.
19/07/2018:  No se reportaron avances por parte del líder del proceso. Igualmente, a la fecha de corte de este seguimiento, no se evidencia la formalización de la resolución,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
</t>
    </r>
    <r>
      <rPr>
        <sz val="10"/>
        <color theme="1"/>
        <rFont val="Arial"/>
      </rPr>
      <t xml:space="preserve">17/10/2018: En el tercer seguimiento a la implementación del Nuevo Marco Normativo Contable realizado durante el mes de agosto de 2018, se evidenció la inobservancia del artículo tercero de la Resolución 157 de 2010 en cuanto al término fijado para la elaboración de las actas de las reuniones del Comité de Sostenibilidad Contable, el cual no debe superar los 6 días hábiles; nuevamente se ratifica el no cumplimiento de la resolución vigente, según lo informado en el avance de esta acción y lo confirmado en reunión del Comité del 16 de octubre, teniendo en cuenta que a la fecha están pendientes de formalizar las tres (3) últimas actas.   Es importante resaltar que hasta tanto no se apruebe la modificación de la Resolución en comento se debe dar cumplimiento a las fechas establecidas. 
</t>
    </r>
    <r>
      <rPr>
        <b/>
        <sz val="10"/>
        <color theme="1"/>
        <rFont val="Arial"/>
      </rPr>
      <t xml:space="preserve">24/12/2018: </t>
    </r>
    <r>
      <rPr>
        <sz val="10"/>
        <color theme="1"/>
        <rFont val="Arial"/>
      </rPr>
      <t xml:space="preserve">En el artículo 11 numeral 4 de la Resolución 147 de 2018 se estableció la elaboración de las actas de la sesiones y presentarlas para la aprobación del comité, no se definió dentro de está términos para elaboración ni firma como lo indica el avance reportado por la SAF, de acuerdo con el último seguimiento realizado a la implementación de las NICSP y la sostenibilidad de la información contable radicado No. 00106-817-001434 del 29 de noviembre de 2018  se pudo confirmar que las actas de los comités de sostenibilidad contable se encontraban al día. </t>
    </r>
  </si>
  <si>
    <r>
      <rPr>
        <sz val="10"/>
        <color theme="1"/>
        <rFont val="Arial"/>
      </rPr>
      <t xml:space="preserve">Correo de fecha 23 de abril de 2018 remitiendo el acta del 13 de marzo para revisión de los integrantes del comité. 
</t>
    </r>
    <r>
      <rPr>
        <b/>
        <sz val="10"/>
        <color theme="1"/>
        <rFont val="Arial"/>
      </rPr>
      <t xml:space="preserve">17/10/2018: </t>
    </r>
    <r>
      <rPr>
        <sz val="10"/>
        <color theme="1"/>
        <rFont val="Arial"/>
      </rPr>
      <t xml:space="preserve">A la fecha se encuentra formalizada y firmada hasta el acta No. 7 del 8 de junio de 2018, a partir de esta acta se encontraron pendientes de firma actas hasta la reunión del Comité Sostenibilidad Contable del 16 de Octubre de 2018. 
</t>
    </r>
    <r>
      <rPr>
        <b/>
        <sz val="10"/>
        <color theme="1"/>
        <rFont val="Arial"/>
      </rPr>
      <t xml:space="preserve">
24/12/2018:</t>
    </r>
    <r>
      <rPr>
        <sz val="10"/>
        <color theme="1"/>
        <rFont val="Arial"/>
      </rPr>
      <t xml:space="preserve">   Resolución 147 DEL 05/12/2018, carpeta compartida "Resoluciones IDEP - 2018"</t>
    </r>
  </si>
  <si>
    <r>
      <rPr>
        <sz val="10"/>
        <color theme="1"/>
        <rFont val="Arial"/>
      </rPr>
      <t xml:space="preserve">27/01/2017: Diana Ruiz- Jefe OC
21/04/2017: Alix del Pilar Hurtado P.
27/07/2017: Diana Ruiz
10/10/2017: Diana Ruiz
28/11/2017: Diana Ruiz
21/12/2017: Diana Ruiz
</t>
    </r>
    <r>
      <rPr>
        <b/>
        <sz val="10"/>
        <color theme="1"/>
        <rFont val="Arial"/>
      </rPr>
      <t xml:space="preserve">
</t>
    </r>
    <r>
      <rPr>
        <sz val="10"/>
        <color theme="1"/>
        <rFont val="Arial"/>
      </rPr>
      <t xml:space="preserve">24/04/2018:   Hilda Yamile Morales Laverde - Jefe OCI. 
01/06/2018:   Hilda Yamile Morales Laverde, Jefe Oficina Control Interno 
</t>
    </r>
    <r>
      <rPr>
        <b/>
        <sz val="10"/>
        <color theme="1"/>
        <rFont val="Arial"/>
      </rPr>
      <t xml:space="preserve">
19/07/2018: Alix del Pilar Hurtado P., Técnico Operativo (E ) OCI
17/10/2018: Sandra Milena Bonilla R._ Contratista de Apoyo Profesional_ OCI</t>
    </r>
    <r>
      <rPr>
        <sz val="10"/>
        <color theme="1"/>
        <rFont val="Arial"/>
      </rPr>
      <t xml:space="preserve">
</t>
    </r>
    <r>
      <rPr>
        <b/>
        <sz val="10"/>
        <color theme="1"/>
        <rFont val="Arial"/>
      </rPr>
      <t xml:space="preserve">24/12/2018: </t>
    </r>
    <r>
      <rPr>
        <sz val="10"/>
        <color theme="1"/>
        <rFont val="Arial"/>
      </rPr>
      <t>Sandra Milena Bonilla R._ Contratista de Apoyo Profesional_ OCI</t>
    </r>
  </si>
  <si>
    <t>Se presentan 12 acciones de las 34 acciones formuladas en el Plan de Mejoramiento por procesos en estado vencido, equivalente al 35%, la mayoría de acciones se relacionan con la auditoría de 2016. Este retraso puede estar relacionado con la distribución de cargas de trabajo al interior del proceso y con la falta de  apropiación del ciclo de mejoramiento por los referentes designados. Esta situación incide en la materialización del riesgo del proceso de transversal Mejoramiento Continuo: “Inadecuado tratamiento de las no conformidades, hallazgos, acciones preventivas correctivas y de mejora” y es un incumplimiento del numeral 8.5. MEJORA, 8.5.1. Mejora Continua de la NTCGP 1000:2009 adoptada por la ley 872 de 2003.</t>
  </si>
  <si>
    <t xml:space="preserve">Las acciones correctivas no estan siendo efectivas
las alertas de seguimiento no estan siendo eficaces 
No se están revisando y actualizando los documentos donde se refleje  los cambio normativos y/o la operatividad del proceso, esto  conlleva a que el principio de multitud de cambios de la mejora continua no sea eficiente. 
</t>
  </si>
  <si>
    <t xml:space="preserve">Actualizar los procedimientos, documentos y formatos del  área de Contabilidad </t>
  </si>
  <si>
    <t xml:space="preserve">Seguimiento al Plan de Mejora Auditorioa 2016 </t>
  </si>
  <si>
    <t xml:space="preserve">Profesional Especializado  - Contabilidad </t>
  </si>
  <si>
    <r>
      <rPr>
        <sz val="10"/>
        <color theme="1"/>
        <rFont val="Arial"/>
      </rPr>
      <t xml:space="preserve">06/10/2017: Se llevó a cabo la actualización de los procedimientos, documentos y formatos del  área de Contabilidad, los mismos se encuentran en proceso de revision final  y posterior publicacion en la MALOCA SIG.
24/11/2017: El inventario Documental del Proceso de Gestión Financiera se encuentra en estado de actulaización 
</t>
    </r>
    <r>
      <rPr>
        <b/>
        <sz val="10"/>
        <color theme="1"/>
        <rFont val="Arial"/>
      </rPr>
      <t xml:space="preserve">06/04/2018. </t>
    </r>
    <r>
      <rPr>
        <sz val="10"/>
        <color theme="1"/>
        <rFont val="Arial"/>
      </rPr>
      <t xml:space="preserve">No se puede cambiar la línea de acción, dado que el hallazgo no es claro, no obstante se realizo la actualización de los Procedimientos Contables con el fin de mejorar la responsabilidad de  actividades ,  Cargas de trabajo dentro del área contable.
 </t>
    </r>
    <r>
      <rPr>
        <b/>
        <sz val="10"/>
        <color theme="1"/>
        <rFont val="Arial"/>
      </rPr>
      <t>25/09/2018:</t>
    </r>
    <r>
      <rPr>
        <sz val="10"/>
        <color theme="1"/>
        <rFont val="Arial"/>
      </rPr>
      <t xml:space="preserve"> Los Procedimientos PRO-GF-14-14 Causación de Órdenes de Pago,  PRO-GF-14-06 Conciliaciones bancarias contables, y los formatos FT-GF-14-24 Planilla de autorización de pagos diferentes a la CUD y FT-GF-14-16 Formato conciliación bancaria contable, se encuentran actualizados y publicados en el Aula Maloca SIG, con fecha de Aprobación 25/09/2018.         
</t>
    </r>
    <r>
      <rPr>
        <b/>
        <sz val="10"/>
        <color theme="1"/>
        <rFont val="Arial"/>
      </rPr>
      <t>05/10/2018:</t>
    </r>
    <r>
      <rPr>
        <sz val="10"/>
        <color theme="1"/>
        <rFont val="Arial"/>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t>
    </r>
    <r>
      <rPr>
        <b/>
        <sz val="10"/>
        <color theme="1"/>
        <rFont val="Arial"/>
      </rPr>
      <t>30/11/2018 y 03/12/2018:</t>
    </r>
    <r>
      <rPr>
        <sz val="10"/>
        <color theme="1"/>
        <rFont val="Arial"/>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rPr>
      <t>05/12/2018</t>
    </r>
    <r>
      <rPr>
        <sz val="10"/>
        <color theme="1"/>
        <rFont val="Arial"/>
      </rPr>
      <t>: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</si>
  <si>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 xml:space="preserve">06/10/2017: Evidencias Citadas en el seguimiento y a solicitud del interesado.
24/11/2017: http://www.idep.edu.co/?q=content/gf-14-proceso-de-gesti%C3%B3n-financiera#overlay-context=
06/04/2018: http://www.idep.edu.co/?q=content/gf-14-proceso-de-gesti%C3%B3n-financiera#overlay-context=
24/11/2017: http://www.idep.edu.co/?q=content/gf-14-proceso-de-gesti%C3%B3n-financiera#overlay-context=
</t>
  </si>
  <si>
    <r>
      <rPr>
        <sz val="10"/>
        <color theme="1"/>
        <rFont val="Arial"/>
      </rPr>
      <t xml:space="preserve">28/11/2017: Frente  al halalzgo se recomienda revisar si  la acción corresponde a las causas raiz del hallazgo; ya que este se refiere al vencimiento de acciones de mejora mientras la acción plantea: Actualizar los procedimientos, documentos y formatos del  área de Contabilidad.
22/12/2017: la acción no responde a las causas del hallazgo, se recomienda revisar y reformular linea de acción en términos de por qué se presentan retrasos en el cierre de acciones.
24/04/2018: </t>
    </r>
    <r>
      <rPr>
        <b/>
        <sz val="10"/>
        <color theme="1"/>
        <rFont val="Arial"/>
      </rPr>
      <t xml:space="preserve"> </t>
    </r>
    <r>
      <rPr>
        <sz val="10"/>
        <color theme="1"/>
        <rFont val="Arial"/>
      </rPr>
      <t>De acuerdo al seguimiento efectuado por parte del responsable del proceso, se informa que el hallazgo no es claro y que se realizó la actualización de procedimientos.  No obstante en el seguimiento efectuado por parte de la OCI el día 28/11/2017 y el 22/12/2017, hace hincapié a que el hallazgo es por el vencimiento en las fechas establecidas para ejecutar las acciones de mejora.  
Teniendo en cuenta que la acción formulada no subsana la no conformidad que es el incumplimiento en las acciones de mejora, se solicita reformular la acción por cuanto la que inicialmente se planteó no fue eficaz ni efectiva. 
01/06/2018: Se propone por parte del contador de la Entidad revisar las acciones vencidas con el fin de reformular actividades en pro de subsanar los hallazgos en un tiempo no mayor a seis meses para posterior cierre por parte de la OCI.
19/07/2018: No se reportaron avances por parte del líder del proceso. Igualmente, a la fecha de corte de este seguimiento,  no se evidencia la reformulación de actividades,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17/10/2018</t>
    </r>
    <r>
      <rPr>
        <b/>
        <sz val="10"/>
        <color theme="1"/>
        <rFont val="Arial"/>
      </rPr>
      <t xml:space="preserve">: </t>
    </r>
    <r>
      <rPr>
        <sz val="10"/>
        <color theme="1"/>
        <rFont val="Arial"/>
      </rPr>
      <t xml:space="preserve">De acuerdo a la información suministrada por la Oficina Asesora de Planeación y verificado en Maloca Aula SIG, se evidencia que se actualizó el </t>
    </r>
    <r>
      <rPr>
        <i/>
        <sz val="10"/>
        <color theme="1"/>
        <rFont val="Arial"/>
      </rPr>
      <t>PRO-GF-14-12 Revisión a los informes de ejecución financiera de los recursos entregados en Administración;</t>
    </r>
    <r>
      <rPr>
        <sz val="10"/>
        <color theme="1"/>
        <rFont val="Arial"/>
      </rPr>
      <t xml:space="preserve"> El Formato FT-14-22 Informe de Ejecución Financiera se encuentra actualizado desde marzo de 2018 y la Guía para la presentación de informes de Ejecución Financiera fue adoptado con la resolución 94 emitida el 13/09/2018. Teniendo en cuenta lo anterior, esta acción continúa en seguimiento.  </t>
    </r>
    <r>
      <rPr>
        <sz val="10"/>
        <color rgb="FFFF0000"/>
        <rFont val="Arial"/>
      </rPr>
      <t xml:space="preserve">
</t>
    </r>
    <r>
      <rPr>
        <b/>
        <sz val="10"/>
        <color theme="1"/>
        <rFont val="Arial"/>
      </rPr>
      <t xml:space="preserve">24/12/2018: </t>
    </r>
    <r>
      <rPr>
        <sz val="10"/>
        <color theme="1"/>
        <rFont val="Arial"/>
      </rPr>
      <t xml:space="preserve"> Se actualizó la "GUÍA PARA LA PRESENTACIÓN DE LOS INFORMES DE EJECUCIÓN FINANCIERA DE LOS CONVENIOS  SUSCRITOS POR CONCEPTO DE
RECURSOS ENTREGADOS EN ADMINISTRACIÓN (TRANSFERENCIA O RECURSOS PROPIOS), el 22 de octubre de 2018; se encuentra publicado en el link: http://www.idep.edu.co/sites/default/files/GU-GF-14-01_Guia_Informes_ejec_financiera_v1.pdf.  Esta acción se da por cumplida y se cierra. </t>
    </r>
  </si>
  <si>
    <r>
      <rPr>
        <sz val="11"/>
        <rFont val="Calibri"/>
      </rPr>
      <t xml:space="preserve">http://www.idep.edu.co/?q=content/gf-14-proceso-de-gesti%C3%B3n-financiera#overlay-context=
</t>
    </r>
    <r>
      <rPr>
        <sz val="11"/>
        <rFont val="Calibri"/>
      </rPr>
      <t>24/12/2018:  http://www.idep.edu.co/sites/default/files/GU-GF-14-01_Guia_Informes_ejec_financiera_v1.pdf</t>
    </r>
  </si>
  <si>
    <r>
      <rPr>
        <sz val="10"/>
        <color theme="1"/>
        <rFont val="Arial"/>
      </rPr>
      <t xml:space="preserve">28/11/2017: Diana Ruiz
24/04/2018:  Hilda Yamile Morales Laverde - Jefe OCI
01/06/2018:   Hilda Yamile Morales Laverde, Jefe Oficina Control Interno 
19/07/2018: Alix del Pilar Hurtado P., Técnico Operativo (E ) OCI
17/10/2018: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</si>
  <si>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Se identificaron las siguientes  situaciones en el PRO-GF-14-14 CAUSACIÓN ÓRDENES DE PAGO que se especifican por registro en el anexo:
Revisada una muestra de comprobantes de egreso 2017, se observa que veintidós  (22) de estos junto con  sus respectivas órdenes de pago, presentan diferencias entre  la fecha que figura en el documento físico y  la fecha del sistema, esto se identificó en  SIAFI (Bitácora de Estados) para cada uno de los registros.  
En esta muestra  en cuatro de las  órdenes de pago revisadas  (Ordenes de pago 25, 26, 27 y 89 de 2017), se identifica que las facturas fueron  radicadas por fuera del tiempo   establecido por las comunicaciones  mensuales vía correo Electrónico que emite  la Subdirección Administrativa y Financiera  (Tesorería)  y por fuera de  la directriz dada en la circular No. 006 del 6/06/2015 emitida por la Dirección General del IDEP, en la cual dice "... el Instituto como mecanismo de control en el registro de sus operaciones con terceros, a partir de la fecha efectuará un cierre mensual para la recepción de solicitudes de desembolso por parte de los supervisores de contrato a la Tesorería del Instituto, teniendo en cuenta que la fecha de la factura o cuenta de cobro del contratista debe estar dentro del rango del primero (01) al décimo octavo (18) día calendario del mes, en coherencia con el Programa Anual de Pagos - PAC; si este último día no es hábil, se debe anticipar la fecha de facturación para el día inmediatamente anterior, en su defecto, tendrá que presentar la factura o la cuenta de cobro en el mes siguiente dentro del mismo rango".
En la muestra revisada se presentan diferencias entre la orden de pago y el comprobante de egreso de entre 12 y 18 días cuando el procedimiento CAUSACIÓN ÓRDENES DE PAGO  PRO-GF-14-14  establece en el numeral de 8. Tiempos  que este se desarrolla en tres (3) días, esto posiblemente a una determinación de tiempos del ciclo del procedimiento que no establece  a que etapa corresponden estos y que incide en la desviación del estándar y una afectación de ciclo tesoral de la entidad.</t>
  </si>
  <si>
    <t xml:space="preserve">No se están revisando y actualizando los documentos donde se refleje  los cambio normativos y/o la operatividad del proceso, esto  conlleva a que el principio de multitud de cambios de la mejora continua no sea eficiente. </t>
  </si>
  <si>
    <t>Actualizar procedimiento PRO-GF-174-14 Causación de orden de pago a tesorería.</t>
  </si>
  <si>
    <t>http://www.idep.edu.co/?q=content/gf-14-proceso-de-gesti%C3%B3n-financiera#overlay-context=</t>
  </si>
  <si>
    <t xml:space="preserve">Profesional Especializado Tesorería </t>
  </si>
  <si>
    <r>
      <rPr>
        <sz val="10"/>
        <color theme="1"/>
        <rFont val="Arial"/>
      </rPr>
      <t xml:space="preserve">24/11/2017: El procedimiento fue actualizado con fecha de aprobacion 19/07/2017
</t>
    </r>
    <r>
      <rPr>
        <b/>
        <sz val="10"/>
        <color theme="1"/>
        <rFont val="Arial"/>
      </rPr>
      <t>06/04/2018</t>
    </r>
    <r>
      <rPr>
        <sz val="10"/>
        <color theme="1"/>
        <rFont val="Arial"/>
      </rPr>
      <t xml:space="preserve">: El Porcedimiento PRO-GF-14-14 Causación de Órdenes de Pago,  se encuentra actualizado y publicado en el Aula Maloca SIG, con fecha de Aprobaciòn 23/03/2018. vesion 05                                                                                                                                                                     
</t>
    </r>
    <r>
      <rPr>
        <b/>
        <sz val="10"/>
        <color theme="1"/>
        <rFont val="Arial"/>
      </rPr>
      <t>05/10/2018</t>
    </r>
    <r>
      <rPr>
        <sz val="10"/>
        <color theme="1"/>
        <rFont val="Arial"/>
      </rPr>
      <t xml:space="preserve">: El Procedimiento PRO-GF-14-14 Causación de Órdenes de Pago,  se actualizó de manera general, se incluyeron puntos de control, se incorporó el formato "Planilla autorización pagos diferentes a la CUD", se modificaron los tiempos y se actualizaron las políticas de operación; se encuentra publicado en la página Web de la Entidad, en el link de  Maloca Aula SIG, con fecha de Aprobación 25/09/2018. versión 06.
                                                                                                                                                                                                                                                 </t>
    </r>
    <r>
      <rPr>
        <b/>
        <sz val="10"/>
        <color theme="1"/>
        <rFont val="Arial"/>
      </rPr>
      <t>30/11/2018 y 03/12/2018:</t>
    </r>
    <r>
      <rPr>
        <sz val="10"/>
        <color theme="1"/>
        <rFont val="Arial"/>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rPr>
      <t>05/12/2018:</t>
    </r>
    <r>
      <rPr>
        <sz val="10"/>
        <color theme="1"/>
        <rFont val="Arial"/>
      </rPr>
      <t xml:space="preserve"> Esta acción está en seguimiento por parte de la Oficina de Control Interno. Dentro del periodo de evaluación se aplicó lo establecido en el procedimiento PRO-GF-14-14 Causación de Órdenes de Pago, con lo relacionado a: Se registraron las operaciones en el sistema financiero de la entidad, respetando la fecha de la operación, una vez fueron atendidas las fallas del sistema previamiente reportadas por correo electrónico a la Oficina Asesora de Planeación; teniendo en cuenta la disponibilidad de recursos, se dio cumplimiento al cronograma de radicación de cuentas para pago; se efectuó control a las fechas de emisión y vencimiento de las facturas para pago.</t>
    </r>
  </si>
  <si>
    <t>24/11/2017: http://www.idep.edu.co/sites/default/files/PRO-GF-14-14%20Causacion_ordenes_de_pago_V4_1.pdf#overlay-context=content/gf-14-proceso-de-gesti%25C3%25B3n-financiera%3Fq%3Dcontent/gf-14-proceso-de-gesti%25C3%25B3n-financiera
06/04/2018: el Procedimiento se encuentra publicado en el siguiente link: http://www.idep.edu.co/sites/default/files/PRO-GF-14-14_Causacion_ordenes_pago_V5.pdf
05/10/2018: El procedimiento se encuentra actualizado en http://www.idep.edu.co/?q=content/gf-14-proceso-de-gesti%C3%B3n-financiera#overlay-context=</t>
  </si>
  <si>
    <r>
      <rPr>
        <sz val="10"/>
        <color theme="1"/>
        <rFont val="Arial"/>
      </rPr>
      <t>28/11/2017; Aunque el procedimiento fue actualizado una vez revisados registros aleatorios de septiembre, octubre y noviembre de 2017 la situación descrita en el hallazgos se sigue presentando. Se recomienda revisar si deben plantearse otras acciones que subsanen esta diferencia.
21/12/2017: Continua en el estado del último segumiento. 
24/04/2018:</t>
    </r>
    <r>
      <rPr>
        <b/>
        <sz val="10"/>
        <color theme="1"/>
        <rFont val="Arial"/>
      </rPr>
      <t xml:space="preserve"> </t>
    </r>
    <r>
      <rPr>
        <sz val="10"/>
        <color theme="1"/>
        <rFont val="Arial"/>
      </rPr>
      <t xml:space="preserve"> La acción formulada no subsana el hallazgo y/o no conformidad, toda vez que esté se generó por diferencias en los registros de las ordenes de pago en la fecha del documento físico y del sistema; por la extemporaneidad en la radicación de facturas y diferencias entre la orden de pago y el comprobante de egreso de 12 y 18 días, según el procedimiento.
La causa identificada no guarda relación con las observaciones formuladas por parte de ésta oficina;  se evidencia que en la modificación del procedimiento se retiraron los tiempos para su  ejecución.  Por lo tanto ésta oficina considera que la acción no es efectiva ni eficaz y no permite subsanar de fondo las observaciones en el desarrollo de la auditoría efectuada, por lo tanto se solicita revisar y formular una nueva acción. 
01/06/2018: Se reformulará la acción de mejora teniendo en cuenta la no conformidad
19/07/2018: No se reportaron avances por parte del líder del proceso. Igualmente, a la fecha de corte de este seguimiento, no se evidencia la reformulación de la acción de mejora,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 xml:space="preserve">
17/10/2018: Verificado el enlace http://www.idep.edu.co/sites/default/files/PRO-GF-14-14_Causacion_ordenes_pago_V6.pdf, se observa que la Versión 6 del procedimiento PRO-GF-14-14 CAUSACIÓN ÓRDENES DE PAGO fue aprobada el 25/09/2018,  esta acción continua en seguimiento, con el fin de verificar la aplicabilidad del procedimiento y cierre en el próximo seguimiento.</t>
    </r>
    <r>
      <rPr>
        <sz val="10"/>
        <color rgb="FF0070C0"/>
        <rFont val="Arial"/>
      </rPr>
      <t xml:space="preserve">  
 </t>
    </r>
    <r>
      <rPr>
        <b/>
        <sz val="10"/>
        <color theme="1"/>
        <rFont val="Arial"/>
      </rPr>
      <t xml:space="preserve">
24/12/2018: </t>
    </r>
    <r>
      <rPr>
        <sz val="10"/>
        <color theme="1"/>
        <rFont val="Arial"/>
      </rPr>
      <t xml:space="preserve"> Esta actividad se da por cumplida.</t>
    </r>
  </si>
  <si>
    <r>
      <rPr>
        <b/>
        <sz val="10"/>
        <color theme="1"/>
        <rFont val="Arial"/>
      </rPr>
      <t xml:space="preserve">2/12/018:  </t>
    </r>
    <r>
      <rPr>
        <sz val="10"/>
        <color theme="1"/>
        <rFont val="Arial"/>
      </rPr>
      <t>http://www.idep.edu.co/sites/default/files/PRO-GF-14-14_Causacion_ordenes_pago_V6.pdf</t>
    </r>
  </si>
  <si>
    <r>
      <rPr>
        <sz val="10"/>
        <color theme="1"/>
        <rFont val="Arial"/>
      </rPr>
      <t xml:space="preserve">28/11/2017: Diana Ruiz
21/12/2017: Diana Ruiz
24/04/2018:  Hilda Yamile Morales Laverde - Jefe OCI. 
01/06/2018:   Hilda Yamile Morales Laverde, Jefe Oficina Control Interno 
</t>
    </r>
    <r>
      <rPr>
        <b/>
        <sz val="10"/>
        <color theme="1"/>
        <rFont val="Arial"/>
      </rPr>
      <t>19/07/2018:</t>
    </r>
    <r>
      <rPr>
        <sz val="10"/>
        <color theme="1"/>
        <rFont val="Arial"/>
      </rPr>
      <t xml:space="preserve"> Alix del Pilar Hurtado P., Técnico Operativo (E ) OCI
</t>
    </r>
    <r>
      <rPr>
        <b/>
        <sz val="10"/>
        <color theme="1"/>
        <rFont val="Arial"/>
      </rPr>
      <t>17/10/2018:</t>
    </r>
    <r>
      <rPr>
        <sz val="10"/>
        <color theme="1"/>
        <rFont val="Arial"/>
      </rPr>
      <t xml:space="preserve">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</si>
  <si>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 xml:space="preserve">Se identifica el no cumplimiento de las siguientes políticas de operación del PRO-GF-14-12 REVISIÓN A LOS INFORMES DE EJECUCIÓN FINANCIERA DE LOS RECURSOS ENTREGADOS EN ADMINISTRACIÓN:
"El Contratista deberá entregar los Informes Financieros, de acuerdo con lo establecido por la Guía del IDEP adoptada mediante la Resolución 129 de 2004".  (Esta guía se menciona en la actividad 5 del mismo y no es registrada en la gestión documental del proceso)
"Tratándose de los contratos y convenios interadministrativos relacionados con el área misional del IDEP, estos informes de ejecución, los trimestrales y el final, deben ser suscritos por el (la) supervisor (a) y el (la) Subdirector (a) Académico (a)"
"Todos los contratos y/o convenios que sean financiados mediante recursos financieros de inversión del IDEP, deberán especificar en las cláusulas del contrato el número de informes financieros a presentar y las fechas en las que debe hacerlo" (No se identifico en convenio 18 y 26 de 2016)
"Con base en los informes de ejecución financiera que trimestralmente reporta la Subdirección Administrativa, Financiera y de Control Disciplinario de estos convenios y contratos interadministrativos (o de asociación u otros de similar naturaleza), cada uno (a) de los (las) supervisores (as) de los mismos por parte del IDEP deben elaborar y presentar, también trimestralmente (o como se haya acordado en las minutas correspondientes), a más tardar el quinto día hábil de cada trimestre, a las instancias internas (Subdirecciones y Oficinas Asesoras) y externas competentes, los respectivos informes de ejecución en los términos de la Propuesta Técnico – Económica presentada y aprobada por la entidad contratante o cooperante en cada caso. Además de estos informes de ejecución trimestrales, los (las) supervisores (as) anteriormente referidos deben elaborar y presentar a las instancias internas y externas competentes, a más tardar el quinto día hábil después de la finalización de cada convenio o contrato interadministrativo, el respectivo informe final, con base en el cual se debe realizar la liquidación de cada uno de estos contratos y convenios" ( No se identificaron informes de ejecución trimestrales sino en cada expedientes contractual con periodicidad distinta)
El incumplimiento de estas políticas incide en la gestión contractual dado que no se evidencia uniformidad en las clausulas y presentación de informes financieros, esta situación puede asociarse a la no actualización de lineamientos documentales del proceso  que requieren de  falta de escenarios entre dependencias para la determinación de lineamientos unificados y trasversales al proceso de Gestión Financiera.
</t>
  </si>
  <si>
    <t xml:space="preserve">Fusionar el procedimiento PRO-GF-14-05  Análisis de Información Financiera con el procedimiento  PRO-GF-14-11 Gestión Contable , el cual se denominara Gestión Contable. </t>
  </si>
  <si>
    <r>
      <rPr>
        <sz val="10"/>
        <color theme="1"/>
        <rFont val="Arial"/>
      </rPr>
      <t xml:space="preserve">24/11/2017: El Procedimiento PRO-GF-14-05 Analisis de Información Financiera Fue eliminado y la informacion quedo contenida dentro del procedimiento PRO-GF-14-11 Gestión Contable con fecha de paobación 20/11/2017
</t>
    </r>
    <r>
      <rPr>
        <b/>
        <sz val="10"/>
        <color theme="1"/>
        <rFont val="Arial"/>
      </rPr>
      <t xml:space="preserve">
06/04/2018</t>
    </r>
    <r>
      <rPr>
        <sz val="10"/>
        <color theme="1"/>
        <rFont val="Arial"/>
      </rPr>
      <t xml:space="preserve">: El Procedimiento PRO-GF-14-05 Análisis de Información Financiera Fue eliminado y la información quedo contenida dentro del procedimiento PRO-GF-14-11 Gestión Contable con fecha de aprobación 20/11/2017, se revisaron y actualizaron las políticas de operación y la normatividad legal vigente. 
</t>
    </r>
    <r>
      <rPr>
        <b/>
        <sz val="10"/>
        <color theme="1"/>
        <rFont val="Arial"/>
      </rPr>
      <t xml:space="preserve">
05/10/2018:</t>
    </r>
    <r>
      <rPr>
        <sz val="10"/>
        <color theme="1"/>
        <rFont val="Arial"/>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Se solicita el cierre de la acción.                                        
                                                                                                                                                                                                                                                 </t>
    </r>
    <r>
      <rPr>
        <b/>
        <sz val="10"/>
        <color theme="1"/>
        <rFont val="Arial"/>
      </rPr>
      <t>30/11/2018 y 03/12/2018:</t>
    </r>
    <r>
      <rPr>
        <sz val="10"/>
        <color theme="1"/>
        <rFont val="Arial"/>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rPr>
      <t xml:space="preserve">
                                                                                                                                                                                                                                                      05/12/2018</t>
    </r>
    <r>
      <rPr>
        <sz val="10"/>
        <color theme="1"/>
        <rFont val="Arial"/>
      </rPr>
      <t>: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</si>
  <si>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24/11/2017: http://www.idep.edu.co/sites/default/files/PRO-GF-14-11%20Gestio%CC%81n%20Contable_V4.pdf
06/04/2018: http://www.idep.edu.co/sites/default/files/PRO-GF-14-11_Gestion_Contable_V5.pdf</t>
  </si>
  <si>
    <r>
      <rPr>
        <sz val="10"/>
        <color theme="1"/>
        <rFont val="Arial"/>
      </rPr>
      <t xml:space="preserve">28/11/2017: El seguimiento NO corresponde a la acción planteada ya que el procedimiento  PRO-GF-14-12 Revisión a los informes de ejecución financiera de los recursos entregados en administración, continua vigente. 
21/12/2017: El seguimiento NO corresponde a la acción planteada ya que el procedimiento  PRO-GF-14-12 Revisión a los informes de ejecución financiera de los recursos entregados en administración, continua vigente. 
12/04/2018: El seguimiento realizado no corresponde al hallazgo establecido al procedimiento  PRO-GF-14-12   Revisión a los informes de ejecución financiera de los recursos entregados en administración.  Sin embargo, la Oficina de Control Interno revisó dicho procedimiento en su versión 5 del  26/03/2018, en donde se enuncia en los apartes: Documentos internos, actividad No. 4 y políticas de operación, la  </t>
    </r>
    <r>
      <rPr>
        <i/>
        <sz val="10"/>
        <color theme="1"/>
        <rFont val="Arial"/>
      </rPr>
      <t xml:space="preserve">"Guía de ejecucion financiera adoptada por el IDEP" , </t>
    </r>
    <r>
      <rPr>
        <sz val="10"/>
        <color theme="1"/>
        <rFont val="Arial"/>
      </rPr>
      <t>no se evidencia publicada en Maloca Aula SIG dentro de los documentos que hacen asociados al proceso. La acción no ha sido efectiva ni eficaz.
01/06/2018: La guía se encuentra en revisión por parte de los supervisores de convenios, con el fin de que sea aprobada para su posterior publicación.
19/07/2018: No se reportaron avances por parte del líder del proceso. Igualmente, a la fecha del seguimiento, no se evidencia la aprobación y publicación de la guía.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 xml:space="preserve">
17/10/2018:  De acuerdo a la información suministrada por la Oficina Asesora de Planeación y verificado en Maloca Aula SIG, se evidencia que se actualizó el PRO-GF-14-12 Revisión a los informes de ejecución financiera de los recursos entregados en Administración; El Formato FT-14-22 Informe de Ejecución Financiera se encuentra actualizado desde marzo de 2018 y la Guía para la presentación de informes de Ejecución Financiera fue adoptado con la resolución 94 emitida el 13/09/2018. Teniendo en cuenta lo anterior, esta acción continúa en seguimiento.  </t>
    </r>
    <r>
      <rPr>
        <sz val="10"/>
        <color rgb="FFFF0000"/>
        <rFont val="Arial"/>
      </rPr>
      <t xml:space="preserve">
</t>
    </r>
    <r>
      <rPr>
        <sz val="10"/>
        <color theme="1"/>
        <rFont val="Arial"/>
      </rPr>
      <t xml:space="preserve">
</t>
    </r>
    <r>
      <rPr>
        <b/>
        <sz val="10"/>
        <color theme="1"/>
        <rFont val="Arial"/>
      </rPr>
      <t>24/12/2018:</t>
    </r>
    <r>
      <rPr>
        <sz val="10"/>
        <color theme="1"/>
        <rFont val="Arial"/>
      </rPr>
      <t xml:space="preserve">  Esta actividad se da por cumplida y se cierra. </t>
    </r>
  </si>
  <si>
    <r>
      <rPr>
        <sz val="10"/>
        <color theme="1"/>
        <rFont val="Arial"/>
      </rPr>
      <t xml:space="preserve">12/04/2017: 
http://www.idep.edu.co/?q=content/gf-14-proceso-de-gesti%C3%B3n-financiera#overlay-context=
http://www.idep.edu.co/sites/default/files/PRO_GF_14_12_Revision_Informes_V5.pdf
23/10/2018: http://www.idep.edu.co/?q=content/gf-14-proceso-de-gesti%C3%B3n-financiera#overlay-context=
</t>
    </r>
    <r>
      <rPr>
        <b/>
        <sz val="10"/>
        <color theme="1"/>
        <rFont val="Arial"/>
      </rPr>
      <t xml:space="preserve">24/12/2018:  </t>
    </r>
    <r>
      <rPr>
        <sz val="10"/>
        <color theme="1"/>
        <rFont val="Arial"/>
      </rPr>
      <t>http://www.idep.edu.co/sites/default/files/PRO_GF_14_12_Revision_Informes_V6.pdf</t>
    </r>
  </si>
  <si>
    <r>
      <rPr>
        <sz val="10"/>
        <color theme="1"/>
        <rFont val="Arial"/>
      </rPr>
      <t>28/11/2017: Diana Ruiz
21/12/2017: Diana Ruiz
12/04/2018:</t>
    </r>
    <r>
      <rPr>
        <b/>
        <sz val="10"/>
        <color theme="1"/>
        <rFont val="Arial"/>
      </rPr>
      <t xml:space="preserve"> </t>
    </r>
    <r>
      <rPr>
        <sz val="10"/>
        <color theme="1"/>
        <rFont val="Arial"/>
      </rPr>
      <t xml:space="preserve">Alix del Pilar Hurtado Pedraza, Técnico Operativo (E )
01/06/2018:   Hilda Yamile Morales Laverde, Jefe Oficina Control Interno 
</t>
    </r>
    <r>
      <rPr>
        <b/>
        <sz val="10"/>
        <color theme="1"/>
        <rFont val="Arial"/>
      </rPr>
      <t xml:space="preserve">19/07/2018: </t>
    </r>
    <r>
      <rPr>
        <sz val="10"/>
        <color theme="1"/>
        <rFont val="Arial"/>
      </rPr>
      <t xml:space="preserve">Alix del Pilar Hurtado P., Técnico Operativo (E ) OCI
</t>
    </r>
    <r>
      <rPr>
        <b/>
        <sz val="10"/>
        <color theme="1"/>
        <rFont val="Arial"/>
      </rPr>
      <t xml:space="preserve">
22/10/2018</t>
    </r>
    <r>
      <rPr>
        <sz val="10"/>
        <color theme="1"/>
        <rFont val="Arial"/>
      </rPr>
      <t xml:space="preserve">: Sandra Milena Bonilla R._ Contratista de Apoyo Profesional_ OCI
</t>
    </r>
    <r>
      <rPr>
        <b/>
        <sz val="10"/>
        <color theme="1"/>
        <rFont val="Arial"/>
      </rPr>
      <t>24/12/2018:</t>
    </r>
    <r>
      <rPr>
        <sz val="10"/>
        <color theme="1"/>
        <rFont val="Arial"/>
      </rPr>
      <t xml:space="preserve"> Sandra Milena Bonilla R._ Contratista de Apoyo Profesional_ OCI</t>
    </r>
  </si>
  <si>
    <t>Expedir acto administrativo  que derogue la resolución  No 129  de 2004 , con el fin de actualizar el procedimiento de revisión a los informes de ejecución financiera de los recursos entregados en la administración .</t>
  </si>
  <si>
    <t>Resolución publicada  \\192.168.1.252\resoluciones</t>
  </si>
  <si>
    <t>Profesional Especializado  - Contabilidad y Oficina Asesora Jurídica</t>
  </si>
  <si>
    <r>
      <rPr>
        <sz val="10"/>
        <color theme="1"/>
        <rFont val="Arial"/>
      </rPr>
      <t xml:space="preserve">24/11/2017 Infortunadamente se solicitó el original de la Resolución al Archivo General de la entidad, no obstante el mismo no se encontró.Pendiente Tramite 
</t>
    </r>
    <r>
      <rPr>
        <b/>
        <sz val="10"/>
        <color theme="1"/>
        <rFont val="Arial"/>
      </rPr>
      <t xml:space="preserve">06/04/2018: </t>
    </r>
    <r>
      <rPr>
        <sz val="10"/>
        <color theme="1"/>
        <rFont val="Arial"/>
      </rPr>
      <t xml:space="preserve">La resolución se encuentra en revisión por parte de la Oficina Asesora Jurídica.
</t>
    </r>
    <r>
      <rPr>
        <b/>
        <sz val="10"/>
        <color theme="1"/>
        <rFont val="Arial"/>
      </rPr>
      <t>05/10/2018:</t>
    </r>
    <r>
      <rPr>
        <sz val="10"/>
        <color theme="1"/>
        <rFont val="Arial"/>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Se solicita el cierre de la acción.
</t>
    </r>
    <r>
      <rPr>
        <b/>
        <sz val="10"/>
        <color theme="1"/>
        <rFont val="Arial"/>
      </rPr>
      <t>05/12/2018:</t>
    </r>
    <r>
      <rPr>
        <sz val="10"/>
        <color theme="1"/>
        <rFont val="Arial"/>
      </rPr>
      <t xml:space="preserve">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</si>
  <si>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06/04/2018: Correo Institucional dirigido a la OAJ</t>
  </si>
  <si>
    <r>
      <rPr>
        <sz val="10"/>
        <color theme="1"/>
        <rFont val="Arial"/>
      </rPr>
      <t>28/11/2017: Acción en desarrollo
21/12/2017: Acción en desarrollo se encuentra pendiente el trámite 
12/04/2018</t>
    </r>
    <r>
      <rPr>
        <b/>
        <sz val="10"/>
        <color theme="1"/>
        <rFont val="Arial"/>
      </rPr>
      <t xml:space="preserve">: </t>
    </r>
    <r>
      <rPr>
        <sz val="10"/>
        <color theme="1"/>
        <rFont val="Arial"/>
      </rPr>
      <t>A la fecha no se evidencia el acto administrativo  que derogue la resolución  No 129  de 2004, acción vencida desde diciembre de 2017.
01/06/2018</t>
    </r>
    <r>
      <rPr>
        <b/>
        <sz val="10"/>
        <color theme="1"/>
        <rFont val="Arial"/>
      </rPr>
      <t>:</t>
    </r>
    <r>
      <rPr>
        <sz val="10"/>
        <color theme="1"/>
        <rFont val="Arial"/>
      </rPr>
      <t xml:space="preserve"> A la fecha no se evidencia el acto administrativo  que derogue la resolución  No 129  de 2004.
19/07/2018: No se reportaron avances por parte del líder del proceso. Igualmente, a la fecha de corte de este seguimiento, no se evidencia el acto administrativo que derogue la resolución 129 de 2004.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17/10/2018: </t>
    </r>
    <r>
      <rPr>
        <sz val="10"/>
        <color theme="1"/>
        <rFont val="Arial"/>
      </rPr>
      <t xml:space="preserve">Verificado la carpeta \\192.168.1.20\Resoluciones\2018 se evidencia la Resolución 94 con la cual se adopta la Guía de presentación de informes de ejecución financiera aprobada el 13/09/2018.   Se continuará con el seguimiento con el fin de evidenciar su aplicación.
</t>
    </r>
    <r>
      <rPr>
        <b/>
        <sz val="10"/>
        <color theme="1"/>
        <rFont val="Arial"/>
      </rPr>
      <t>24/12/2018:</t>
    </r>
    <r>
      <rPr>
        <sz val="10"/>
        <color theme="1"/>
        <rFont val="Arial"/>
      </rPr>
      <t xml:space="preserve">  Esta acción se cierra por el cumplimiento de la misma.</t>
    </r>
  </si>
  <si>
    <t xml:space="preserve">17/10/2018: \\192.168.1.20\Resoluciones\2018
</t>
  </si>
  <si>
    <r>
      <rPr>
        <sz val="10"/>
        <color theme="1"/>
        <rFont val="Arial"/>
      </rPr>
      <t xml:space="preserve">28/11/2017: Diana Ruiz
21/12/2017: Diana Ruiz
12/04/2018: Alix del Pilar Hurtado Pedraza, Técnico Operativo (E )
01/06/2018:   Hilda Yamile Morales Laverde, Jefe Oficina Control Interno 
</t>
    </r>
    <r>
      <rPr>
        <b/>
        <sz val="10"/>
        <color theme="1"/>
        <rFont val="Arial"/>
      </rPr>
      <t xml:space="preserve">19/07/2018: </t>
    </r>
    <r>
      <rPr>
        <sz val="10"/>
        <color theme="1"/>
        <rFont val="Arial"/>
      </rPr>
      <t xml:space="preserve">Alix del Pilar Hurtado P., Técnico Operativo (E ) OCI
</t>
    </r>
    <r>
      <rPr>
        <b/>
        <sz val="10"/>
        <color theme="1"/>
        <rFont val="Arial"/>
      </rPr>
      <t xml:space="preserve">
17/10/2018: </t>
    </r>
    <r>
      <rPr>
        <sz val="10"/>
        <color theme="1"/>
        <rFont val="Arial"/>
      </rPr>
      <t>Sandra Milena Bonilla R._ Contratista de Apoyo Profesional_ OCI
17/10/2018: Sandra Milena Bonilla R._ Contratista de Apoyo Profesional_ OCI
24/12/2018: Sandra Milena Bonilla R._ Contratista de Apoyo Profesional_ OCI</t>
    </r>
  </si>
  <si>
    <t>Diferencias en la información de partidas conciliatorias entre Tesorería y Contabilidad.  Sin soportes</t>
  </si>
  <si>
    <t>1. Falta de autocontrol, transparencia y honestidad del profesional del àrea de tesorería.
2. Insuficientes controles  al rol de tesorero.
3. Insuficientes puntos de control  para el reporte de ordenes de pago (D216/17 Art 9) y ordenes de pagos de recursos propios.
4. Falta de reporte de informes diarios de bancos por parte del área de Tesorería.
5. Incumplimiento del manual de funciones.
6. Falta de mecanismos de comunicación requeridos de acuerdo a los lineamientos establecidos por la Corporación Transparencia por Colombia.
7. Enfoque principalmente orientado hacia el Subsistema de gestiòn de calidad desde las auditorias realizadas por Control Interno y no hacia la operatividad del área.
8. Insuficiente documentación en el SIG del proceso de Gestión financiera (Tesorería).
9.  Falta de aplicación de controles en el Sistema de Información SIAFI e inexistencia de perfiles definidos en el mismo.
10. Comunicación limitada con proveedores .</t>
  </si>
  <si>
    <t>Interponer denuncias en los órganos de control que corresponda (Fiscalía, Contraloría, Personería)</t>
  </si>
  <si>
    <t>Oficios radicados</t>
  </si>
  <si>
    <t>Directora General</t>
  </si>
  <si>
    <r>
      <rPr>
        <b/>
        <sz val="10"/>
        <color rgb="FF000000"/>
        <rFont val="Arial"/>
      </rPr>
      <t>06/04/2018:</t>
    </r>
    <r>
      <rPr>
        <sz val="10"/>
        <color rgb="FF000000"/>
        <rFont val="Arial"/>
      </rPr>
      <t xml:space="preserve">  06/04/2018: El subdirector Administrativo, Financiero y de Control Disciplinario, presento ante la Fiscalía General de la Nación denuncia por presunto peculado por apropiación en contra del Ex funcionario Juan Francisco Reyes, la cual quedo suscrita mediante radicado Interno N° 2660 de fecha 30/01/2018. La Oficina Asesora de Control Interno (OCI) con radicado N° 000171 del 14/02/2018,  presento informe preliminar de auditoría especial ante la Contraloría de Bogotá. El cual quedo suscrito mediante radicado interno N° 000215 de fecha 31/01/2018, La directora General mediante radicado Interno N°  000124 del 05/02/2018, ofició a la Personería de Bogotá, sobre el particular y sobre la apertura del proceso disciplinario Interno, igualmente se le comunico la anterior situación a la Contraloría  de Bogotá mediante radicado Interno N° 000171 de 14/02/2018. 
Finalmente el 23/02/2018, el Subdirector Administrativo, Financiero y de Control Disciplinario, presento ampliación de la denuncia ante la Fiscalía General de la Nación suministrando Información del Banco de Bogotá en la que se precisan valores trasladados en el 2017 de la cuenta cuyo titular es el IDEP. </t>
    </r>
  </si>
  <si>
    <r>
      <rPr>
        <sz val="10"/>
        <color rgb="FF000000"/>
        <rFont val="Arial"/>
      </rPr>
      <t xml:space="preserve">09/04/2018: 
*Radicado N° 2660 de fecha 30/01/2018.
*Radicado N° 000171 del 14/02/2018
*Radicado N° 000215 de fecha 31/01/2018
*Radiacdo N°  000124 del 05/02/2018
*Radicado N° 000171 de 14/02/2018.
</t>
    </r>
  </si>
  <si>
    <t>25/04/2018: Se realizó seguimiento al cumplimiento de éstas acciones por parte de la OCI y quedan documentados en actas de fecha 01, 08 y 15 de marzo de 2018.</t>
  </si>
  <si>
    <t>Acta de Control Interno de fecha 01, 08 y 15 de marzo de 2018</t>
  </si>
  <si>
    <t>24/04/2018: Hilda Yamile Morales Laverde - Jefe OCI.</t>
  </si>
  <si>
    <t xml:space="preserve">Realizar los trámites respectivos con la aseguradora </t>
  </si>
  <si>
    <t xml:space="preserve">Correo electrónico </t>
  </si>
  <si>
    <t>Subdirector Adminsitrativo y Financiero</t>
  </si>
  <si>
    <r>
      <rPr>
        <b/>
        <sz val="10"/>
        <color theme="1"/>
        <rFont val="Arial"/>
      </rPr>
      <t xml:space="preserve">09/04/2018: </t>
    </r>
    <r>
      <rPr>
        <sz val="10"/>
        <color theme="1"/>
        <rFont val="Arial"/>
      </rPr>
      <t xml:space="preserve">
El 5 de febrero se informó a la aseguradora vía correo electrónico y se realizó reunión con el representante de la aseguradora el 6 de febrero. 
</t>
    </r>
    <r>
      <rPr>
        <b/>
        <sz val="10"/>
        <color theme="1"/>
        <rFont val="Arial"/>
      </rPr>
      <t xml:space="preserve">05/10/218:  </t>
    </r>
    <r>
      <rPr>
        <sz val="10"/>
        <color theme="1"/>
        <rFont val="Arial"/>
      </rPr>
      <t xml:space="preserve">El IDEP con oficio radicado No. 00106-816-000676 del 31/07/2018 se dio respuesta a solicitud de la aseguradora  JARGU SAS Corredores de Seguros con relación al Siniestro Caso 6123 delito peculado por apropiación en contra del Señor Juan Francisco Eduardo Salcedo Reyes - Póliza de Manejo No. 980-64-994-000000201-Aseguradora Solidaria de Colombia Radicado 00284 del 26 de febrero de 2018 No. HT76295, donde se aclaró que el señor extesorero presuntamente se apropió de $123,765,541 de los cuales $37.256.719 los devolvió en el primer trimestre de 2015 y en junio 30 de 2017. Al saldo de $86.508.822 se aplicaron los $69.881.015 quedando un saldo pendiente de capital de $16.627.807 más el lucro cesante.
</t>
    </r>
    <r>
      <rPr>
        <b/>
        <sz val="10"/>
        <color theme="1"/>
        <rFont val="Arial"/>
      </rPr>
      <t xml:space="preserve">02/04/2019: </t>
    </r>
    <r>
      <rPr>
        <sz val="10"/>
        <color theme="1"/>
        <rFont val="Arial"/>
      </rPr>
      <t xml:space="preserve"> La Aseguradora la Previsora S.A., efectúo el reconocimiento del siniestro a cargo del extesorero Juan Francisco Salcedo Reyes, por valor de $16.627.807, cuyo resplado es el Comprobante de Ingreso No. 70 del 26/03/2019</t>
    </r>
  </si>
  <si>
    <r>
      <rPr>
        <sz val="10"/>
        <color theme="1"/>
        <rFont val="Arial"/>
      </rPr>
      <t xml:space="preserve">09/04/2018: 
El 5 de febrero se informó a la aseguradora vía correo electrónico y se realizó reunión con el representante de la aseguradora el 6 de febrero. 
</t>
    </r>
    <r>
      <rPr>
        <b/>
        <sz val="10"/>
        <color theme="1"/>
        <rFont val="Arial"/>
      </rPr>
      <t xml:space="preserve">02/04/2019: </t>
    </r>
    <r>
      <rPr>
        <sz val="10"/>
        <color theme="1"/>
        <rFont val="Arial"/>
      </rPr>
      <t>Comprobante de Ingreso No. 70 del 26/03/2019 (Goobi)</t>
    </r>
  </si>
  <si>
    <r>
      <rPr>
        <sz val="10"/>
        <color theme="1"/>
        <rFont val="Arial"/>
      </rPr>
      <t>25/04/2018: Se realizó seguimiento al cumplimiento de éstas acciones por parte de la OCI y quedan documentados en actas de fecha 01, 08 y 15 de marzo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 xml:space="preserve">
17/10/2018:</t>
    </r>
    <r>
      <rPr>
        <b/>
        <sz val="10"/>
        <color theme="1"/>
        <rFont val="Arial"/>
      </rPr>
      <t xml:space="preserve"> </t>
    </r>
    <r>
      <rPr>
        <sz val="10"/>
        <color theme="1"/>
        <rFont val="Arial"/>
      </rPr>
      <t xml:space="preserve">Mediante Oficio  radicado No. 00106-816-000676 del 31/07/2018 se dió claridad a JARGU S.A. corredores de seguros de la presunta apropiación del extesorero y se le indicó los valores devueltos por el exfuncionario, de esta comunicación el Instituto no ha obtenido respuesta por parte JARGU Seguros.   Se continua con el seguimiento.
</t>
    </r>
    <r>
      <rPr>
        <b/>
        <sz val="10"/>
        <color theme="1"/>
        <rFont val="Arial"/>
      </rPr>
      <t>24/12/2018:</t>
    </r>
    <r>
      <rPr>
        <sz val="10"/>
        <color theme="1"/>
        <rFont val="Arial"/>
      </rPr>
      <t xml:space="preserve">  No se reportó avance para el trimestre por parte del responsable del proceso. 
</t>
    </r>
    <r>
      <rPr>
        <b/>
        <sz val="10"/>
        <color theme="1"/>
        <rFont val="Arial"/>
      </rPr>
      <t xml:space="preserve">30/04/2019: </t>
    </r>
    <r>
      <rPr>
        <sz val="10"/>
        <color theme="1"/>
        <rFont val="Arial"/>
      </rPr>
      <t xml:space="preserve">Se reporto el reconocimiento pago por parte de la Aseguradora la Previsora S.A., del siniestro a cargo del extesorero Juan Francisco Salcedo Reyes, por valor de $16.627.807, cuyo resplado es el Comprobante de Ingreso No. 70 del 26/03/2019.  Así mismo se dió a conocer a la Contraloria de Bogotá con oficio No. 00106-816-000296 dicho pago para lo de su competencia.   Por lo anterior se da cierre a la acción propuesta. </t>
    </r>
  </si>
  <si>
    <r>
      <rPr>
        <sz val="10"/>
        <color theme="1"/>
        <rFont val="Arial"/>
      </rPr>
      <t xml:space="preserve">Acta de Control Interno de fecha 01, 08 y 15 de marzo de 2018
</t>
    </r>
    <r>
      <rPr>
        <b/>
        <sz val="10"/>
        <color theme="1"/>
        <rFont val="Arial"/>
      </rPr>
      <t xml:space="preserve">
17/10/2018:  </t>
    </r>
    <r>
      <rPr>
        <sz val="10"/>
        <color theme="1"/>
        <rFont val="Arial"/>
      </rPr>
      <t xml:space="preserve">Oficio  radicado No. 00106-816-000676 del 31/07/2018
</t>
    </r>
    <r>
      <rPr>
        <b/>
        <sz val="10"/>
        <color theme="1"/>
        <rFont val="Arial"/>
      </rPr>
      <t xml:space="preserve">30/04/2019:  </t>
    </r>
    <r>
      <rPr>
        <sz val="10"/>
        <color theme="1"/>
        <rFont val="Arial"/>
      </rPr>
      <t>Oficio Radicado No. 00106-816-000296 del 01/04/2019.</t>
    </r>
  </si>
  <si>
    <r>
      <rPr>
        <sz val="10"/>
        <color theme="1"/>
        <rFont val="Arial"/>
      </rPr>
      <t xml:space="preserve">24/04/2018: Hilda Yamile Morales Laverde - Jefe OCI.
</t>
    </r>
    <r>
      <rPr>
        <b/>
        <sz val="10"/>
        <color theme="1"/>
        <rFont val="Arial"/>
      </rPr>
      <t>19/07/2018</t>
    </r>
    <r>
      <rPr>
        <sz val="10"/>
        <color theme="1"/>
        <rFont val="Arial"/>
      </rPr>
      <t xml:space="preserve">: Alix del Pilar Hurtado P., Técnico Operativo (E ) OCI
</t>
    </r>
    <r>
      <rPr>
        <b/>
        <sz val="10"/>
        <color theme="1"/>
        <rFont val="Arial"/>
      </rPr>
      <t xml:space="preserve">
17/10/2018: </t>
    </r>
    <r>
      <rPr>
        <sz val="10"/>
        <color theme="1"/>
        <rFont val="Arial"/>
      </rPr>
      <t xml:space="preserve">Sandra Milena Bonilla R._ Contratista de Apoyo Profesional_ OCI
</t>
    </r>
    <r>
      <rPr>
        <b/>
        <sz val="10"/>
        <color theme="1"/>
        <rFont val="Arial"/>
      </rPr>
      <t>24/12/2018:</t>
    </r>
    <r>
      <rPr>
        <sz val="10"/>
        <color theme="1"/>
        <rFont val="Arial"/>
      </rPr>
      <t xml:space="preserve"> Sandra Milena Bonilla R._ Contratista de Apoyo Profesional_ OCI
</t>
    </r>
    <r>
      <rPr>
        <b/>
        <sz val="10"/>
        <color theme="1"/>
        <rFont val="Arial"/>
      </rPr>
      <t xml:space="preserve">30/04/2019:  </t>
    </r>
    <r>
      <rPr>
        <sz val="10"/>
        <color theme="1"/>
        <rFont val="Arial"/>
      </rPr>
      <t>Hilda Yamile Morales Laverde - Jefe OCI.</t>
    </r>
  </si>
  <si>
    <t xml:space="preserve">Realizar una auditoría especial al proceso de Gestion Financiera </t>
  </si>
  <si>
    <t>Informe de auditoría</t>
  </si>
  <si>
    <t>Jefe Oficina Control Interno</t>
  </si>
  <si>
    <r>
      <rPr>
        <b/>
        <sz val="10"/>
        <color rgb="FF000000"/>
        <rFont val="Arial"/>
      </rPr>
      <t xml:space="preserve">09/04/2018: </t>
    </r>
    <r>
      <rPr>
        <sz val="10"/>
        <color rgb="FF000000"/>
        <rFont val="Arial"/>
      </rPr>
      <t>Se realizó Auditoria Especial de Proceso de Gestión Financiera, cuyo objeto fue la verificacion de los giros efectuados por parte de la Tesoreria de la Entidad durante el año 2017, el informe Preliminar fue radicado mediante N° 000215 el 31/01/2018.</t>
    </r>
  </si>
  <si>
    <r>
      <rPr>
        <sz val="10"/>
        <color rgb="FF000000"/>
        <rFont val="Arial"/>
      </rPr>
      <t>09/04/2018: 
*Radicado N° 000215 del 31/01/2018.</t>
    </r>
  </si>
  <si>
    <t>25/04/2018: Se realizó seguimiento al cumplimiento de éstas acciones por parte de la OCI y quedan documentados en actas de fecha 01, 08 y 15 de marzo de 2018</t>
  </si>
  <si>
    <t xml:space="preserve">Formular cronograma de trabajo con las actividades necesarias para lograr la depuración contable del año 2017 </t>
  </si>
  <si>
    <t>Cronograma de trabajo</t>
  </si>
  <si>
    <t>Profesional Especializado Contabilidad 222-04
Técnico Operativo 314-01 Contabilidad
Técnico Operativo 314-01 Tesorería
Profesional Tesorero General 201-04</t>
  </si>
  <si>
    <r>
      <rPr>
        <b/>
        <sz val="10"/>
        <color rgb="FF000000"/>
        <rFont val="Arial"/>
      </rPr>
      <t xml:space="preserve">06/04/2018: </t>
    </r>
    <r>
      <rPr>
        <sz val="10"/>
        <color rgb="FF000000"/>
        <rFont val="Arial"/>
      </rPr>
      <t xml:space="preserve">
Se formulo y se presento para abrobaciòn ante el nivel Directivo ( Directora, Sub Aministrativo, Jefe OAP, Jefe OCI) el Plan Anual de Sostenibilidad Contable- Tesoreria 2018. a la fecha se encuentra en proceso de Ejecuciòn </t>
    </r>
  </si>
  <si>
    <r>
      <rPr>
        <sz val="10"/>
        <color rgb="FF000000"/>
        <rFont val="Arial"/>
      </rPr>
      <t>06/04/2018: 
se encuentra como soporte en el expediente de Actas de Comité de Sostenibilidad Contable de la Vigencia 2018.</t>
    </r>
  </si>
  <si>
    <t>Solicitar a la Tesoreria Distrital asesoría para el establecimiento de controles efectivos para el área de tesoreria de la entidad de acuerdo a la normativa.</t>
  </si>
  <si>
    <t>Profesional Especializado 
Contabilidad 222-04</t>
  </si>
  <si>
    <r>
      <rPr>
        <b/>
        <sz val="10"/>
        <color rgb="FF000000"/>
        <rFont val="Arial"/>
      </rPr>
      <t xml:space="preserve">06/04/2018: </t>
    </r>
    <r>
      <rPr>
        <sz val="10"/>
        <color rgb="FF000000"/>
        <rFont val="Arial"/>
      </rPr>
      <t xml:space="preserve">
Se solicito al Asesor de la Dirección Distrital de contabilidad Dr José Antonio Zambrano, nos referenciara  con un funcionario de la Dirección Distrital de Tesorería, con el fin de realizar una mesa de trabajo con el Tesorero (a) de la entidad y el Subdirector Administrativo,</t>
    </r>
  </si>
  <si>
    <r>
      <rPr>
        <sz val="10"/>
        <color rgb="FF000000"/>
        <rFont val="Arial"/>
      </rPr>
      <t>06/04/2018: 
Correo Institucional de Fecha 06/02/2018.</t>
    </r>
  </si>
  <si>
    <t>Presentar al Comité técnico de sostenibilidad  contable los resultados de las actividades establecidas en el cronograma</t>
  </si>
  <si>
    <t>Acta del comité de sostenibilidad contable</t>
  </si>
  <si>
    <t>Secretario Técnico del comité de sostenibilidad contable 
Técnico Operativo 314-01 Contabilidad</t>
  </si>
  <si>
    <r>
      <rPr>
        <b/>
        <sz val="10"/>
        <color theme="1"/>
        <rFont val="Arial"/>
      </rPr>
      <t xml:space="preserve">06/04/2018: </t>
    </r>
    <r>
      <rPr>
        <sz val="10"/>
        <color theme="1"/>
        <rFont val="Arial"/>
      </rPr>
      <t xml:space="preserve">
Se presento en comité de fecha 01/03/2018,  el  Proyecto del Plan Anual de Sostenibilidad Contable - Tesorería 2018, En comité de fecha 13/03/2018, se presento avance de las actividades planteadas en el Plan
  </t>
    </r>
    <r>
      <rPr>
        <b/>
        <sz val="10"/>
        <color theme="1"/>
        <rFont val="Arial"/>
      </rPr>
      <t xml:space="preserve">                                                                                                                                                                                                                                               25/09/2018:</t>
    </r>
    <r>
      <rPr>
        <sz val="10"/>
        <color theme="1"/>
        <rFont val="Arial"/>
      </rPr>
      <t xml:space="preserve"> De acuerdo al Plan Anual de Sostenibilidad Contable - Tesorería 2018, se presentó ante comité, durante abril, mayo, junio y septiembre la depuración contable de las partidas conciliatorias, quedando subsanadas con las fichas técnicas que aprobó el comité. El día 24/09/2018 se presentaron las últimas fichas técnicas, con el fin de sanear las partidas conciliatorias del año 2017.                                                                                                                                                        </t>
    </r>
    <r>
      <rPr>
        <b/>
        <sz val="10"/>
        <color theme="1"/>
        <rFont val="Arial"/>
      </rPr>
      <t xml:space="preserve">                                                                                                                                                                                              05/10/2018</t>
    </r>
    <r>
      <rPr>
        <sz val="10"/>
        <color theme="1"/>
        <rFont val="Arial"/>
      </rPr>
      <t xml:space="preserve">: 
De acuerdo al Plan Anual de Sostenibilidad Contable - Tesorería 2018, se presentó ante el Comité Técnico de Sostenibilidad Contable 44 fichas para depurar las partidas conciliatorias en bancos a 31 de diciembre de 2017, aprobadas por el Comité según consta en actas  de las reuniones del13-03-2018; 24-04-2018; 10-05-2018; 23-05/2018; 08-06-2018; y 27-09-2018.
A 30 de septiembre de 2018 los saldos de Bancos de Tesorería y Extractos Bancarios son consistentes y se encuentran depuradas en 100% las partidas de elevada antiguedad. Se solicita el cierre de la acción.
                                                                                                                                                                                                                                                       </t>
    </r>
    <r>
      <rPr>
        <b/>
        <sz val="10"/>
        <color theme="1"/>
        <rFont val="Arial"/>
      </rPr>
      <t>28/11/2018:</t>
    </r>
    <r>
      <rPr>
        <sz val="10"/>
        <color theme="1"/>
        <rFont val="Arial"/>
      </rPr>
      <t xml:space="preserve"> De acuerdo al Plan Anual de Sostenibilidad Contable - Tesorería 2018, se presentó ante comité, el consolidado de vigencias 2015, 2016 y 2017 correspondientes a la revisión de movimientos bancarios, contables y presupuestales, soportados mediante las fichas técnicas que soportan las transacciones más significativas.    
                                                                                                                                                                                                                                                       </t>
    </r>
    <r>
      <rPr>
        <b/>
        <sz val="10"/>
        <color theme="1"/>
        <rFont val="Arial"/>
      </rPr>
      <t xml:space="preserve">05/12/2018: </t>
    </r>
    <r>
      <rPr>
        <sz val="10"/>
        <color theme="1"/>
        <rFont val="Arial"/>
      </rPr>
      <t>Esta acción está en seguimiento por parte de la Oficina de Control Interno. La Versión 4 del formato de Concilliación Bancaria Contable, se comenzó a utilizar a partir de la elaboración de las conciliaciones del mes de septiembre de 2018.</t>
    </r>
  </si>
  <si>
    <t xml:space="preserve">06/04/2018:
 Actas de Comité Tecnico de Sostenibilidad Contable 2018. </t>
  </si>
  <si>
    <r>
      <rPr>
        <sz val="10"/>
        <color theme="1"/>
        <rFont val="Arial"/>
      </rPr>
      <t>25/04/2018: Se realizó seguimiento al cumplimiento de éstas acciones por parte de la OCI y quedan documentados en actas de fecha 01, 08 y 15 de marzo de 2018
19/07/2018: No se reportaron avances por parte del líder del proceso. Sin embargo,en el marco del Comité de Sostenibilidad Financiera y Contable, se han presentado los avances al cronograma de actividades.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 xml:space="preserve">18/10/2018: Según lo informado en Comité de Sostenibilidad Contable del 24 de septiembre de 2018, las partidas conciliatorias con corte a dic/31/2017 se encuentran conciliadas al 100% y teniendo en cuenta que la Versión 4 del formato de Concilliación Bancaria Contable fue aprobada el 25/09/2018 esta acción seguirá siendo objeto de seguimiento. </t>
    </r>
    <r>
      <rPr>
        <sz val="10"/>
        <color rgb="FF0070C0"/>
        <rFont val="Arial"/>
      </rPr>
      <t xml:space="preserve">
</t>
    </r>
    <r>
      <rPr>
        <b/>
        <sz val="10"/>
        <color theme="1"/>
        <rFont val="Arial"/>
      </rPr>
      <t>24/12/2018:</t>
    </r>
    <r>
      <rPr>
        <b/>
        <sz val="10"/>
        <color rgb="FF0070C0"/>
        <rFont val="Arial"/>
      </rPr>
      <t xml:space="preserve"> </t>
    </r>
    <r>
      <rPr>
        <sz val="10"/>
        <color rgb="FF0070C0"/>
        <rFont val="Arial"/>
      </rPr>
      <t xml:space="preserve"> </t>
    </r>
    <r>
      <rPr>
        <sz val="10"/>
        <color theme="1"/>
        <rFont val="Arial"/>
      </rPr>
      <t>Según lo reportado en el avance y lo observado en el infome de seguimiento a la implementación de NICSP y a la sostenibilidad de la información contable radicado No. 00106-817-001434 del 29 de noviembre de 2018, se da por cerrada esta acción y se realizará seguimiento a través del plan de mejoramiento institucional.</t>
    </r>
  </si>
  <si>
    <r>
      <rPr>
        <sz val="10"/>
        <color theme="1"/>
        <rFont val="Arial"/>
      </rPr>
      <t xml:space="preserve">Acta de Control Interno de fecha 01, 08 y 15 de marzo de 2018
</t>
    </r>
    <r>
      <rPr>
        <b/>
        <sz val="10"/>
        <color theme="1"/>
        <rFont val="Arial"/>
      </rPr>
      <t xml:space="preserve">18/10/2018: </t>
    </r>
    <r>
      <rPr>
        <sz val="10"/>
        <color theme="1"/>
        <rFont val="Arial"/>
      </rPr>
      <t>Acta de reunión del Comité de Sostenibilidad Contable del 24 de septiembre de 2018.
24/12/2018:  radicado No. 00106-817-001434 del 29 de noviembre de 2018</t>
    </r>
  </si>
  <si>
    <r>
      <rPr>
        <sz val="10"/>
        <color theme="1"/>
        <rFont val="Arial"/>
      </rPr>
      <t xml:space="preserve">24/04/2018: Hilda Yamile Morales Laverde - Jefe OCI.
</t>
    </r>
    <r>
      <rPr>
        <b/>
        <sz val="10"/>
        <color theme="1"/>
        <rFont val="Arial"/>
      </rPr>
      <t>19/07/2018:</t>
    </r>
    <r>
      <rPr>
        <sz val="10"/>
        <color theme="1"/>
        <rFont val="Arial"/>
      </rPr>
      <t xml:space="preserve"> Alix del Pilar Hurtado P., Técnico Operativo (E ) OCI
</t>
    </r>
    <r>
      <rPr>
        <b/>
        <sz val="10"/>
        <color theme="1"/>
        <rFont val="Arial"/>
      </rPr>
      <t xml:space="preserve">
18/10/2018</t>
    </r>
    <r>
      <rPr>
        <sz val="10"/>
        <color theme="1"/>
        <rFont val="Arial"/>
      </rPr>
      <t xml:space="preserve">: Sandra Milena Bonilla R._ Contratista de Apoyo Profesional_ OCI
</t>
    </r>
    <r>
      <rPr>
        <b/>
        <sz val="10"/>
        <color theme="1"/>
        <rFont val="Arial"/>
      </rPr>
      <t>24/12/2018</t>
    </r>
    <r>
      <rPr>
        <sz val="10"/>
        <color theme="1"/>
        <rFont val="Arial"/>
      </rPr>
      <t>: Sandra Milena Bonilla R._ Contratista de Apoyo Profesional_ OCI</t>
    </r>
  </si>
  <si>
    <t>Incluir dentro del orden del día del Comité técnico de sostenibilidad contable la presentación de los avances en la depuración de la información contable.</t>
  </si>
  <si>
    <t>Secretario Técnico del comité de sostenibilidad contable 
Técnico Operativo 314-01 Contabilidad
Técnico Operativo 314-01 Tesorería
Profesional Tesorero General 201-04</t>
  </si>
  <si>
    <r>
      <rPr>
        <b/>
        <sz val="10"/>
        <color theme="1"/>
        <rFont val="Arial"/>
      </rPr>
      <t xml:space="preserve">06/04/2018: </t>
    </r>
    <r>
      <rPr>
        <sz val="10"/>
        <color theme="1"/>
        <rFont val="Arial"/>
      </rPr>
      <t xml:space="preserve">
En comité de fecha 13/03/2018 se presento avance de las actividades planteadas en el Plan Anual de Sotenibilidad -Contable -Tesoreria 2018 .                                                                               
</t>
    </r>
    <r>
      <rPr>
        <b/>
        <sz val="10"/>
        <color theme="1"/>
        <rFont val="Arial"/>
      </rPr>
      <t>25/09/2018:</t>
    </r>
    <r>
      <rPr>
        <sz val="10"/>
        <color theme="1"/>
        <rFont val="Arial"/>
      </rPr>
      <t xml:space="preserve"> De acuerdo al Plan Anual de Sostenibilidad Contable - Tesorería 2018, se presentó ante comité, durante abril, mayo, junio y septiembre la depuración contable de las partidas conciliatorias, quedando subsanadas con las fichas técnicas que aprobó el comité. El día 24/09/2018 se presentaron las últimas fichas técnicas, con el fin de sanear las partidas conciliatorias del año 2017.  
 </t>
    </r>
    <r>
      <rPr>
        <b/>
        <sz val="10"/>
        <color theme="1"/>
        <rFont val="Arial"/>
      </rPr>
      <t xml:space="preserve">05/10/2018: </t>
    </r>
    <r>
      <rPr>
        <sz val="10"/>
        <color theme="1"/>
        <rFont val="Arial"/>
      </rPr>
      <t xml:space="preserve">
Durante la vigencia fiscal 2018, el Comité Técnico de Sostenibilidad Contable se ha reunido 10 vences, para las cuales se han elaborado las respectivas actas, donde se ha informado la gestiòn sobre depuración de partidas conciliatorias en bancos y seguimiento al proceso de implementación del nuevo marco normativo contable a través del sistema de información SIAFI, a continuación se describen los temas tratados en cada reunion:
- Acta No. 1 reuniòn del 14/02/2018: Presentación de los estados contables a diciembre 31 de 2017.
- Acta No. 2 reunión del 1/03/2018: Informe de gestiòn sobre depuración de partidas conciliatorias en bancos y seguimiento al proceso de implementación del nuevo marco normativo contable a través del sistema de información SIAFI. Contabilización recursos girados de los bancos del IDEP a la cuenta personal del señor Juan Francisco Eduardo Salcedo Reyes por $106,980,285.
-  Acta No. 3 reuniòn del 13/03/2018:  Informe de gestiòn sobre depuración de partidas conciliatorias en bancos y seguimiento al proceso de implementación del nuevo marco normativo contable a través del sistema de información SIAFI. Presentación fichas de saneamiento contable No.1 a la No. 4 para depuración partidas conciliatorias de bancos.
- Acta No. 4 reunión del 24/04/2018:  Informe de gestiòn sobre depuración de partidas conciliatorias en bancos y seguimiento al proceso de implementación del nuevo marco normativo contable a través del sistema de información SIAFI.  Presentación fichas de saneamiento contable No.5 a la No. 11 para depuración partidas conciliatorias de bancos. También se informó sobre los trámites adelantados para la preparación y presentación de la información de saldos iniciales a 1 de enero de 2018, así como del reporte de la información del 1 de enero a 31 de marzo de 2018 con destino a la Contaduria General de la Nación.
- Acta No. 5 reunión del 10/05/2018: Informe de gestión sobre depuración de partidas conciliatorias en bancos y seguimiento al proceso de implementación del nuevo marco normativo contable a través del sistema de información SIAFI.  Presentación fichas de saneamiento contable No.12 a la No. 26 para depuración partidas conciliatorias de bancos. Se informó sobre los inconvenientes presentados en la plataforma CHIP de la Contaduría General de la Nación para el cargue de la matriz de saldos iniciales a 1 de enero de 2018.
- Acta No. 6 renión del 23/05/2018. Informe de gestión sobre depuración de partidas conciliatorias en bancos y seguimiento al proceso de implementación del nuevo marco normativo contable a través del sistema de información SIAFI.  Presentación fichas de saneamiento contable No.27 a la No. 31 para depuración partidas conciliatorias de bancos. De otra parte se informó que el aplicativo CHIP está realizando ajustes para el reconocimiento de las cuentas del nuevo catálogo de la Reslución 620 de 2015.
- Acta No. 7 reunión del 8/06/2018:  Informe de gestión sobre depuración de partidas conciliatorias en bancos y seguimiento al proceso de implementación del nuevo marco normativo contable a través del sistema de información SIAFI.  Presentación fichas de saneamiento contable No.32  a la No. 33 para depuración partidas conciliatorias de bancos. De otra parte se informó que aún continúan los inconvenientes con la plataforma CHIP de la Contaduría General de la Nación para el reporte de saldos iniciales a 1 de enero de 2018 y los movimientos del trimestre enero a marzo de 2018. La Contaduría  con Resolución 159 del 29/05/2018 dio un nuevo plazo para la presentación de la información hasta el 30 de junio de 2018.
- Acta No. 8 reunión del 27/07/2018: Inconvenientes para la presentación estados contables del Instituto con corte al segundo semestre de 2018 a la Contaduría General de la Nación.
- Acta No. 9 reunión del 11/09/2018: Presentación informe de la revisión financiera del año 2017 por parte de la Contratista María Fernanda Moreno Muñoz.
- Acta No. 10 reunión del 24/09/2018:  Informe de gestión sobre depuración de partidas conciliatorias en bancos y seguimiento al proceso de implementación del nuevo marco normativo contable a través del sistema de información SIAFI.  Presentación fichas de saneamiento contable No.34  a la No. 45.  A 30 de septiembre de 2018 los saldos de Bancos de Tesorería y Extractos Bancarios son consistentes y se encuentran depuradas en 100% las partidas de elevada antiguedad. Se solicita el cierre de la acción.
                                                                                                                                                                           </t>
    </r>
    <r>
      <rPr>
        <b/>
        <sz val="10"/>
        <color theme="1"/>
        <rFont val="Arial"/>
      </rPr>
      <t>28/11/2018:</t>
    </r>
    <r>
      <rPr>
        <sz val="10"/>
        <color theme="1"/>
        <rFont val="Arial"/>
      </rPr>
      <t xml:space="preserve"> De acuerdo al Plan Anual de Sostenibilidad Contable - Tesorería 2018, se presentó ante comité, el consolidado de vigencias 2015, 2016 y 2017 correspondientes a la revisión de movimientos bancarios, contables y presupuestales, soportados mediante las fichas técnicas que soportan las transacciones más significativas.
</t>
    </r>
    <r>
      <rPr>
        <b/>
        <sz val="10"/>
        <color theme="1"/>
        <rFont val="Arial"/>
      </rPr>
      <t>05/12/2018:</t>
    </r>
    <r>
      <rPr>
        <sz val="10"/>
        <color theme="1"/>
        <rFont val="Arial"/>
      </rPr>
      <t xml:space="preserve"> Esta acción está en seguimiento por parte de la Oficina de Control Interno.</t>
    </r>
  </si>
  <si>
    <t xml:space="preserve">06/04/2018: 
Actas de Comité Tecnico de Sostenibilidad Contable 2018. </t>
  </si>
  <si>
    <r>
      <rPr>
        <sz val="10"/>
        <color theme="1"/>
        <rFont val="Arial"/>
      </rPr>
      <t xml:space="preserve">25/04/2018: Se realizó seguimiento al cumplimiento de éstas acciones por parte de la OCI y quedan documentados en actas de fecha 01, 08 y 15 de marzo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t>
    </r>
    <r>
      <rPr>
        <b/>
        <sz val="10"/>
        <color theme="1"/>
        <rFont val="Arial"/>
      </rPr>
      <t xml:space="preserve">
</t>
    </r>
    <r>
      <rPr>
        <sz val="10"/>
        <color theme="1"/>
        <rFont val="Arial"/>
      </rPr>
      <t>17/10/2018</t>
    </r>
    <r>
      <rPr>
        <b/>
        <sz val="10"/>
        <color theme="1"/>
        <rFont val="Arial"/>
      </rPr>
      <t>:</t>
    </r>
    <r>
      <rPr>
        <sz val="10"/>
        <color theme="1"/>
        <rFont val="Arial"/>
      </rPr>
      <t xml:space="preserve"> Según lo informado en Comité de Sostenibilidad Contable del 24 de septiembre de 2018, las partidas conciliatorias con corte a dic/31/2017 se encuentras conciliadas al 100% y teniendo en cuenta que la Versión 4 del formato de Concilliación Bancaria Contable fue aprobada el 25/09/2018 esta acción seguirá siendo objeto de seguimiento. 
</t>
    </r>
    <r>
      <rPr>
        <b/>
        <sz val="10"/>
        <color theme="1"/>
        <rFont val="Arial"/>
      </rPr>
      <t xml:space="preserve">24/12/2018: </t>
    </r>
    <r>
      <rPr>
        <sz val="10"/>
        <color theme="1"/>
        <rFont val="Arial"/>
      </rPr>
      <t xml:space="preserve">En el Comité de Sostenibilidad Financiero y Contable, se presentó el consolidado de vigencias 2015, 2016 y 2017 correspondientes a la revisión de movimientos bancarios, contables y presupuestales, soportados mediante las fichas técnicas que soportan las transacciones más significativas.  Por la anterior se da por cumplida ésta actividad. </t>
    </r>
  </si>
  <si>
    <r>
      <rPr>
        <sz val="10"/>
        <color theme="1"/>
        <rFont val="Arial"/>
      </rPr>
      <t>Acta de Control Interno de fecha 01, 08 y 15 de marzo de 2018
17/10/2018:</t>
    </r>
    <r>
      <rPr>
        <b/>
        <sz val="10"/>
        <color theme="1"/>
        <rFont val="Arial"/>
      </rPr>
      <t xml:space="preserve"> </t>
    </r>
    <r>
      <rPr>
        <sz val="10"/>
        <color theme="1"/>
        <rFont val="Arial"/>
      </rPr>
      <t xml:space="preserve">Acta de Comité de Sostenibilidad Contable del 24/09/2018 y http://www.idep.edu.co/?q=content/gf-14-proceso-de-gesti%C3%B3n-financiera#overlay-context= Formatos_ FT-GF-14-16 Formato de Conciliación Bancaria, 
</t>
    </r>
    <r>
      <rPr>
        <b/>
        <sz val="10"/>
        <color theme="1"/>
        <rFont val="Arial"/>
      </rPr>
      <t>24/12/2018</t>
    </r>
    <r>
      <rPr>
        <sz val="10"/>
        <color theme="1"/>
        <rFont val="Arial"/>
      </rPr>
      <t>:  Actas del Comité de la vigencia 2018.</t>
    </r>
  </si>
  <si>
    <r>
      <rPr>
        <sz val="10"/>
        <color theme="1"/>
        <rFont val="Arial"/>
      </rPr>
      <t xml:space="preserve">24/04/2018: Hilda Yamile Morales Laverde - Jefe OCI.
</t>
    </r>
    <r>
      <rPr>
        <b/>
        <sz val="10"/>
        <color theme="1"/>
        <rFont val="Arial"/>
      </rPr>
      <t xml:space="preserve">
19/07/2018: </t>
    </r>
    <r>
      <rPr>
        <sz val="10"/>
        <color theme="1"/>
        <rFont val="Arial"/>
      </rPr>
      <t xml:space="preserve">Alix del Pilar Hurtado P., Técnico Operativo (E ) OCI
</t>
    </r>
    <r>
      <rPr>
        <b/>
        <sz val="10"/>
        <color theme="1"/>
        <rFont val="Arial"/>
      </rPr>
      <t xml:space="preserve">
17/10/2018:</t>
    </r>
    <r>
      <rPr>
        <sz val="10"/>
        <color theme="1"/>
        <rFont val="Arial"/>
      </rPr>
      <t xml:space="preserve"> Sandra Milena Bonilla R._ Contratista de Apoyo Profesional_ OCI
</t>
    </r>
    <r>
      <rPr>
        <b/>
        <sz val="10"/>
        <color theme="1"/>
        <rFont val="Arial"/>
      </rPr>
      <t xml:space="preserve">24/12/2018: </t>
    </r>
    <r>
      <rPr>
        <sz val="10"/>
        <color theme="1"/>
        <rFont val="Arial"/>
      </rPr>
      <t>Sandra Milena Bonilla R._ Contratista de Apoyo Profesional_ OCI</t>
    </r>
  </si>
  <si>
    <t>Elaborar e implementar un protocolo de manejo de cuentas por parte de la Tesorería</t>
  </si>
  <si>
    <t>Protocolo de manejo de cuentas por parte de la Tesorería</t>
  </si>
  <si>
    <r>
      <rPr>
        <sz val="10"/>
        <color theme="1"/>
        <rFont val="Arial"/>
      </rPr>
      <t xml:space="preserve">Se realizò reuniòn con tesoreria para establecer las politicas de seguridad, se tiene en borrador para articularlo con la circular de la SDH de febrero de 2018.  Documento final  para el  20 al 23 por parte de planeación.
05/10/2018:  Se elaboró el instructivo IN-GF-14-05-Protocolo de Seguridad y Manejo Cuentas deTesoreria, aprobado el 02/05/2018 y publicado en la página web institucional en el link Maloka Aula SIG.
</t>
    </r>
    <r>
      <rPr>
        <b/>
        <sz val="10"/>
        <color theme="1"/>
        <rFont val="Arial"/>
      </rPr>
      <t>05/12/2018:</t>
    </r>
    <r>
      <rPr>
        <sz val="10"/>
        <color theme="1"/>
        <rFont val="Arial"/>
      </rPr>
      <t xml:space="preserve"> Esta acción está en seguimiento por parte de la Oficina de Control Interno.</t>
    </r>
  </si>
  <si>
    <t xml:space="preserve">12/04/2018: Se recomienda establecer el periodo de desarrollo de esta acción
19/07/2018: No se reportaron avances por parte del líder del proceso. Continúa sin establecerse el periodo de desarrollo de esta acción
NOTA: La Oficina de Control Interno, durante el mes de Agosto, realizará visita administrativa al área de contabilidad, con el fin de verificar los documentos que soporten la gestión adelantada en cumplimiento a las acciones planteadas.
17/10/2018: Verificada el enlace institucional_ Gestión Documental SIG http://www.idep.edu.co/sites/default/files/IN-GF-14-05_Protocolo_de_Seguridad_V1.pdfse observa la Versión 1 del Protocolo de Seguridad y Manejo de Cuentas _Tesorería aprobado el 02/05/2018.   Esta acción continua en seguimiento con el fin de verificar su cumplimiento y cierre en el próximo informe. 
24/12/2018:  Esta actividad se cierra,  se continuará con el seguimiento desde el plan de mejoramiento institucional. </t>
  </si>
  <si>
    <r>
      <rPr>
        <sz val="10"/>
        <color theme="1"/>
        <rFont val="Arial"/>
      </rPr>
      <t xml:space="preserve">17/10/2018:http://www.idep.edu.co/sites/default/files/IN-GF-14-5_Protocolo_de_Seguridad_V1.pdf
</t>
    </r>
    <r>
      <rPr>
        <b/>
        <sz val="10"/>
        <color theme="1"/>
        <rFont val="Arial"/>
      </rPr>
      <t xml:space="preserve">
24/12/2018:</t>
    </r>
    <r>
      <rPr>
        <sz val="10"/>
        <color theme="1"/>
        <rFont val="Arial"/>
      </rPr>
      <t xml:space="preserve"> http://www.idep.edu.co/sites/default/files/IN-GF-14-05_Protocolo_de_Seguridad_V1.pdf</t>
    </r>
  </si>
  <si>
    <r>
      <rPr>
        <sz val="10"/>
        <color theme="1"/>
        <rFont val="Arial"/>
      </rPr>
      <t xml:space="preserve">24/04/2018: Hilda Yamile Morales Laverde - Jefe OCI.
</t>
    </r>
    <r>
      <rPr>
        <b/>
        <sz val="10"/>
        <color theme="1"/>
        <rFont val="Arial"/>
      </rPr>
      <t xml:space="preserve">19/07/2018: </t>
    </r>
    <r>
      <rPr>
        <sz val="10"/>
        <color theme="1"/>
        <rFont val="Arial"/>
      </rPr>
      <t xml:space="preserve">Alix del Pilar Hurtado P., Técnico Operativo (E ) OCI
</t>
    </r>
    <r>
      <rPr>
        <b/>
        <sz val="10"/>
        <color theme="1"/>
        <rFont val="Arial"/>
      </rPr>
      <t xml:space="preserve">
17/10/2018: </t>
    </r>
    <r>
      <rPr>
        <sz val="10"/>
        <color theme="1"/>
        <rFont val="Arial"/>
      </rPr>
      <t>Sandra Milena Bonilla R._ Contratista de Apoyo Profesional_ OCI
24/12/2018: Sandra Milena Bonilla R._ Contratista de Apoyo Profesional_ OCI</t>
    </r>
  </si>
  <si>
    <t>Revisión de los procedimientos 
PRO-GF-14-06 Conciliaciones bancarias y contables
PRO-GF-14-11 Gestión Contable
PRO-GF-14-12 Revisión a los informes de ejecución financiera de los recursos entregados en administración
PRO-GF-14-14 Causación de Órdenes de Pago
PRO-GF-14-15 Programación Mensualizada de Caja PAC</t>
  </si>
  <si>
    <t>Procedimientos</t>
  </si>
  <si>
    <t>Contratista Subdirección administrativa, Financiera y CID</t>
  </si>
  <si>
    <r>
      <rPr>
        <b/>
        <sz val="10"/>
        <color rgb="FF000000"/>
        <rFont val="Arial"/>
      </rPr>
      <t>09/04/2018:</t>
    </r>
    <r>
      <rPr>
        <sz val="10"/>
        <color rgb="FF000000"/>
        <rFont val="Arial"/>
      </rPr>
      <t xml:space="preserve"> Una vez revisados los procedimientos de Contabilidad y Tesoreria del Proceso de Gestion Financiera,  se pudo verificar que ellos cumplen con los controles necesarios para la operatividad del Proceso, sin embargo los dumentos fueron actualizados  en cuanto a:  la Normatividad Legal Vigente y forma . 
* PRO-GF-14-06 Conciliaciones bancarias y contables.  Fecha de aporbacion  26/03/2018.
* PRO-GF-14-11 Gestión Contable.   Fecha de Aprobacion 26/03/2018.
*PRO-GF-14-12 Revisión a los informes de ejecución financiera de los recursos entregados en administración. Fecha de Aprobacion 26/03/2018.
*PRO-GF-14-14 Causación de Órdenes de Pago. Fecha de Aprobación 23/06/2018
*PRO-GF-14-15 Programación Mensualizada de Caja PAC. Este documento No fue necesario actualizarlo, esta conforme a la operatividad del proceso.</t>
    </r>
  </si>
  <si>
    <t>09/04/2018: 
http://www.idep.edu.co/?q=content/gf-14-proceso-de-gesti%C3%B3n-financiera#overlay-context=</t>
  </si>
  <si>
    <r>
      <rPr>
        <sz val="10"/>
        <color rgb="FF000000"/>
        <rFont val="Arial"/>
      </rPr>
      <t xml:space="preserve">25/4/2018:  Se realizó la actualización de procedimientos y se encuetran publicados en la página web.   
</t>
    </r>
    <r>
      <rPr>
        <b/>
        <sz val="10"/>
        <color rgb="FF000000"/>
        <rFont val="Arial"/>
      </rPr>
      <t xml:space="preserve">19/07/2018: </t>
    </r>
    <r>
      <rPr>
        <sz val="10"/>
        <color rgb="FF000000"/>
        <rFont val="Arial"/>
      </rPr>
      <t xml:space="preserve">No se reportó seguimiento por parte del líder del proceso de Gestión Financiera. Sin embargo, revisado Maloca AulaSIG, se evidencia que en el mes de marzo de 2018, se actualizaron los siguientes procedimientos:
* PRO-GF-14-06 Conciliaciones bancarias y contables.  Fecha de aporbacion  26/03/2018.
* PRO-GF-14-11 Gestión Contable.   Fecha de Aprobacion 26/03/2018.
*PRO-GF-14-12 Revisión a los informes de ejecución financiera de los recursos entregados en administración. Fecha de Aprobacion 26/03/2018.
*PRO-GF-14-14 Causación de Órdenes de Pago. Fecha de Aprobación 23/06/2018
 El procedimiento PRO-GF-14-15 Programación Mensualizada de Caja PAC. se encuentra en su versión 4 del 19/07/2017. SE CIERRA LA ACCIÓN
</t>
    </r>
  </si>
  <si>
    <r>
      <rPr>
        <sz val="10"/>
        <color rgb="FF000000"/>
        <rFont val="Arial"/>
      </rPr>
      <t xml:space="preserve">http://www.idep.edu.co/?q=content/gf-14-proceso-de-gesti%C3%B3n-financiera#overlay-context=
</t>
    </r>
    <r>
      <rPr>
        <b/>
        <sz val="10"/>
        <color rgb="FF000000"/>
        <rFont val="Arial"/>
      </rPr>
      <t xml:space="preserve">19/07/2018:  </t>
    </r>
    <r>
      <rPr>
        <sz val="10"/>
        <color rgb="FF000000"/>
        <rFont val="Arial"/>
      </rPr>
      <t xml:space="preserve">http://www.idep.edu.co/?q=content/gf-14-proceso-de-gesti%C3%B3n-financiera#overlay-context= </t>
    </r>
  </si>
  <si>
    <r>
      <rPr>
        <sz val="10"/>
        <color theme="1"/>
        <rFont val="Arial"/>
      </rPr>
      <t xml:space="preserve">24/04/2018: Hilda Yamile Morales Laverde - Jefe OCI.
</t>
    </r>
    <r>
      <rPr>
        <b/>
        <sz val="10"/>
        <color theme="1"/>
        <rFont val="Arial"/>
      </rPr>
      <t xml:space="preserve">19/07/2018: </t>
    </r>
    <r>
      <rPr>
        <sz val="10"/>
        <color theme="1"/>
        <rFont val="Arial"/>
      </rPr>
      <t>Alix del Pilar Hurtado P., Técnico Operativo (E ) OCI</t>
    </r>
  </si>
  <si>
    <t xml:space="preserve">Revisión y actualizar el mapa de riesgos del proceso Gestión Financiera con sus respectivos puntos de control  </t>
  </si>
  <si>
    <t>Mapa de riesgos</t>
  </si>
  <si>
    <r>
      <rPr>
        <b/>
        <sz val="10"/>
        <color theme="1"/>
        <rFont val="Arial"/>
      </rPr>
      <t>09/04/2018:</t>
    </r>
    <r>
      <rPr>
        <sz val="10"/>
        <color theme="1"/>
        <rFont val="Arial"/>
      </rPr>
      <t xml:space="preserve">  Inició el 5 de febrero con los funcinarios de la Subdirección Financiera, se entregara seguimiento del Mapa de Riesgo de acuerdo al Cronograma de la OAP. 
</t>
    </r>
    <r>
      <rPr>
        <b/>
        <sz val="10"/>
        <color theme="1"/>
        <rFont val="Arial"/>
      </rPr>
      <t>05/10/2018:</t>
    </r>
    <r>
      <rPr>
        <sz val="10"/>
        <color theme="1"/>
        <rFont val="Arial"/>
      </rPr>
      <t xml:space="preserve">  Se realizó Seguimiento y Evaluación del Mapa de Riesgos Institucional y de Corrupción por Procesos con corte al 31 de Agosto de 2018, donde se indicó que para mitigar los riesgos se actualizaron los procedimientos PRO-GF-14-06 "Conciliaciones Bancarias Contables", así como el formato y el procedimiento PRO-GF-14-14 "Causación de Órdenes de Pago", en cada uno ellos se implementaron puntos de control.
</t>
    </r>
    <r>
      <rPr>
        <b/>
        <sz val="10"/>
        <color theme="1"/>
        <rFont val="Arial"/>
      </rPr>
      <t>05/12/2018:</t>
    </r>
    <r>
      <rPr>
        <sz val="10"/>
        <color theme="1"/>
        <rFont val="Arial"/>
      </rPr>
      <t xml:space="preserve"> Esta acción está en seguimiento por parte de la Oficina de Control Interno.                                                                                                                                                                                                                                                                                                                                                                        </t>
    </r>
    <r>
      <rPr>
        <b/>
        <sz val="10"/>
        <color theme="1"/>
        <rFont val="Arial"/>
      </rPr>
      <t>07/12/2018</t>
    </r>
    <r>
      <rPr>
        <sz val="10"/>
        <color theme="1"/>
        <rFont val="Arial"/>
      </rPr>
      <t xml:space="preserve">: Se presentó el seguimiento y actualización al mapa de riesgos ante la Oficina Asesora de Planeación, previa verificación por parte de los responsables del proceso de Gestión Financiera
</t>
    </r>
  </si>
  <si>
    <r>
      <rPr>
        <sz val="10"/>
        <color theme="1"/>
        <rFont val="Arial"/>
      </rPr>
      <t>25/4/2018:  Esta actividad se encuentra en ejecución.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18/10/2018</t>
    </r>
    <r>
      <rPr>
        <b/>
        <sz val="10"/>
        <color theme="1"/>
        <rFont val="Arial"/>
      </rPr>
      <t xml:space="preserve">: </t>
    </r>
    <r>
      <rPr>
        <sz val="10"/>
        <color theme="1"/>
        <rFont val="Arial"/>
      </rPr>
      <t xml:space="preserve">De acuerdo con el seguimiento realizado al mapa de riesgos con corte a 31 de agosto, del cual se emitió Informe radicado con el No. 00106-817-001135 del 25 de septiembre de 2018, esta acción continúa en seguimiento.  
</t>
    </r>
    <r>
      <rPr>
        <b/>
        <sz val="10"/>
        <color theme="1"/>
        <rFont val="Arial"/>
      </rPr>
      <t>24/12/2018</t>
    </r>
    <r>
      <rPr>
        <sz val="10"/>
        <color theme="1"/>
        <rFont val="Arial"/>
      </rPr>
      <t>: Verificada el CONSOLIDADO MAPA DE RIESGOS INSTITUCIONAL Y DE CORRUPCIÓN POR PROCESO aprobado el 16 de noviembre de 2018 se estableció para el riesgo "Manejo indebido de recursos públicos." se definió un control de detectivo a través del procedimiento PRO-GF-14-06 "Conciliaciones Bancarias Contables", y dos (2) controles preventivos  a través del procedimiento PRO-GF-14-14 "Causación de Órdenes de Pago" así como la aplicación de los controles a través del Protocolo de Seguridad y Manejo de Cuentas de Tesorería IN- GF -14- 05, por lo tanto se cierra esta acción.</t>
    </r>
  </si>
  <si>
    <r>
      <rPr>
        <sz val="10"/>
        <color theme="1"/>
        <rFont val="Arial"/>
      </rPr>
      <t>18/10/2018:</t>
    </r>
    <r>
      <rPr>
        <b/>
        <sz val="10"/>
        <color theme="1"/>
        <rFont val="Arial"/>
      </rPr>
      <t xml:space="preserve"> </t>
    </r>
    <r>
      <rPr>
        <sz val="10"/>
        <color theme="1"/>
        <rFont val="Arial"/>
      </rPr>
      <t xml:space="preserve">Informe Ejecutivo de seguimiento y evaluación a la gestión de los riesgos de los procesos y el seguimiento al mapa de riesgos de corrupción radicado No. 00106-817-001135 del 25 de septiembre de 2018 y http://www.idep.edu.co/?q=content/mapa-de-riesgos-por-proceso.
</t>
    </r>
    <r>
      <rPr>
        <b/>
        <sz val="10"/>
        <color theme="1"/>
        <rFont val="Arial"/>
      </rPr>
      <t xml:space="preserve">24/12/2018: 
</t>
    </r>
    <r>
      <rPr>
        <sz val="10"/>
        <color theme="1"/>
        <rFont val="Arial"/>
      </rPr>
      <t>Seguimiento Mapa de Riesgos enviado por correo electrónico por la OAP</t>
    </r>
  </si>
  <si>
    <r>
      <rPr>
        <sz val="10"/>
        <color theme="1"/>
        <rFont val="Arial"/>
      </rPr>
      <t xml:space="preserve">24/04/2018: Hilda Yamile Morales Laverde - Jefe OCI.
</t>
    </r>
    <r>
      <rPr>
        <b/>
        <sz val="10"/>
        <color theme="1"/>
        <rFont val="Arial"/>
      </rPr>
      <t xml:space="preserve">19/07/2018: </t>
    </r>
    <r>
      <rPr>
        <sz val="10"/>
        <color theme="1"/>
        <rFont val="Arial"/>
      </rPr>
      <t xml:space="preserve">Alix del Pilar Hurtado P., Técnico Operativo (E ) OCI
</t>
    </r>
    <r>
      <rPr>
        <b/>
        <sz val="10"/>
        <color theme="1"/>
        <rFont val="Arial"/>
      </rPr>
      <t>18/10/2018:</t>
    </r>
    <r>
      <rPr>
        <sz val="10"/>
        <color theme="1"/>
        <rFont val="Arial"/>
      </rPr>
      <t xml:space="preserve">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</si>
  <si>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 xml:space="preserve">Revisar  y actualizar el manual de políticas contables
MN-GF-14-01 Manual de políticas y prácticas contables. </t>
  </si>
  <si>
    <t>Manual de políticas contables</t>
  </si>
  <si>
    <t>Profesional Especializado Contabilidad 222-04</t>
  </si>
  <si>
    <r>
      <rPr>
        <b/>
        <sz val="10"/>
        <color rgb="FF000000"/>
        <rFont val="Arial"/>
      </rPr>
      <t xml:space="preserve">06/04/2018: </t>
    </r>
    <r>
      <rPr>
        <sz val="10"/>
        <color rgb="FF000000"/>
        <rFont val="Arial"/>
      </rPr>
      <t>El Manual MN-GF-14-01 Manual de Políticas Contables NICSP , Se encuentra actualizado y Publicado en el Aula Maloca SIG, con fecha de aprobaciòn de 15/01/2018</t>
    </r>
  </si>
  <si>
    <t>09/04/2018: 
http://www.idep.edu.co/sites/default/files/MN_GF_14_01MANUAL_POLITICAS_IDEP_V2.pdf</t>
  </si>
  <si>
    <t>24/4/2018:  Esta actividad se encuentra cumplida y se da cierre a la misma.</t>
  </si>
  <si>
    <t>http://www.idep.edu.co/sites/default/files/MN_GF_14_01MANUAL_POLITICAS_IDEP_V2.pdf</t>
  </si>
  <si>
    <t>Implementar la generación del informe diario de bancos de tesorería  y documentar como punto de control la aprobación por parte del Subdirector Administrativo y Financiero. Esta actividad se incluirá  dentro del documento operativo que corresponda.</t>
  </si>
  <si>
    <t>Documento operativo</t>
  </si>
  <si>
    <t>Profesional Especializado Contabilidad 222-04
Técnico Operativo 314-01 Contabilidad
Técnico Operativo 314-01 Tesorería
Profesional Tesorero General 201-04
Contratista Subdirección administrativa, Financiera y CID</t>
  </si>
  <si>
    <r>
      <rPr>
        <b/>
        <sz val="10"/>
        <color theme="1"/>
        <rFont val="Arial"/>
      </rPr>
      <t xml:space="preserve">09/04/2018: </t>
    </r>
    <r>
      <rPr>
        <sz val="10"/>
        <color theme="1"/>
        <rFont val="Arial"/>
      </rPr>
      <t xml:space="preserve">
15 DE MARZO. DOCUMENTO DEFINITIVO.
</t>
    </r>
    <r>
      <rPr>
        <b/>
        <sz val="10"/>
        <color theme="1"/>
        <rFont val="Arial"/>
      </rPr>
      <t>05/10/2018</t>
    </r>
    <r>
      <rPr>
        <sz val="10"/>
        <color theme="1"/>
        <rFont val="Arial"/>
      </rPr>
      <t xml:space="preserve">: Se generó del sistema GOOBI a 28/09/2018 el informe de Estado de Caja y Bancos, donde se reflejan los saldos y movimientos de bancos consolidado. Este reporte se generará semanalmente y se remitirá al Subdirector Administrativo y Financiero y de CID. Se inicia a partir de esta fecha, porque ya se finalizó la depuración de las partidas conciliatorias en bancos de elevada antiguedad, las cuales se pueden evidenciar en las actas del Comité Técnico de Sostenibilidad Contable y en el expediente de fichas de saneamiento contable de la vigencia 2018. 
</t>
    </r>
    <r>
      <rPr>
        <b/>
        <sz val="10"/>
        <color theme="1"/>
        <rFont val="Arial"/>
      </rPr>
      <t>05/12/2018</t>
    </r>
    <r>
      <rPr>
        <sz val="10"/>
        <color theme="1"/>
        <rFont val="Arial"/>
      </rPr>
      <t xml:space="preserve">: El Informe de Estado de Caja y Bancos generado por el sistema financiero del IDEP está saliendo correcto. Se está imprimiendo, firmando (tesorero) y escaneando al finalizar el mes y se está remitiendo junto con los documentos para la elaboraciónn de la conciliación bancaria; de otra parte se está presentando mensualmente al Comité Directivo informe de saldos de cuentas bancarias. </t>
    </r>
  </si>
  <si>
    <r>
      <rPr>
        <sz val="10"/>
        <color theme="1"/>
        <rFont val="Arial"/>
      </rPr>
      <t>24/4/2018:  Esta actividad se encuentra ejecución se realizará seguimiento en el siguiente trimestre por parte de ésta Oficina.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18/10/2018:</t>
    </r>
    <r>
      <rPr>
        <b/>
        <sz val="10"/>
        <color theme="1"/>
        <rFont val="Arial"/>
      </rPr>
      <t xml:space="preserve"> </t>
    </r>
    <r>
      <rPr>
        <sz val="10"/>
        <color theme="1"/>
        <rFont val="Arial"/>
      </rPr>
      <t xml:space="preserve">Según lo informado por el área de Tesorería, a  la fecha se ha generado un reporte con corte al 28/09/2018, sin embargo, los reportes correspondientes al 5 y 12 de octubre no se generaron por inconvenientes con el sistema de información GOOBI. De igual forma, hasta el momento no se ha definido el procedimiento en el cual se incluirá este punto de control.  
</t>
    </r>
    <r>
      <rPr>
        <b/>
        <sz val="10"/>
        <color theme="1"/>
        <rFont val="Arial"/>
      </rPr>
      <t xml:space="preserve">
24/12/2018: </t>
    </r>
    <r>
      <rPr>
        <sz val="10"/>
        <color theme="1"/>
        <rFont val="Arial"/>
      </rPr>
      <t xml:space="preserve"> Se da por cumplida esta acción y se cierra. </t>
    </r>
  </si>
  <si>
    <r>
      <rPr>
        <sz val="10"/>
        <color theme="1"/>
        <rFont val="Arial"/>
      </rPr>
      <t>18/10/2018:</t>
    </r>
    <r>
      <rPr>
        <b/>
        <sz val="10"/>
        <color theme="1"/>
        <rFont val="Arial"/>
      </rPr>
      <t xml:space="preserve"> </t>
    </r>
    <r>
      <rPr>
        <sz val="10"/>
        <color theme="1"/>
        <rFont val="Arial"/>
      </rPr>
      <t xml:space="preserve">Soporte O:\2018\10. PLAN MEJORAMIENTO POR PROCESOS\04.Seguimiento 30_09_2018\Soportes Seguimiento P.M. por procesos a 
</t>
    </r>
    <r>
      <rPr>
        <b/>
        <sz val="10"/>
        <color theme="1"/>
        <rFont val="Arial"/>
      </rPr>
      <t>24/12/2018:</t>
    </r>
    <r>
      <rPr>
        <sz val="10"/>
        <color theme="1"/>
        <rFont val="Arial"/>
      </rPr>
      <t xml:space="preserve">  Soportes enviados por correo electrónico por la Tesorera General</t>
    </r>
  </si>
  <si>
    <r>
      <rPr>
        <sz val="10"/>
        <color theme="1"/>
        <rFont val="Arial"/>
      </rPr>
      <t xml:space="preserve">24/04/2018: Hilda Yamile Morales Laverde - Jefe OCI.
</t>
    </r>
    <r>
      <rPr>
        <b/>
        <sz val="10"/>
        <color theme="1"/>
        <rFont val="Arial"/>
      </rPr>
      <t xml:space="preserve">19/07/2018: </t>
    </r>
    <r>
      <rPr>
        <sz val="10"/>
        <color theme="1"/>
        <rFont val="Arial"/>
      </rPr>
      <t xml:space="preserve">AlIx del Pilar Hurtado P., Técnico Operativo (E ) OCI
</t>
    </r>
    <r>
      <rPr>
        <b/>
        <sz val="10"/>
        <color theme="1"/>
        <rFont val="Arial"/>
      </rPr>
      <t>18/10/2018:</t>
    </r>
    <r>
      <rPr>
        <sz val="10"/>
        <color theme="1"/>
        <rFont val="Arial"/>
      </rPr>
      <t xml:space="preserve">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</si>
  <si>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Revisar políticas de seguridad de la información que consideren:
- Establecimiento de perfiles y niveles de autorización  para crear, aprobar, validar y/o anular documentos en el  Sistema Administrativo y Finaciero  SIAFI, de acuerdo a lo definido por la Subdirección administrativa, Financiera y CID.
- Implementar los controles necesarios mejorar la seguridad de la información en los equipos desde los cuales se realicen transacciones de la entidad.</t>
  </si>
  <si>
    <t>Subdirección administrativa, Financiera y CID
Contratista Oficina Asesora de Planeación</t>
  </si>
  <si>
    <r>
      <rPr>
        <b/>
        <sz val="10"/>
        <color rgb="FF000000"/>
        <rFont val="Arial"/>
      </rPr>
      <t xml:space="preserve">09/04/2018:  </t>
    </r>
    <r>
      <rPr>
        <sz val="10"/>
        <color rgb="FF000000"/>
        <rFont val="Arial"/>
      </rPr>
      <t xml:space="preserve">El día 6 de febrero inicia la revisión de los controles con el proveedor del SIAFI.
PRIMERA SEMANA DE ABRIL.
</t>
    </r>
  </si>
  <si>
    <r>
      <rPr>
        <sz val="10"/>
        <color rgb="FF000000"/>
        <rFont val="Arial"/>
      </rPr>
      <t xml:space="preserve">24/4/2018:  Esta actividad se encuentra sin avance y vencida.
</t>
    </r>
    <r>
      <rPr>
        <b/>
        <sz val="10"/>
        <color rgb="FF000000"/>
        <rFont val="Arial"/>
      </rPr>
      <t xml:space="preserve">01/06/2018: </t>
    </r>
    <r>
      <rPr>
        <sz val="10"/>
        <color rgb="FF000000"/>
        <rFont val="Arial"/>
      </rPr>
      <t xml:space="preserve">Revisado en Maloca AulaSIG,  se encuentra publicado el documento denominado “PROTOCOLO DE SEGURIDAD Y MANEJO DE CUENTAS – TESORERÍA”, con fecha de aprobación del 02/05/2018, en donde se evidencia la implementación de controles necesarios para mejorar  la seguridad de la información en los equipos desde los cuales se realicen transacciones de la entidad.
1) En acta del  23/03/2018, se definen perfiles en SIAFI, así:
</t>
    </r>
    <r>
      <rPr>
        <i/>
        <u/>
        <sz val="10"/>
        <color rgb="FF000000"/>
        <rFont val="Arial"/>
      </rPr>
      <t xml:space="preserve">Perfil Tesorero: </t>
    </r>
    <r>
      <rPr>
        <i/>
        <sz val="10"/>
        <color rgb="FF000000"/>
        <rFont val="Arial"/>
      </rPr>
      <t xml:space="preserve"> </t>
    </r>
    <r>
      <rPr>
        <sz val="10"/>
        <color rgb="FF000000"/>
        <rFont val="Arial"/>
      </rPr>
      <t xml:space="preserve">Se Quito definitivamente el permiso de “anulación” para todo el módulo tesoral. A su vez se asignaron estos permisos al Subdirector Administrativo
</t>
    </r>
    <r>
      <rPr>
        <i/>
        <u/>
        <sz val="10"/>
        <color rgb="FF000000"/>
        <rFont val="Arial"/>
      </rPr>
      <t>Perfil Subdirector Adm</t>
    </r>
    <r>
      <rPr>
        <sz val="10"/>
        <color rgb="FF000000"/>
        <rFont val="Arial"/>
      </rPr>
      <t xml:space="preserve">: Se quitaron los permisos de “Creación”, “Modificación” y “Firma” del módulo tesoral. A su vez se asignó el permiso de “Anulación”
La solicitud de anulación se realizará vía correo electrónico por el Tesorero General explicando los motivos de la solicitud y se efectuará por el Subdirector Administrativo.  
La Oficina de Control Interno, realizará revisión en SIAFI, con el fin de verificar el cumplimiento de los roles y permisos establecidos
</t>
    </r>
    <r>
      <rPr>
        <b/>
        <sz val="10"/>
        <color rgb="FF000000"/>
        <rFont val="Arial"/>
      </rPr>
      <t xml:space="preserve">25/07/2018: </t>
    </r>
    <r>
      <rPr>
        <sz val="10"/>
        <color rgb="FF000000"/>
        <rFont val="Arial"/>
      </rPr>
      <t>Revisado en Goobi, se evidencia que se encuentra parametrizados los perfiles del Tesorero y el Subdirector Administrativo de acuerdo a lo establecido en el acta del 23/03/2018</t>
    </r>
  </si>
  <si>
    <t xml:space="preserve">http://www.idep.edu.co/sites/default/files/IN-GF-14-05_Protocolo_de_Seguridad_V1.
Acta No. 2 del 23/03/2018 Plan de Mejoramiento proceso Financiero
</t>
  </si>
  <si>
    <r>
      <rPr>
        <sz val="10"/>
        <color theme="1"/>
        <rFont val="Arial"/>
      </rPr>
      <t xml:space="preserve">24/04/2018: Hilda Yamile Morales Laverde - Jefe OCI.
01/06/2018:   Hilda Yamile Morales Laverde, Jefe Oficina Control Interno 
</t>
    </r>
    <r>
      <rPr>
        <b/>
        <sz val="10"/>
        <color theme="1"/>
        <rFont val="Arial"/>
      </rPr>
      <t xml:space="preserve">
25/07/2018</t>
    </r>
    <r>
      <rPr>
        <sz val="10"/>
        <color theme="1"/>
        <rFont val="Arial"/>
      </rPr>
      <t>: Alix del Pilar Hurtado P., Técnico Operativo (E ) OCI</t>
    </r>
  </si>
  <si>
    <t>Realizar el Protocolo de Seguridad para el área de Tesorería.</t>
  </si>
  <si>
    <t>Protocolo de Seguridad</t>
  </si>
  <si>
    <r>
      <rPr>
        <b/>
        <sz val="10"/>
        <color rgb="FF000000"/>
        <rFont val="Arial"/>
      </rPr>
      <t>09/04/2018:</t>
    </r>
    <r>
      <rPr>
        <sz val="10"/>
        <color rgb="FF000000"/>
        <rFont val="Arial"/>
      </rPr>
      <t xml:space="preserve"> La SAFYCD, se encuentra validando los ajustes realizados por el proceso de gestion tecnologica y tesoreria con el fin de remitir ultima version a la OAP. Para su revision aprobacion y formalizacion en el Aula Maloca SIG
</t>
    </r>
  </si>
  <si>
    <r>
      <rPr>
        <sz val="10"/>
        <color rgb="FF000000"/>
        <rFont val="Arial"/>
      </rPr>
      <t xml:space="preserve">24/4/2018:  Se encuentra pendiente su aprobación y publicación.
</t>
    </r>
    <r>
      <rPr>
        <b/>
        <sz val="10"/>
        <color rgb="FF000000"/>
        <rFont val="Arial"/>
      </rPr>
      <t>01/06/2018:</t>
    </r>
    <r>
      <rPr>
        <sz val="10"/>
        <color rgb="FF000000"/>
        <rFont val="Arial"/>
      </rPr>
      <t xml:space="preserve"> En Maloca AulaSIG se encuentra publicado el documento denominado “PROTOCOLO DE SEGURIDAD Y MANEJO DE CUENTAS – TESORERÍA”, con fecha de aprobación del 02/05/2018. Se cierra la acción</t>
    </r>
  </si>
  <si>
    <t>http://www.idep.edu.co/sites/default/files/IN-GF-14-05_Protocolo_de_Seguridad_V1.</t>
  </si>
  <si>
    <r>
      <rPr>
        <sz val="10"/>
        <color theme="1"/>
        <rFont val="Arial"/>
      </rPr>
      <t xml:space="preserve">24/04/2018: Hilda Yamile Morales Laverde - Jefe OCI.
</t>
    </r>
    <r>
      <rPr>
        <b/>
        <sz val="10"/>
        <color theme="1"/>
        <rFont val="Arial"/>
      </rPr>
      <t xml:space="preserve">
</t>
    </r>
    <r>
      <rPr>
        <sz val="10"/>
        <color theme="1"/>
        <rFont val="Arial"/>
      </rPr>
      <t xml:space="preserve">01/06/2018:   Hilda Yamile Morales Laverde, Jefe Oficina Control Interno </t>
    </r>
  </si>
  <si>
    <t xml:space="preserve">Realizar circularización de saldos a diciembre 31 de 2017 de proveedores cuyos contratos estén sin liquidar. </t>
  </si>
  <si>
    <t>Técnico Operativo 314-01 Contabilidad</t>
  </si>
  <si>
    <r>
      <rPr>
        <b/>
        <sz val="10"/>
        <color theme="1"/>
        <rFont val="Arial"/>
      </rPr>
      <t xml:space="preserve">09/04/2018: </t>
    </r>
    <r>
      <rPr>
        <sz val="10"/>
        <color theme="1"/>
        <rFont val="Arial"/>
      </rPr>
      <t xml:space="preserve">
Se REALIZO CIRCULARIZACION DE SALDOS A PROVEEDORES, ACTUALIZAR LIQUIDACION DE CONTRATOS.   PENDIENTE CONFIRMAR CASOS PARTICULARES.  -  
</t>
    </r>
  </si>
  <si>
    <t>Correos electrónicos remitidos por el Subdirector Administrativo, Financiero y de Control Disciplinario</t>
  </si>
  <si>
    <r>
      <rPr>
        <sz val="10"/>
        <color theme="1"/>
        <rFont val="Arial"/>
      </rPr>
      <t>24/4/2018:  Se aportó como evidencia la confirmación de saldos de Corporación Magisterio y se verificó las liquidaciones de los contratos.  Se continua con el seguimiento de ésta acción.
01/06/2018: Se encuentra pendiente anexar los soportes de los correos efectuados. 
19/07/2018: Cotinúa pendiente el anexar los soportes de los correos efectuados respecto a la circularización realizada con los supervisores.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18/10/2018: </t>
    </r>
    <r>
      <rPr>
        <sz val="10"/>
        <color theme="1"/>
        <rFont val="Arial"/>
      </rPr>
      <t xml:space="preserve">El 16 de febrero de 2018 se reimitió correo a los supervisores de contratos por parte de la Subdirección Administrativa y Financiera con el fin verificar la efectividad de los pagos a febrero de 2018, así mismo, la liquidación de los contratos de la vigencia de 2017. Producto de la circularización se presentó inquietudes respecto al contrato 106 de 2017, del cual se hizo claridad con la remisión del acta de liquidación de este. 
</t>
    </r>
  </si>
  <si>
    <t>N:\2018\10. PLAN MEJORAMIENTO POR PROCESOS\04.Seguimiento 30_09_2018\Soportes Seguimiento P.M. por procesos a 30_Sep\GF</t>
  </si>
  <si>
    <r>
      <rPr>
        <sz val="10"/>
        <color theme="1"/>
        <rFont val="Arial"/>
      </rPr>
      <t xml:space="preserve">24/04/2018: Hilda Yamile Morales Laverde - Jefe OCI.
01/06/2018:   Hilda Yamile Morales Laverde, Jefe Oficina Control Interno 
19/07/2018: Alix del Pilar Hurtado P., Técnico Operativo (E ) OCI
</t>
    </r>
    <r>
      <rPr>
        <b/>
        <sz val="10"/>
        <color theme="1"/>
        <rFont val="Arial"/>
      </rPr>
      <t>19/10/2018:</t>
    </r>
    <r>
      <rPr>
        <sz val="10"/>
        <color theme="1"/>
        <rFont val="Arial"/>
      </rPr>
      <t xml:space="preserve"> Sandra Milena Bonilla R._ Contratista de Apoyo Profesional_ OCI</t>
    </r>
  </si>
  <si>
    <t>Ejecución del Plan Anticorrupción y Atención al Ciudadano - PAAC, en su componente "Iniciativas adicionales del PAAC": 
- Socialización  del ideario ético de la entidad asociado al código de buen gobierno.</t>
  </si>
  <si>
    <t>PAAC</t>
  </si>
  <si>
    <t>Subdirección administrativa, Financiera y CID
Subdirección académica
Oficina Asesora Jurídica</t>
  </si>
  <si>
    <t>Se solicita  retirar estas actividades de la matriz del plan  de mejoraiento del proceso Gestión financiera teniendo en cuenta que dichas actividades no son competencia de este proceso</t>
  </si>
  <si>
    <r>
      <rPr>
        <sz val="10"/>
        <color theme="1"/>
        <rFont val="Arial"/>
      </rPr>
      <t xml:space="preserve">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t>
    </r>
    <r>
      <rPr>
        <b/>
        <sz val="10"/>
        <color theme="1"/>
        <rFont val="Arial"/>
      </rPr>
      <t xml:space="preserve">
18/10/2018: </t>
    </r>
    <r>
      <rPr>
        <sz val="10"/>
        <color theme="1"/>
        <rFont val="Arial"/>
      </rPr>
      <t xml:space="preserve">Teniendo en cuenta que esta acción no guarda relación con el  proceso de Gestión Financiera, es necesario el retiro por no ser competencia de la Subdirección.  </t>
    </r>
  </si>
  <si>
    <r>
      <rPr>
        <sz val="10"/>
        <color theme="1"/>
        <rFont val="Arial"/>
      </rPr>
      <t xml:space="preserve">24/04/2018: Hilda Yamile Morales Laverde - Jefe OCI.
19/07/2018: Alix del Pilar Hurtado P., Técnico Operativo (E ) OCI
</t>
    </r>
    <r>
      <rPr>
        <b/>
        <sz val="10"/>
        <color theme="1"/>
        <rFont val="Arial"/>
      </rPr>
      <t>19/10/2018:</t>
    </r>
    <r>
      <rPr>
        <sz val="10"/>
        <color theme="1"/>
        <rFont val="Arial"/>
      </rPr>
      <t xml:space="preserve"> Sandra Milena Bonilla R._ Contratista de Apoyo Profesional_ OCI</t>
    </r>
  </si>
  <si>
    <t>Ejecución del Plan Anticorrupción y Atención al Ciudadano - PAAC, en su componente "Atención al ciudadano": 
- Crear canales de comunicación requeridos de acuerdo a los lineamientos establecidos por la Corporación Transparencia por Colombia.</t>
  </si>
  <si>
    <t>Oficina Asesora de Planeación
Subdirección administrativa, Financiera y CID
Subdirección académica</t>
  </si>
  <si>
    <r>
      <rPr>
        <sz val="10"/>
        <color theme="1"/>
        <rFont val="Arial"/>
      </rPr>
      <t>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18/10/2018: </t>
    </r>
    <r>
      <rPr>
        <sz val="10"/>
        <color theme="1"/>
        <rFont val="Arial"/>
      </rPr>
      <t xml:space="preserve">Teniendo en cuenta que esta acción no guarda relación con el  proceso de Gestión Financiera, es necesario el retiro por no ser competencia de la Subdirección.  </t>
    </r>
  </si>
  <si>
    <r>
      <rPr>
        <sz val="10"/>
        <color theme="1"/>
        <rFont val="Arial"/>
      </rPr>
      <t xml:space="preserve">24/04/2018: Hilda Yamile Morales Laverde - Jefe OCI.
</t>
    </r>
    <r>
      <rPr>
        <b/>
        <sz val="10"/>
        <color theme="1"/>
        <rFont val="Arial"/>
      </rPr>
      <t xml:space="preserve">
</t>
    </r>
    <r>
      <rPr>
        <sz val="10"/>
        <color theme="1"/>
        <rFont val="Arial"/>
      </rPr>
      <t xml:space="preserve">19/07/2018: Alix del Pilar Hurtado P., Técnico Operativo (E ) OCI
</t>
    </r>
    <r>
      <rPr>
        <b/>
        <sz val="10"/>
        <color theme="1"/>
        <rFont val="Arial"/>
      </rPr>
      <t xml:space="preserve">
19/10/2018:</t>
    </r>
    <r>
      <rPr>
        <sz val="10"/>
        <color theme="1"/>
        <rFont val="Arial"/>
      </rPr>
      <t xml:space="preserve"> Sandra Milena Bonilla R._ Contratista de Apoyo Profesional_ OCI</t>
    </r>
  </si>
  <si>
    <t>Ejecución de las actividades del Plan de mejoramiento del Indice de transparencia:
- Establecimiento de políticas antisoborno, antitrámites y antipiratería.</t>
  </si>
  <si>
    <t>Subdirección administrativa, Financiera y CID
Subdirección académica
Oficina Ases</t>
  </si>
  <si>
    <r>
      <rPr>
        <sz val="10"/>
        <color theme="1"/>
        <rFont val="Arial"/>
      </rPr>
      <t>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18/10/2018: </t>
    </r>
    <r>
      <rPr>
        <sz val="10"/>
        <color theme="1"/>
        <rFont val="Arial"/>
      </rPr>
      <t xml:space="preserve">Teniendo en cuenta que esta acción no guarda relación con el  proceso de Gestión Financiera, es necesario el retiro por no ser competencia de la Subdirección.  </t>
    </r>
  </si>
  <si>
    <r>
      <rPr>
        <sz val="10"/>
        <color theme="1"/>
        <rFont val="Arial"/>
      </rPr>
      <t xml:space="preserve">24/04/2018: Hilda Yamile Morales Laverde - Jefe OCI.
</t>
    </r>
    <r>
      <rPr>
        <b/>
        <sz val="10"/>
        <color theme="1"/>
        <rFont val="Arial"/>
      </rPr>
      <t xml:space="preserve">
</t>
    </r>
    <r>
      <rPr>
        <sz val="10"/>
        <color theme="1"/>
        <rFont val="Arial"/>
      </rPr>
      <t xml:space="preserve">19/07/2018: Alix del Pilar Hurtado P., Técnico Operativo (E ) OCI
</t>
    </r>
    <r>
      <rPr>
        <b/>
        <sz val="10"/>
        <color theme="1"/>
        <rFont val="Arial"/>
      </rPr>
      <t>19/10/2018:</t>
    </r>
    <r>
      <rPr>
        <sz val="10"/>
        <color theme="1"/>
        <rFont val="Arial"/>
      </rPr>
      <t xml:space="preserve"> Sandra Milena Bonilla R._ Contratista de Apoyo Profesional_ OCI</t>
    </r>
  </si>
  <si>
    <t>Revisión del mapa de riesgos del proceso. Respecto al riesgo "Formulación y seguimiento a instrumentos de gestión de manera ineficiente, inadecuada y/o inoportuna", se determina que es necesario hacer más acompañamiento a los procesos para la formulación de sus intrumentos de gestión, para que queden correctamente formulados y alineados a la gestión general del IDEP</t>
  </si>
  <si>
    <t>Control del riesgo mencionado suceptible de mejora</t>
  </si>
  <si>
    <t>Acompañar en la formulación de los instrumentos de gestión a los procesos que así lo requieran o soliciten.</t>
  </si>
  <si>
    <t>Contratista SIG - OAP</t>
  </si>
  <si>
    <r>
      <rPr>
        <b/>
        <sz val="11"/>
        <color rgb="FF000000"/>
        <rFont val="Calibri"/>
      </rPr>
      <t xml:space="preserve">22/03/2019: </t>
    </r>
    <r>
      <rPr>
        <sz val="11"/>
        <color rgb="FF000000"/>
        <rFont val="Calibri"/>
      </rPr>
      <t xml:space="preserve"> Se realizó el acompañamiento metodológico desde la OAP a los procesos en la formulación de POA, Indicadores de gestión y Plan de acción de MIPG según la política que corresponda.</t>
    </r>
  </si>
  <si>
    <t>Listas de asistencia.
Maloca SIG</t>
  </si>
  <si>
    <r>
      <rPr>
        <sz val="10"/>
        <color rgb="FF000000"/>
        <rFont val="Arial"/>
      </rPr>
      <t xml:space="preserve">24/12/2018: Teniendo en cuenta las fechas establecidas para la ejecución de esta actividad, en pròximo seguimiento se verificará el cumplimiento de la misma.  
</t>
    </r>
    <r>
      <rPr>
        <b/>
        <sz val="10"/>
        <color rgb="FF000000"/>
        <rFont val="Arial"/>
      </rPr>
      <t xml:space="preserve">30/04/2019:  </t>
    </r>
    <r>
      <rPr>
        <sz val="10"/>
        <color rgb="FF000000"/>
        <rFont val="Arial"/>
      </rPr>
      <t xml:space="preserve">Se verifico por parte de esta Oficina planillas de asistencia de capacitaciones realizadas por parte del proceso a:  Formulación POA - Gestión documental, Gestión Contractual, GRFyA, evaluación y control; entre otros.  Por lo anterior se da cumplimiento a a la acción propuesta y se realiza el cierre de la misma. 
</t>
    </r>
  </si>
  <si>
    <r>
      <rPr>
        <sz val="11"/>
        <color rgb="FF000000"/>
        <rFont val="Calibri"/>
      </rPr>
      <t xml:space="preserve">24/12/2018: Sandra Milena Bonilla R._ Contratista de Apoyo Profesional_ OCI
</t>
    </r>
    <r>
      <rPr>
        <b/>
        <sz val="11"/>
        <color rgb="FF000000"/>
        <rFont val="Calibri"/>
      </rPr>
      <t xml:space="preserve">30/04/2019:  </t>
    </r>
    <r>
      <rPr>
        <sz val="11"/>
        <color rgb="FF000000"/>
        <rFont val="Calibri"/>
      </rPr>
      <t>Hilda Yamile Morales L - Jefe OCI</t>
    </r>
  </si>
  <si>
    <t>CERRADAS TERCER TRIMESTRE DE 2019</t>
  </si>
  <si>
    <t>Durante el mes de noviembre se revisó y ajustó el mapa de riesgos del proceso de Divulgación y comunicación,  cuyos cambios  se  registraron en el acta de reunión del 28 de noviembre que reposan en el archivo de gestión de la Subdirección académica. Frente los riesgos  de Usufructo mal intencionado de publicaciones producidas por el IDEP para el interés particular y bajo nivel de publicidad de la información (transparencia activa) , se propone desde el líder formular una acción de mejora  preventiva que permita mitigar la ocurrencia de los riesgos  identificado así como fortalecer su control.</t>
  </si>
  <si>
    <t>Información insuficiente a usuarios y partes interesadas acerca de la gratuidad de los productos y servicios del IDEP.
Colusión por parte de los Directivos, Funcionarios y/o contratistas que intervienen en la los procesos de distribución de publicaciones</t>
  </si>
  <si>
    <t>Realizar una campaña de información a usuarios y partes interesadas acerca de la gratuidad de los productos y servicios del IDEP, para mejorar  los niveles de publicidad de la información del IDEP a usuarios y partes interesadas.</t>
  </si>
  <si>
    <t xml:space="preserve">Publicación en la Pagina Web del IDEP de la campaña realizada,  ( enlace) 
Elaboración y envío  de campaña virtual a través de la generación de correos masivos a las bases de datos de usuarios del IDEP </t>
  </si>
  <si>
    <t>Subdirectora Académica 
Asesor de la Dirección general (Líder proceso comunicaciones)</t>
  </si>
  <si>
    <r>
      <rPr>
        <b/>
        <sz val="10"/>
        <color rgb="FF000000"/>
        <rFont val="Arial"/>
      </rPr>
      <t xml:space="preserve">Primer Trimestre: </t>
    </r>
    <r>
      <rPr>
        <sz val="10"/>
        <color rgb="FF000000"/>
        <rFont val="Arial"/>
      </rPr>
      <t xml:space="preserve"> Durante este primer trimestre  se han adelantado actividades de divulgación de la  campaña  de gratuidad de las publicaciones, la cual se ha realizado de manera virtual, a través del boletín externo de comunicaciones del IDEP No 3 el cual se envía por correo electrónico masivos  y las  publicaciones en la red social de Facebook  del IDEP</t>
    </r>
    <r>
      <rPr>
        <b/>
        <sz val="10"/>
        <color rgb="FF000000"/>
        <rFont val="Arial"/>
      </rPr>
      <t xml:space="preserve">.
Segundo Trimestre: </t>
    </r>
    <r>
      <rPr>
        <sz val="10"/>
        <color rgb="FF000000"/>
        <rFont val="Arial"/>
      </rPr>
      <t>Durante este periodo  se han adelantado actividades de divulgación de la  campaña  de gratuidad de las publicaciones, la cual se ha realizado de manera virtual, a través de las  publicaciones en la red social de Facebook  del IDEP.</t>
    </r>
  </si>
  <si>
    <r>
      <rPr>
        <b/>
        <sz val="10"/>
        <color rgb="FF000000"/>
        <rFont val="Arial"/>
      </rPr>
      <t>Primer Trimestre:</t>
    </r>
    <r>
      <rPr>
        <sz val="10"/>
        <color rgb="FF000000"/>
        <rFont val="Arial"/>
      </rPr>
      <t xml:space="preserve"> Boletín Externo No 3  se encuentra disponible en la pagina web en : http://www.idep.edu.co/?q=content/boletines-externos  http://www.idep.edu.co/sites/default/files/Boletin_externo_No_3_2019.pdf
Publicaciones de redes sociales de la gratuidad de las producciones del IDEP  disponible en: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
</t>
    </r>
    <r>
      <rPr>
        <b/>
        <sz val="10"/>
        <color rgb="FF000000"/>
        <rFont val="Arial"/>
      </rPr>
      <t xml:space="preserve">
Segundo Trimestre: </t>
    </r>
    <r>
      <rPr>
        <sz val="10"/>
        <color rgb="FF000000"/>
        <rFont val="Arial"/>
      </rPr>
      <t>Publicaciones de redes sociales de la gratuidad de las producciones del IDEP  disponible en: 
https://www.facebook.com/idep.bogota/photos/a.456939301012813/2768293719877348/?type=3&amp;theater
https://www.facebook.com/idep.bogota/photos/a.456939301012813/2766011410105579/?type=3&amp;theater
https://www.facebook.com/idep.bogota/photos/a.618141371559271/2829748730398513/?type=3&amp;theater
https://www.facebook.com/idep.bogota/photos/a.456939301012813/2913726612000724/?type=3&amp;theater</t>
    </r>
  </si>
  <si>
    <r>
      <rPr>
        <b/>
        <sz val="10"/>
        <color rgb="FF000000"/>
        <rFont val="Arial"/>
      </rPr>
      <t xml:space="preserve">30/04/2019: </t>
    </r>
    <r>
      <rPr>
        <sz val="10"/>
        <color rgb="FF000000"/>
        <rFont val="Arial"/>
      </rPr>
      <t xml:space="preserve">Esta acción se encuentra en ejecución, se verificó por parte de ésa Oficina el cumplimiento de las publicaciones relacionadas en la página y redes sociales del Instituto.  Esta acción continúa en seguimiento. 
</t>
    </r>
    <r>
      <rPr>
        <b/>
        <sz val="10"/>
        <color rgb="FF000000"/>
        <rFont val="Arial"/>
      </rPr>
      <t xml:space="preserve">
20/08/2019: </t>
    </r>
    <r>
      <rPr>
        <sz val="10"/>
        <color rgb="FF000000"/>
        <rFont val="Arial"/>
      </rPr>
      <t>Se verificó por parte de esta Oficina los enlaces correspondientes, donde se promociona la gratuidad de los productos y servicios del IDEP. 
Esta acción se da por cumplida y se da cierre a la misma.</t>
    </r>
  </si>
  <si>
    <t>Boletín Externo No 3  se encuentra disponible en la pagina web en : http://www.idep.edu.co/?q=content/boletines-externos  http://www.idep.edu.co/sites/default/files/Boletin_externo_No_3_2019.pdf
Publicaciones de redes sociales de la gratuidad de las producciones del IDEP  disponible en: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t>
  </si>
  <si>
    <r>
      <rPr>
        <b/>
        <sz val="10"/>
        <color rgb="FF000000"/>
        <rFont val="Arial"/>
      </rPr>
      <t xml:space="preserve">30/04/2019: </t>
    </r>
    <r>
      <rPr>
        <sz val="10"/>
        <color rgb="FF000000"/>
        <rFont val="Arial"/>
      </rPr>
      <t xml:space="preserve">Hilda Yamile Morales Laverde - Jefe OCI. 
</t>
    </r>
    <r>
      <rPr>
        <b/>
        <sz val="10"/>
        <color rgb="FF000000"/>
        <rFont val="Arial"/>
      </rPr>
      <t xml:space="preserve">
30/08/2019:  </t>
    </r>
    <r>
      <rPr>
        <sz val="10"/>
        <color rgb="FF000000"/>
        <rFont val="Arial"/>
      </rPr>
      <t xml:space="preserve">Hilda Yamile Morales Laverde - Jefe OCI. 
</t>
    </r>
  </si>
  <si>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Uso indebido de las imágenes y textos para favorecer o desfavorecer a una marca o a un tercero, los controles que se tienen  se califican moderados, por esto se propone desde el líder formular una acción de mejora  preventiva que permita mitigar la ocurrencia del riesgo  anticorrupción identificado.</t>
  </si>
  <si>
    <t>Omisión en la aplicación del manual de imagen institucional
Colusión por parte de los Directivos, Funcionarios y/o contratistas que intervienen en la los procesos de comunicación y divulgación.
Controles ineficientes a los requisitos que deben cumplir las publicaciones.</t>
  </si>
  <si>
    <t xml:space="preserve">Elaborar una lista de chequeo para la verificación y seguimiento del cumplimiento de los criterios  del manual de imagen de la Alcaldía de Bogotá, para la publicación de imágenes y /o textos </t>
  </si>
  <si>
    <t>Publicación de la lista de chequeo en el SIG así como su incorporación  en la caracterización del  proceso de Divulgación y comunicación
Matriz diligenciada  con la verificación de los criterios de  las imágenes y/o textos que  se han publicado</t>
  </si>
  <si>
    <r>
      <rPr>
        <b/>
        <sz val="10"/>
        <color rgb="FF000000"/>
        <rFont val="Arial"/>
      </rPr>
      <t>Primer Trimestre:</t>
    </r>
    <r>
      <rPr>
        <sz val="10"/>
        <color rgb="FF000000"/>
        <rFont val="Arial"/>
      </rPr>
      <t xml:space="preserve"> Se diseñó  y publicó una lista de chequeo para la verificación y seguimiento del cumplimiento de los criterios  del manual de imagen de la Alcaldía de Bogotá, para la publicación de imágenes y /o textos . Este formato  se encuentra publicado en el Maloca AULASIG,  en el proceso estratégico de Divulgación y Comunicación, el formato FT-DIC-01-03 Lista de verificación de lineamientos del Manual de imagen Alcaldía Mayor de Bogotá para la publicación de imágenes y/o textos,  este permite realizar  un control y seguimiento a las imágenes y textos que se publican a nivel institucional. El diligenciamiento de este  formato, se realiza de manera virtual, en una hoja de calculo de google y el responsable de diligenciamiento es el profesional que se encarga de diseñar las piezas de la Subdirección Académica.  Este punto de control se incorporó al procedimiento PRO-DIC-01-11 Gestión de comunicaciones. 
</t>
    </r>
    <r>
      <rPr>
        <b/>
        <sz val="10"/>
        <color rgb="FF000000"/>
        <rFont val="Arial"/>
      </rPr>
      <t xml:space="preserve">
Segundo Trimestre:</t>
    </r>
    <r>
      <rPr>
        <sz val="10"/>
        <color rgb="FF000000"/>
        <rFont val="Arial"/>
      </rPr>
      <t xml:space="preserve"> El formato FT-DIC-01-03 Lista de verificación de lineamientos del Manual de imagen Alcaldía Mayor de Bogotá para la publicación de imágenes y/o textos, se encuentra vigente y se encuentra diligenciado por el responsable cada vez que se requiera  en una hoja de calculo de Excel según lo mencionado en el seguimiento anterior. </t>
    </r>
  </si>
  <si>
    <r>
      <rPr>
        <b/>
        <sz val="10"/>
        <color rgb="FF000000"/>
        <rFont val="Arial"/>
      </rPr>
      <t>Primer Trimestre:</t>
    </r>
    <r>
      <rPr>
        <sz val="10"/>
        <color rgb="FF000000"/>
        <rFont val="Arial"/>
      </rPr>
      <t xml:space="preserve"> FT-DIC-01-03 Lista de verificación de lineamientos del Manual de imagen Alcaldía Mayor de Bogotá para la publicación de imágenes y/o textos: http://www.idep.edu.co/?q=content/dic-01-proceso-de-divulgaci%C3%B3n-y-comunicaci%C3%B3n#overlay-context=
Hoja de calculo Google diligenciada se encuentra disponible en : https://docs.google.com/spreadsheets/d/10F8Iz4uKPvOYHQycrgPyg38TsbAXVwyN-8-0WxwGVgE/edit#gid=1447525252
Procedimiento PRO-DIC-01-11 Gestión de comunicaciones disponible en: http://www.idep.edu.co/?q=content/dic-01-proceso-de-divulgaci%C3%B3n-y-comunicaci%C3%B3n#overlay-context=
Segundo Trimestre: </t>
    </r>
    <r>
      <rPr>
        <b/>
        <sz val="10"/>
        <color rgb="FF000000"/>
        <rFont val="Arial"/>
      </rPr>
      <t xml:space="preserve">Hoja de calculo del formato diligenciado se encuentra en : </t>
    </r>
    <r>
      <rPr>
        <sz val="10"/>
        <color rgb="FF000000"/>
        <rFont val="Arial"/>
      </rPr>
      <t xml:space="preserve"> https://docs.google.com/spreadsheets/d/10F8Iz4uKPvOYHQycrgPyg38TsbAXVwyN-8-0WxwGVgE/edit?usp=sharing</t>
    </r>
  </si>
  <si>
    <r>
      <rPr>
        <b/>
        <sz val="10"/>
        <color rgb="FF000000"/>
        <rFont val="Arial"/>
      </rPr>
      <t xml:space="preserve">30/04/2019: </t>
    </r>
    <r>
      <rPr>
        <sz val="10"/>
        <color rgb="FF000000"/>
        <rFont val="Arial"/>
      </rPr>
      <t xml:space="preserve">Se verificó por parte de ésta Oficina que en el procedimiento PRO-DIC-01-01  se incluyó la actividad No. 03 - observaciones </t>
    </r>
    <r>
      <rPr>
        <i/>
        <sz val="10"/>
        <color rgb="FF000000"/>
        <rFont val="Arial"/>
      </rPr>
      <t xml:space="preserve">"El profesional responsable del equipo de comunicaciones realiza el proceso de diseño y producción de las piezas comunicativas. De igual manera, diligencia el formato FT-DIC-01- 03 Lista de verificación de lineamientos del Manual de imagen Alcaldía Mayor de Bogotá para la publicación de imágenes y/o textos, con el fin de verificar el cumplimiento del manual dispuesto por la Alcaldía Mayor de Bogotá. Este formato será conservado de manera digital por el Subdirector Académico y/o los responsables de la actividad".  
</t>
    </r>
    <r>
      <rPr>
        <b/>
        <sz val="10"/>
        <color rgb="FF000000"/>
        <rFont val="Arial"/>
      </rPr>
      <t xml:space="preserve">20/08/2019:  </t>
    </r>
    <r>
      <rPr>
        <sz val="10"/>
        <color rgb="FF000000"/>
        <rFont val="Arial"/>
      </rPr>
      <t>Se verificó por parte de esta Oficina el diligenciamiento de la lista de chequeo con el fin de validar el cumplimiento de los criterios del Manual de Imagen de la Alcaldía hasta el mes de junio de 2019.
Esta acción se da por cumplida y se da cierre a la misma.</t>
    </r>
  </si>
  <si>
    <t>FT-DIC-01-03 Lista de verificación de lineamientos del Manual de imagen Alcaldía Mayor de Bogotá para la publicación de imágenes y/o textos: http://www.idep.edu.co/?q=content/dic-01-proceso-de-divulgaci%C3%B3n-y-comunicaci%C3%B3n#overlay-context=
Hoja de calculo Google diligenciada se encuentra disponible en : https://docs.google.com/spreadsheets/d/10F8Iz4uKPvOYHQycrgPyg38TsbAXVwyN-8-0WxwGVgE/edit#gid=1447525252
Procedimiento PRO-DIC-01-11 Gestión de comunicaciones disponible en: http://www.idep.edu.co/?q=content/dic-01-proceso-de-divulgaci%C3%B3n-y-comunicaci%C3%B3n#overlay-context=
PRO-DIC-01-01</t>
  </si>
  <si>
    <r>
      <rPr>
        <b/>
        <sz val="10"/>
        <color rgb="FF000000"/>
        <rFont val="Arial"/>
      </rPr>
      <t xml:space="preserve">30/04/2019: </t>
    </r>
    <r>
      <rPr>
        <sz val="10"/>
        <color rgb="FF000000"/>
        <rFont val="Arial"/>
      </rPr>
      <t xml:space="preserve">Hilda Yamile Morales Laverde - Jefe OCI. 
</t>
    </r>
    <r>
      <rPr>
        <b/>
        <sz val="10"/>
        <color rgb="FF000000"/>
        <rFont val="Arial"/>
      </rPr>
      <t xml:space="preserve">
30/08/2019:  </t>
    </r>
    <r>
      <rPr>
        <sz val="10"/>
        <color rgb="FF000000"/>
        <rFont val="Arial"/>
      </rPr>
      <t xml:space="preserve">Hilda Yamile Morales Laverde - Jefe OCI. 
</t>
    </r>
  </si>
  <si>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Información de las convocatorias   sea divulgada y socializada de manera parcial, inoportuna y/o desactualizada a la comunidad, los controles que se tienen  se califican moderados, por esto se propone desde el líder formular una acción de mejora  preventiva que permita mitigar la ocurrencia del riesgo identificado.</t>
  </si>
  <si>
    <t>La fuente que produce la información en la entidad no la entrega a tiempo.
Falta de oportunidad en el envío de la información a las partes interesadas por los canales institucionales del IDEP (página web, correo electrónico masivo)</t>
  </si>
  <si>
    <t xml:space="preserve">Elaborar una matriz de seguimiento  de la información de las convocatorias que se publica  en los canales institucionales del IDEP. </t>
  </si>
  <si>
    <t xml:space="preserve">Matriz diligenciada  con el seguimiento de la información publicada de las convocatorias </t>
  </si>
  <si>
    <r>
      <rPr>
        <b/>
        <sz val="10"/>
        <color rgb="FF000000"/>
        <rFont val="Arial"/>
      </rPr>
      <t xml:space="preserve">Primer Trimestre: </t>
    </r>
    <r>
      <rPr>
        <sz val="10"/>
        <color rgb="FF000000"/>
        <rFont val="Arial"/>
      </rPr>
      <t xml:space="preserve">Se diseñó y publicó una matriz de seguimiento  de la información de las convocatorias que se publica  en los canales institucionales del IDEP, con el fin de  realizar un seguimiento y control de las convocatorias de carácter académico que se publican en  los canales institucionales virtuales como pagina web, redes sociales y correos electrónicos masivos. Este instrumento se diligencia y conserva de manera virtual para facilitar su diligenciamiento y seguimiento. El responsable de diligenciar este instrumento es el asesor de la Dirección general  encargado del proceso de comunicación y divulgación del IDEP.    Este punto de control se incorporó al procedimiento PRO-DIC-01-11 Gestión de comunicaciones. 
</t>
    </r>
    <r>
      <rPr>
        <b/>
        <sz val="10"/>
        <color rgb="FF000000"/>
        <rFont val="Arial"/>
      </rPr>
      <t xml:space="preserve">Segundo Trimestre: </t>
    </r>
    <r>
      <rPr>
        <sz val="10"/>
        <color rgb="FF000000"/>
        <rFont val="Arial"/>
      </rPr>
      <t xml:space="preserve">La matriz de seguimiento  de la información de las convocatorias que se publica  en los canales institucionales del IDEP, se encuentra vigente y diligenciada en una hoja de calculo de Excel por el responsable, cada vez que se requiera. </t>
    </r>
  </si>
  <si>
    <r>
      <rPr>
        <b/>
        <sz val="10"/>
        <color rgb="FF000000"/>
        <rFont val="Arial"/>
      </rPr>
      <t>Primer Trimestre</t>
    </r>
    <r>
      <rPr>
        <sz val="10"/>
        <color rgb="FF000000"/>
        <rFont val="Arial"/>
      </rPr>
      <t xml:space="preserve">: Hoja de calculo Google diligenciada se encuentra disponible en : https://docs.google.com/spreadsheets/d/1NrZ6gwKmNQtgbSTjMcOSzoxdJXtd9GumnRhjx1Ah8cI/edit#gid=1208385232
Procedimiento PRO-DIC-01-11 Gestión de comunicaciones disponible en: http://www.idep.edu.co/?q=content/dic-01-proceso-de-divulgaci%C3%B3n-y-comunicaci%C3%B3n#overlay-context=
</t>
    </r>
    <r>
      <rPr>
        <b/>
        <sz val="10"/>
        <color rgb="FF000000"/>
        <rFont val="Arial"/>
      </rPr>
      <t>Segundo Trimestre:</t>
    </r>
    <r>
      <rPr>
        <sz val="10"/>
        <color rgb="FF000000"/>
        <rFont val="Arial"/>
      </rPr>
      <t xml:space="preserve">  Hoja de calculo de Excel diligenciada disponible en: https://docs.google.com/spreadsheets/d/1NrZ6gwKmNQtgbSTjMcOSzoxdJXtd9GumnRhjx1Ah8cI/edit?usp=sharing</t>
    </r>
  </si>
  <si>
    <r>
      <rPr>
        <b/>
        <sz val="10"/>
        <color rgb="FF000000"/>
        <rFont val="Arial"/>
      </rPr>
      <t xml:space="preserve">30/04/2019:  </t>
    </r>
    <r>
      <rPr>
        <sz val="10"/>
        <color rgb="FF000000"/>
        <rFont val="Arial"/>
      </rPr>
      <t xml:space="preserve">En el mes de marzo de 2019 se actualizó el procedimiento PRO-DIC-01-01 en la actividad No. 02 se incluyó en observaciones "La matriz de seguimiento de la información de las convocatorias que se publica en los canales institucionales del IDEP, será diligenciado y conservado de manera digital por el Subdirector Académico y/o los responsables de la actividad.", en el próximo seguimiento se verificará la aplicación de los controles establecidos. 
</t>
    </r>
    <r>
      <rPr>
        <b/>
        <sz val="10"/>
        <color rgb="FF000000"/>
        <rFont val="Arial"/>
      </rPr>
      <t xml:space="preserve">20/08/2019: </t>
    </r>
    <r>
      <rPr>
        <sz val="10"/>
        <color rgb="FF000000"/>
        <rFont val="Arial"/>
      </rPr>
      <t xml:space="preserve">Se verificó por parte de esta Oficina la matriz de seguimiento de la información de las convocatorias que se publica en los canales institucionales del IDEP hasta el mes de junio de 2019, se evidenció la publicación de todas las convocatorias relacionadas.   La acción se viene ejecutando oportunamente, se da cierre por parte de esta Oficina. </t>
    </r>
  </si>
  <si>
    <r>
      <rPr>
        <sz val="10"/>
        <color rgb="FF000000"/>
        <rFont val="Arial"/>
      </rPr>
      <t xml:space="preserve">PRO - DIC-01-01
Hoja de calculo de Excel diligenciada disponible en: </t>
    </r>
    <r>
      <rPr>
        <sz val="8"/>
        <color rgb="FF000000"/>
        <rFont val="Arial"/>
      </rPr>
      <t>https://docs.google.com/spreadsheets/d/1NrZ6gwKmNQtgbSTjMcOSzoxdJXtd9GumnRhjx1Ah8cI/edit?usp=sharing</t>
    </r>
  </si>
  <si>
    <r>
      <rPr>
        <b/>
        <sz val="10"/>
        <color rgb="FF000000"/>
        <rFont val="Arial"/>
      </rPr>
      <t xml:space="preserve">30/04/2019: </t>
    </r>
    <r>
      <rPr>
        <sz val="10"/>
        <color rgb="FF000000"/>
        <rFont val="Arial"/>
      </rPr>
      <t xml:space="preserve">Hilda Yamile Morales Laverde - Jefe OCI. 
</t>
    </r>
    <r>
      <rPr>
        <b/>
        <sz val="10"/>
        <color rgb="FF000000"/>
        <rFont val="Arial"/>
      </rPr>
      <t xml:space="preserve">
30/08/2019:  </t>
    </r>
    <r>
      <rPr>
        <sz val="10"/>
        <color rgb="FF000000"/>
        <rFont val="Arial"/>
      </rPr>
      <t xml:space="preserve">Hilda Yamile Morales Laverde - Jefe OCI. 
</t>
    </r>
  </si>
  <si>
    <t>Durante el mes de noviembre se revisó y ajustó el mapa de riesgos del proceso de Atención al ciudadano,  cuyos cambios  se  registraron en el acta de reunión del 28 de noviembre que reposan en el archivo de gestión de la Subdirección académica. Frente al riesgo de Usuarios atendidos de manera inoportuna, ineficaz, ineficiente, indigna y/o sin calidez, los controles que se tienen  se califican moderados, por esto se propone desde el líder formular una acción de mejora  preventiva que permita mitigar la ocurrencia del riesgo  identificado.</t>
  </si>
  <si>
    <t>Desconocimiento de la información institucional por parte de los funcionarios del instituto.
Un servicio deficiente por parte de funcionarios que tienen asignada la responsabilidad.
Inadecuada caracterización de usuarios y partes interesadas que permitan conocer las necesidades y expectativas de los usuarios.</t>
  </si>
  <si>
    <t>Hacer una campaña virtual a los  servidores públicos  para sensibilizar la necesidad de atender  a los usuarios de manera oportuna, eficaz, eficiente, digna y/o con calidez, divulgando el contenido del Manual de atención al ciudadano del instituto para la investigación educativa y el desarrollo pedagógico - IDEP</t>
  </si>
  <si>
    <t>Campaña virtual enviada a los correos electrónicos  de los servidores públicos y su divulgación en el boletín interno del IDEP.</t>
  </si>
  <si>
    <t>Subdirectora Académica
Asesor Dirección General ( Líder del proceso de comunicaciones)</t>
  </si>
  <si>
    <r>
      <rPr>
        <b/>
        <sz val="10"/>
        <color rgb="FF000000"/>
        <rFont val="Arial"/>
      </rPr>
      <t xml:space="preserve">Primer Trimestre: </t>
    </r>
    <r>
      <rPr>
        <sz val="10"/>
        <color rgb="FF000000"/>
        <rFont val="Arial"/>
      </rPr>
      <t xml:space="preserve">El documento del  Manual de atención al ciudadano del instituto para la investigación educativa y el desarrollo pedagógico - IDEP se encuentra en proceso de actualización. Lo anterior debido a que  atendiendo a la circular 007-2018  emitida por la Subsecretaria de Servicio a la ciudadanía, se inicia el  proceso de adopción del Manual para la gestión de Peticiones Ciudadanas, como herramienta técnica que contribuye el mejoramiento continuo de la prestación del Servicio de la Ciudadanía en el Distrito. Es así como se elabora el Manual de Gestión de Peticiones para el IDEP , el cual se encuentra  en proceso de revisión y validación por el líder del proceso de Atención al ciudadano. Posterior a la formulación de este manual, permitirá realizar una actualización  del Manual de Atención al ciudadano del IDEP frente a las peticiones que interpone la ciudadanía. 
</t>
    </r>
    <r>
      <rPr>
        <b/>
        <sz val="10"/>
        <color rgb="FF000000"/>
        <rFont val="Arial"/>
      </rPr>
      <t xml:space="preserve">Segundo Trimestre: </t>
    </r>
    <r>
      <rPr>
        <sz val="10"/>
        <color rgb="FF000000"/>
        <rFont val="Arial"/>
      </rPr>
      <t xml:space="preserve">Durante este trimestre se elaboraron y actualizaron los siguientes documentos : El documento del  Manual de atención al ciudadano del Instituto para la investigación educativa y el desarrollo pedagógico - IDEP y el  Manual de Gestión de Peticiones para el IDEP, los cuales tiene fecha de publicación del 21/05/2019, se encuentran disponibles en el Aula Maloca SIG. Posterior a esto, se realizó una campaña virtual a los servidores públicos del IDEP a través del boletín interno de comunicaciones y correos electrónicos, con el fin de sensibilizarlos en la necesidad de atender a los usuarios  de manera oportuna, eficaz y digna atendiendo a los lineamientos del Manual de atención al ciudadano del IDEP. </t>
    </r>
  </si>
  <si>
    <r>
      <rPr>
        <b/>
        <sz val="10"/>
        <color rgb="FF000000"/>
        <rFont val="Arial"/>
      </rPr>
      <t>Primer Trimestre:</t>
    </r>
    <r>
      <rPr>
        <sz val="10"/>
        <color rgb="FF000000"/>
        <rFont val="Arial"/>
      </rPr>
      <t xml:space="preserve"> Documento del Manual de Gestión de Peticiones para el IDEP.
</t>
    </r>
    <r>
      <rPr>
        <b/>
        <sz val="10"/>
        <color rgb="FF000000"/>
        <rFont val="Arial"/>
      </rPr>
      <t xml:space="preserve">
Segundo Trimestre</t>
    </r>
    <r>
      <rPr>
        <sz val="10"/>
        <color rgb="FF000000"/>
        <rFont val="Arial"/>
      </rPr>
      <t xml:space="preserve">: Los documentos MN-AC-10-01 Manual de atención al ciudadano del instituto para la investigación educativa y el desarrollo pedagógico - IDEP y  MN-AC-10-03 Manual para la gestión de peticiones, se encuentran disponibles en el siguiente link: http://www.idep.edu.co/?q=content/ac-10-proceso-de-atenci%C3%B3n-al-ciudadano
El Boletín interno No 06-2019  remitido el viernes 31 de mayo  al correo electrónico de los funcionarios  y disponible en  la pagina web en: http://www.idep.edu.co/?q=content/boletines-internos
Los correos electrónicos se remitieron  el 18, 20 y 21 de junio de 2019 a los correos electrónicos de los funcionarios del IDEP.  
</t>
    </r>
  </si>
  <si>
    <r>
      <rPr>
        <b/>
        <sz val="10"/>
        <color rgb="FF000000"/>
        <rFont val="Arial"/>
      </rPr>
      <t xml:space="preserve">30/04/2019:  </t>
    </r>
    <r>
      <rPr>
        <sz val="10"/>
        <color rgb="FF000000"/>
        <rFont val="Arial"/>
      </rPr>
      <t xml:space="preserve">Esta actividad se reporta en ejecución, se verificará el cumplimiento de la misma en el próximo seguimiento, con sus respectivas evidencias de cumplimiento. 
</t>
    </r>
    <r>
      <rPr>
        <b/>
        <sz val="10"/>
        <color rgb="FF000000"/>
        <rFont val="Arial"/>
      </rPr>
      <t xml:space="preserve">20/08/2019:  </t>
    </r>
    <r>
      <rPr>
        <sz val="10"/>
        <color rgb="FF000000"/>
        <rFont val="Arial"/>
      </rPr>
      <t xml:space="preserve">SE verifico por parte de esta Oficina la publicación en el Boletin Interno No. 006 y los correos remitidos a los funcionarios los días 18, 20 y 21de junio de 2019.  
Se da por cumplida esta actividad y se cierra por parte de esta Oficina. </t>
    </r>
  </si>
  <si>
    <t>http://www.idep.edu.co/?q=content/idp-04-proceso-de-investigaci%C3%B3n-y-desarrollo-pedag%C3%B3gico</t>
  </si>
  <si>
    <r>
      <rPr>
        <b/>
        <sz val="10"/>
        <color rgb="FF000000"/>
        <rFont val="Arial"/>
      </rPr>
      <t xml:space="preserve">30/04/2019:   </t>
    </r>
    <r>
      <rPr>
        <sz val="10"/>
        <color rgb="FF000000"/>
        <rFont val="Arial"/>
      </rPr>
      <t xml:space="preserve">Hilda Yamile Morales Laverde - Jefe Oficina de Control Interno. 
</t>
    </r>
    <r>
      <rPr>
        <b/>
        <sz val="10"/>
        <color rgb="FF000000"/>
        <rFont val="Arial"/>
      </rPr>
      <t xml:space="preserve">20/08/2019:  </t>
    </r>
    <r>
      <rPr>
        <sz val="10"/>
        <color rgb="FF000000"/>
        <rFont val="Arial"/>
      </rPr>
      <t xml:space="preserve">Hilda Yamile Morales Laverde - Jefe OCI. 
</t>
    </r>
  </si>
  <si>
    <t>Durante el mes de noviembre se revisó y ajustó el mapa de riesgos del proceso de Investigación y desarrollo pedagógico,  cuyos cambios  se  registraron en el acta de reunión del 27 de noviembre que reposan en el archivo de gestión de la Subdirección académica. Frente al riesgo de productos resultado de los proyectos de IyDP con plagio,  se propone desde el líder formular una acción de mejora  preventiva que permita mitigar la ocurrencia del riesgo identificado.</t>
  </si>
  <si>
    <t>Inadecuada utilización de herramientas tecnológicas que permitan la identificación de plagio en los documentos
Desconocimiento de las normas de referencia ión o citas de autor
Falta de integridad del contratista o funcionario.</t>
  </si>
  <si>
    <t>Documentar  el uso de la herramienta tecnológica que permite identificar plagio</t>
  </si>
  <si>
    <t xml:space="preserve">Documento  instructivo para el uso de la herramienta tecnológica anti plagio con la que cuente el IDEP  formalizado en el SIG en el proceso de Investigación y desarrollo pedagógico. </t>
  </si>
  <si>
    <t>Subdirectora Académica</t>
  </si>
  <si>
    <r>
      <rPr>
        <b/>
        <sz val="10"/>
        <color rgb="FF000000"/>
        <rFont val="Arial"/>
      </rPr>
      <t xml:space="preserve">Primer Trimestre: </t>
    </r>
    <r>
      <rPr>
        <sz val="10"/>
        <color rgb="FF000000"/>
        <rFont val="Arial"/>
      </rPr>
      <t xml:space="preserve">A la fecha del seguimiento no se ha ejecutado esta actividad ya que se encuentra dentro de los tiempos establecidos para el cierre  de la acción. 
</t>
    </r>
    <r>
      <rPr>
        <b/>
        <sz val="10"/>
        <color rgb="FF000000"/>
        <rFont val="Arial"/>
      </rPr>
      <t>Segundo Trimestre:</t>
    </r>
    <r>
      <rPr>
        <sz val="10"/>
        <color rgb="FF000000"/>
        <rFont val="Arial"/>
      </rPr>
      <t xml:space="preserve"> Durante este trimestre se realizó el  documento MN-IDP- 04-04 Manual Técnico para el uso del servicio tecnológico para la comprobación de la duplicación de contenidos, el cual se encuentra publicado en el Aula Maloca SIG en el proceso de Investigación y Desarrollo pedagógico con fecha de publicación del 13/06/2019. Este documento describe  de forma clara la administración y el uso de la herramienta tecnológica con la que cuenta la entidad (Plagscan),  para la comprobación de la duplicación de contenidos y la infracción de derechos de autor en los documentos académicos que genera el Instituto. 
Adicionalmente, se estableció como punto de control en el procedimiento PRO-IDP-04-02 Ejecución y seguimiento de proyectos de investigación y desarrollo pedagógico  en la actividad No 10. Su fecha de actualización es del 19/06/2019</t>
    </r>
  </si>
  <si>
    <r>
      <rPr>
        <b/>
        <sz val="10"/>
        <color rgb="FF000000"/>
        <rFont val="Arial"/>
      </rPr>
      <t>Segundo Trimestre:</t>
    </r>
    <r>
      <rPr>
        <sz val="10"/>
        <color rgb="FF000000"/>
        <rFont val="Arial"/>
      </rPr>
      <t xml:space="preserve"> el documento MN-IDP- 04-04 Manual Técnico para el uso del servicio tecnológico para la comprobación de la duplicación de contenidos se encuentra disponible en el Aula Maloca SIG en: http://www.idep.edu.co/?q=content/idp-04-proceso-de-investigaci%C3%B3n-y-desarrollo-pedag%C3%B3gico
El procedimiento PRO-IDP-04-02 Ejecución y Seguimiento de Proyectos Investigación y Desarrollo se encuentra disponible en Aula Maloca SIG en  :  http://www.idep.edu.co/?q=content/idp-04-proceso-de-investigaci%C3%B3n-y-desarrollo-pedag%C3%B3gico</t>
    </r>
  </si>
  <si>
    <r>
      <rPr>
        <b/>
        <sz val="10"/>
        <color rgb="FF000000"/>
        <rFont val="Arial"/>
      </rPr>
      <t xml:space="preserve">30/04/2019: </t>
    </r>
    <r>
      <rPr>
        <sz val="10"/>
        <color rgb="FF000000"/>
        <rFont val="Arial"/>
      </rPr>
      <t xml:space="preserve">Esta acción será objeto de verificación en próximo seguimiento se encuentra en ejecución. 
</t>
    </r>
    <r>
      <rPr>
        <b/>
        <sz val="10"/>
        <color rgb="FF000000"/>
        <rFont val="Arial"/>
      </rPr>
      <t xml:space="preserve">20/08/2019:  </t>
    </r>
    <r>
      <rPr>
        <sz val="10"/>
        <color rgb="FF000000"/>
        <rFont val="Arial"/>
      </rPr>
      <t xml:space="preserve">Se verificó por parte de esta Oficina la publicación del Manual Técnico MN-IDP- 04-para el uso del servicio tecnológico para la comprobación de la duplicación de contenidos.
Se incluyó en la actividad 10 el punto de control </t>
    </r>
    <r>
      <rPr>
        <i/>
        <sz val="10"/>
        <color rgb="FF000000"/>
        <rFont val="Arial"/>
      </rPr>
      <t xml:space="preserve">"Revisar los productos finales (de carácter académico) por la herramienta tecnológica que permite identificar el plagio, con la que cuenta la entidad. Ver MN-IDP04-04 Manual técnico para el uso del servicio tecnológico para la comprobación de la duplicación de contenidos y la infracción de derechos de autor"  
</t>
    </r>
    <r>
      <rPr>
        <sz val="10"/>
        <color rgb="FF000000"/>
        <rFont val="Arial"/>
      </rPr>
      <t xml:space="preserve">Esta acción se da por cumplida y se cierra por parte de esta Oficina, no obstante se recomienda socializar a todos los funcionarios que deben aplicar el control. </t>
    </r>
  </si>
  <si>
    <t>Manual Técnico para el uso del servicio tecnológico para la comprobación de la duplicación de contenidos se encuentra disponible en el Aula Maloca SIG en: http://www.idep.edu.co/?q=content/idp-04-proceso-de-investigaci%C3%B3n-y-desarrollo-pedag%C3%B3gico
El procedimiento PRO-IDP-04-02 Ejecución y Seguimiento de Proyectos Investigación y Desarrollo se encuentra disponible en Aula Maloca SIG en  :  http://www.idep.edu.co/?q=content/idp-04-proceso-de-investigaci%C3%B3n-y-desarrollo-pedag%C3%B3gico</t>
  </si>
  <si>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</si>
  <si>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Durante el mes de noviembre se revisó y ajustó el mapa de riesgos del proceso de Investigación y desarrollo pedagógico,  cuyos cambios  se  registraron en el acta de reunión del 27 de noviembre que reposan en el archivo de gestión de la Subdirección académica. Frente al riesgo de retiro anticipado de los participantes de los proyectos de Investigación y Desarrollo Pedagógico,  se propone desde el líder formular una acción de mejora  preventiva que permita mitigar la ocurrencia del riesgo identificado.</t>
  </si>
  <si>
    <t>Limitación de tiempo por parte de los interesados por múltiples actividades en las instituciones educativas.
Desarticulación entre las diferentes actividades que realiza el Instituto con los usuarios y partes interesadas.
Falta de motivación o interés en los proyectos desarrollados</t>
  </si>
  <si>
    <t>Socializar los lineamientos de las  guías  GU-IDP-04-01 Proyectos de Investigación y GU-IDP-04-02 Proyectos Desarrollo Pedagógico, especialmente en los temas relacionados con  la suscripción de actas de compromiso, las formas en que se puede realizar acompañamiento para prevenir este riesgo y  finalmente los tipos de incentivos académicos que pueden otorgarse a los participantes de los proyectos.</t>
  </si>
  <si>
    <t>Lista de asistencia de la socialización realizada a los funcionarios de la Subdirección Académica</t>
  </si>
  <si>
    <t>06/30/2019</t>
  </si>
  <si>
    <r>
      <rPr>
        <b/>
        <sz val="10"/>
        <color rgb="FF000000"/>
        <rFont val="Arial"/>
      </rPr>
      <t xml:space="preserve">Primer Trimestre: </t>
    </r>
    <r>
      <rPr>
        <sz val="10"/>
        <color rgb="FF000000"/>
        <rFont val="Arial"/>
      </rPr>
      <t xml:space="preserve">A la fecha del seguimiento no se ha ejecutado esta actividad ya que se encuentra dentro de los tiempos establecidos para el cierre  de la acción. 
</t>
    </r>
    <r>
      <rPr>
        <b/>
        <sz val="10"/>
        <color rgb="FF000000"/>
        <rFont val="Arial"/>
      </rPr>
      <t xml:space="preserve">Segundo Trimestre: </t>
    </r>
    <r>
      <rPr>
        <sz val="10"/>
        <color rgb="FF000000"/>
        <rFont val="Arial"/>
      </rPr>
      <t xml:space="preserve">El 29 de mayo se realizó la socialización de los lineamientos de las guías GU-IDP-04-01 Proyectos de Investigación y GU-IDP-04-02 Proyectos Desarrollo Pedagógico, haciendo énfasis en los temas relacionados con  la suscripción de actas de compromiso, las formas en que se puede realizar acompañamiento para prevenir este riesgo y   los tipos de incentivos académicos que pueden otorgarse a los participantes de los proyectos. Adicionalmente el 7 de junio del 2019 se les remitió por correo electrónico la presentación realizada para  que sea consultada la información entregada por la Subdirección Académica. </t>
    </r>
  </si>
  <si>
    <r>
      <rPr>
        <b/>
        <sz val="10"/>
        <color rgb="FF000000"/>
        <rFont val="Arial"/>
      </rPr>
      <t>Segundo Trimestre:</t>
    </r>
    <r>
      <rPr>
        <sz val="10"/>
        <color rgb="FF000000"/>
        <rFont val="Arial"/>
      </rPr>
      <t xml:space="preserve"> Se encuentra citada la reunión en el Google Calendar  en el correo electrónico seguimientoplaneacion@idep.edu.co, los listados de asistencia reposan en el expediente contractual 008-2019  y  en el correo electrónico  de seguimientoplaneacion@idep.edu.co se encuentra la evidencia del envió de la presentación realizada.</t>
    </r>
  </si>
  <si>
    <r>
      <rPr>
        <b/>
        <sz val="10"/>
        <color rgb="FF000000"/>
        <rFont val="Arial"/>
      </rPr>
      <t>30/04/2019:</t>
    </r>
    <r>
      <rPr>
        <sz val="10"/>
        <color rgb="FF000000"/>
        <rFont val="Arial"/>
      </rPr>
      <t xml:space="preserve"> Esta acción será objeto de verificación en próximo seguimiento se encuentra en ejecución. 
</t>
    </r>
    <r>
      <rPr>
        <b/>
        <sz val="10"/>
        <color rgb="FF000000"/>
        <rFont val="Arial"/>
      </rPr>
      <t xml:space="preserve">20/08/2019:  </t>
    </r>
    <r>
      <rPr>
        <sz val="10"/>
        <color rgb="FF000000"/>
        <rFont val="Arial"/>
      </rPr>
      <t xml:space="preserve">Se verificó por parte de esta Oficina que en el contrato de prestación de servicios No. 008 de 2019 se encuentraa la planilla de "Socialización Guias investigación y desarrollo pedagógico" (folio 131-135) realizada el 29 de mayo de 2019.
Esta actividad se da por cumplida y se cierra por parte de esta Oficina. </t>
    </r>
  </si>
  <si>
    <t>Folios 131-135 del contrato de prestación de servicios No. 008 de 2019.</t>
  </si>
  <si>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</si>
  <si>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Se realizó la consulta a cuatro (4) funcionarios responsables de actividades sobre el cumplimiento de los lineamientos establecidos en las  guías GU-IDP-04-02 Proyectos Desarrollo Pedagógica y GU-IDP-04-01 Proyectos de Investigación específicamente del numeral 9. A lo cual se evidencio que tan solo una funcionaria esta dando cumplimiento a la organización de la carpeta del proyecto utilizando Google Drive</t>
  </si>
  <si>
    <t>No hay conocimiento  por  funcionarios y/o contratistas  de la subdirección académica , de los aspectos propuestos en las guías GU-IDP-04-02 Proyectos Desarrollo Pedagógica y GU-IDP-04-01 Proyectos de Investigación</t>
  </si>
  <si>
    <t>Socialización de los lineamientos de la GU-IDP-04-02 Proyectos Desarrollo Pedagógica y GU-IDP-04-01 Proyectos de Investigación</t>
  </si>
  <si>
    <r>
      <rPr>
        <b/>
        <sz val="10"/>
        <color rgb="FF000000"/>
        <rFont val="Arial"/>
      </rPr>
      <t xml:space="preserve">Primer Trimestre: </t>
    </r>
    <r>
      <rPr>
        <sz val="10"/>
        <color rgb="FF000000"/>
        <rFont val="Arial"/>
      </rPr>
      <t xml:space="preserve">A la fecha del seguimiento no se ha ejecutado esta actividad ya que se encuentra dentro de los tiempos establecidos para el cierre  de la acción. 
</t>
    </r>
    <r>
      <rPr>
        <b/>
        <sz val="10"/>
        <color rgb="FF000000"/>
        <rFont val="Arial"/>
      </rPr>
      <t xml:space="preserve">
Segundo Trimestre: </t>
    </r>
    <r>
      <rPr>
        <sz val="10"/>
        <color rgb="FF000000"/>
        <rFont val="Arial"/>
      </rPr>
      <t xml:space="preserve">El 29 de mayo se realizó la socialización de los lineamientos de las guías GU-IDP-04-01 Proyectos de Investigación y GU-IDP-04-02 Proyectos Desarrollo Pedagógico a los apoyos académicos y secretarias de la Subdirección Académica. Adicionalmente el 7 de junio del 2019 se les remitió por correo electrónico la presentación realizada para  que  sea consultada la información entregada por la Subdirección Académica. </t>
    </r>
  </si>
  <si>
    <r>
      <rPr>
        <b/>
        <sz val="10"/>
        <color rgb="FF000000"/>
        <rFont val="Arial"/>
      </rPr>
      <t>Segundo Trimestre:</t>
    </r>
    <r>
      <rPr>
        <sz val="10"/>
        <color rgb="FF000000"/>
        <rFont val="Arial"/>
      </rPr>
      <t xml:space="preserve"> Se encuentra citada la reunión en el Google Calendar  en el correo electrónico seguimientoplaneacion@idep.edu.co, los listados de asistencia reposan en el expediente contractual 008-2019  y  en el correo electrónico  de seguimientoplaneacion@idep.edu.co se encuentra la evidencia del envío de la presentación realizada.</t>
    </r>
  </si>
  <si>
    <r>
      <rPr>
        <b/>
        <sz val="10"/>
        <color rgb="FF000000"/>
        <rFont val="Arial"/>
      </rPr>
      <t>30/04/2019:</t>
    </r>
    <r>
      <rPr>
        <sz val="10"/>
        <color rgb="FF000000"/>
        <rFont val="Arial"/>
      </rPr>
      <t xml:space="preserve"> Esta acción será objeto de verificación en próximo seguimiento se encuentra en ejecución. 
2</t>
    </r>
    <r>
      <rPr>
        <b/>
        <sz val="10"/>
        <color rgb="FF000000"/>
        <rFont val="Arial"/>
      </rPr>
      <t>0/04/</t>
    </r>
    <r>
      <rPr>
        <b/>
        <sz val="10"/>
        <color rgb="FF000000"/>
        <rFont val="Arial"/>
      </rPr>
      <t xml:space="preserve">2019:  </t>
    </r>
    <r>
      <rPr>
        <sz val="10"/>
        <color rgb="FF000000"/>
        <rFont val="Arial"/>
      </rPr>
      <t xml:space="preserve">Se verificó por parte de esta Oficina que en el contrato de prestación de servicios No. 008 de 2019 se encuentraa la planilla de "Socialización Guias investigación y desarrollo pedagógico" (folio 131-135) realizada el 29 de mayo de 2019.
Esta actividad se da por cumplida y se cierra por parte de esta Oficina. </t>
    </r>
  </si>
  <si>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</si>
  <si>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 xml:space="preserve">De acuerdo al cronograma establecido en la ficha técnica, para el segundo semestre se estableció un 30 % de avance; en el POA se reporto n 0,30 de cumplimiento para este trimestre, no obstante estos datos solo cruza con el reposte del PEDI.
Se presenta diferencias en los datos reportados en los tres instrumentos de validación, tanto en la meta proyectada como en el avance reportado, no es consistente la medida de evaluación del indicador .
Homogeneidad para la presentación de los diferentes instrumentos de evaluación a la gestión. </t>
  </si>
  <si>
    <t xml:space="preserve">No hay una presentación clara en las metas y el  avance (unidad de medida  y metodología de medición)  por cada estudio, en los instrumentos de indicadores  de gestión, plan operativo anual y fichas de proyectos. </t>
  </si>
  <si>
    <t xml:space="preserve">Revisión y modificación de los indicadores para el proceso de Investigación y Desarrollo Pedagógico  con el fin de alinear la medición entre  los instrumentos de planeación como el POA, los indicadores de Gestión del proceso y fichas de proyectos. </t>
  </si>
  <si>
    <t xml:space="preserve">Hoja de vida de los indicadores formulados para el proceso 
Plan Operativo Anual con porcentajes programados acordes a los indicadores del proceso </t>
  </si>
  <si>
    <r>
      <rPr>
        <b/>
        <sz val="10"/>
        <color rgb="FF000000"/>
        <rFont val="Arial"/>
      </rPr>
      <t xml:space="preserve">Primer Trimestre: </t>
    </r>
    <r>
      <rPr>
        <sz val="10"/>
        <color rgb="FF000000"/>
        <rFont val="Arial"/>
      </rPr>
      <t xml:space="preserve">Se realizó la formulación de  la hoja de vida de los indicadores para el proceso de Investigación y Desarrollo Pedagógico para la vigencia 2019, teniendo en cuenta los porcentajes de las fichas del proyecto programadas para la vigencia. De igual manera, se alinearon  las metas de los indicadores con el Plan Operativo Anual  para la vigencia 2019, estableciendo mediciones  iguales para los instrumentos de gestión.
</t>
    </r>
    <r>
      <rPr>
        <b/>
        <sz val="10"/>
        <color rgb="FF000000"/>
        <rFont val="Arial"/>
      </rPr>
      <t xml:space="preserve">
Segundo Trimestre:</t>
    </r>
    <r>
      <rPr>
        <sz val="10"/>
        <color rgb="FF000000"/>
        <rFont val="Arial"/>
      </rPr>
      <t xml:space="preserve"> Se realizó  el seguimiento del primer trimestre para los instrumentos de planeación como  los indicadores de gestión y el Plan operativo anual  correspondientes al proceso de Investigación y Desarrollo Pedagógico.  Evidenciando una alineación en la medición de los instrumentos mencionados. </t>
    </r>
  </si>
  <si>
    <r>
      <rPr>
        <b/>
        <sz val="10"/>
        <color rgb="FF000000"/>
        <rFont val="Arial"/>
      </rPr>
      <t>Primer Trimestre:</t>
    </r>
    <r>
      <rPr>
        <sz val="10"/>
        <color rgb="FF000000"/>
        <rFont val="Arial"/>
      </rPr>
      <t xml:space="preserve"> Hoja de vida indicadores proceso e Investigación y Desarrollo Pedagógico vigencia 2019, disponible en: http://www.idep.edu.co/?q=content/indicadores-de-gesti%C3%B3n
</t>
    </r>
    <r>
      <rPr>
        <b/>
        <sz val="10"/>
        <color rgb="FF000000"/>
        <rFont val="Arial"/>
      </rPr>
      <t xml:space="preserve">
Segundo Trimestre: </t>
    </r>
    <r>
      <rPr>
        <sz val="10"/>
        <color rgb="FF000000"/>
        <rFont val="Arial"/>
      </rPr>
      <t xml:space="preserve">El seguimiento a los indicadores para el proceso de Investigación y desarrollo pedagógico  se encuentra en la pagina web del IDEP en: http://www.idep.edu.co/?q=content/indicadores-de-gesti%C3%B3n
El seguimiento para el Plan operativo anual para el proceso de Investigación y desarrollo pedagógico se encuentra publicado en la pagina web en: http://www.idep.edu.co/?q=content/plan-operativo-anual 
</t>
    </r>
  </si>
  <si>
    <r>
      <rPr>
        <b/>
        <sz val="10"/>
        <color rgb="FF000000"/>
        <rFont val="Arial"/>
      </rPr>
      <t xml:space="preserve">30/04/2019: </t>
    </r>
    <r>
      <rPr>
        <sz val="10"/>
        <color rgb="FF000000"/>
        <rFont val="Arial"/>
      </rPr>
      <t xml:space="preserve">Se verificó por parte de ésta Oficina que los instrumentos de gestión del proceso se formularon bajo los mismos parámetros de medición.
</t>
    </r>
    <r>
      <rPr>
        <b/>
        <sz val="10"/>
        <color rgb="FF000000"/>
        <rFont val="Arial"/>
      </rPr>
      <t xml:space="preserve">20/08/2019: </t>
    </r>
    <r>
      <rPr>
        <sz val="10"/>
        <color rgb="FF000000"/>
        <rFont val="Arial"/>
      </rPr>
      <t xml:space="preserve">Esta actividad se da por cumplida y se cierre dado la evidencia registrada en la hoja de vida del indicador y el reporte del POA. </t>
    </r>
  </si>
  <si>
    <t>Hoja de vida indicadores proceso e Investigación y Desarrollo Pedagógico vigencia 2019, disponible en: http://www.idep.edu.co/?q=content/indicadores-de-gesti%C3%B3n</t>
  </si>
  <si>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</si>
  <si>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De la revisión efectuada se observó que se presentan diferencias en el cronograma establecido en el POA y en la documentación que reposasen el expediente de las siguientes fichas: Sistema de monitoreo al cumplimiento de los estándares de calidad de educación inicial, Estudio investigación e innovación- un marco de referencia para el premio ala investigación educativa y reconocimiento docente</t>
  </si>
  <si>
    <t>No es claro los criterios para formular las fichas de proyectos de investigación o desarrollo pedagógico en la dependencia
No se evidencia una actividad  en el Plan operativo anual de la Subdirección Académica, el cual tiene ficha de proyecto pero su seguimiento se encuentra  reportado dentro de otra ficha de proyecto</t>
  </si>
  <si>
    <t xml:space="preserve">Actualizar el procedimiento PRO-IDP-04-01 Formulación de Proyectos de Investigación y Desarrollo Pedagógico, con el fin de  establecer los criterios para la elaboración o no de la de Ficha de proyectos de investigación o desarrollo  pedagógico. </t>
  </si>
  <si>
    <t>Documento de procedimiento PRO-IDP-04-01 Formulación de Proyectos de Investigación y Desarrollo Pedagógico actualizado  a la vigencia 2019</t>
  </si>
  <si>
    <r>
      <rPr>
        <b/>
        <sz val="10"/>
        <color rgb="FF000000"/>
        <rFont val="Arial"/>
      </rPr>
      <t xml:space="preserve">Primer Trimestre: </t>
    </r>
    <r>
      <rPr>
        <sz val="10"/>
        <color rgb="FF000000"/>
        <rFont val="Arial"/>
      </rPr>
      <t xml:space="preserve">A la fecha del seguimiento no se ha ejecutado esta actividad ya que se encuentra dentro de los tiempos establecidos para el cierre  de la acción. 
</t>
    </r>
    <r>
      <rPr>
        <b/>
        <sz val="10"/>
        <color rgb="FF000000"/>
        <rFont val="Arial"/>
      </rPr>
      <t>Segundo Trimestre:</t>
    </r>
    <r>
      <rPr>
        <sz val="10"/>
        <color rgb="FF000000"/>
        <rFont val="Arial"/>
      </rPr>
      <t xml:space="preserve"> Se realizó la actualización del procedimiento PRO-IDP-04-01 Formulación de Proyectos de Investigación y Desarrollo Pedagógico, incorporando en las  políticas de operación del procedimiento  lo siguiente : "Se debe elaborar el formato FT-IDP-04-01 Ficha de proyectos de investigación o desarrollo pedagógico, cuando se trate de un estudio contemplado en el plan de adquisiciones de la entidad y corresponda a un proyecto de investigación o desarrollo pedagógico según las definiciones establecidas en este procedimiento"  El documento tiene fecha de publicación del 22/05/2019 en el Aula Maloca SIG. </t>
    </r>
  </si>
  <si>
    <r>
      <rPr>
        <b/>
        <sz val="10"/>
        <color rgb="FF000000"/>
        <rFont val="Arial"/>
      </rPr>
      <t>Segundo Trimestre:</t>
    </r>
    <r>
      <rPr>
        <sz val="10"/>
        <color rgb="FF000000"/>
        <rFont val="Arial"/>
      </rPr>
      <t xml:space="preserve"> El procedimiento PRO-IDP-04-01 Formulación de Proyectos de Investigación y Desarrollo Pedagógico se encuentra en el Aula Maloca SIG en el siguiente link: http://www.idep.edu.co/?q=content/idp-04-proceso-de-investigaci%C3%B3n-y-desarrollo-pedag%C3%B3gico</t>
    </r>
  </si>
  <si>
    <r>
      <rPr>
        <b/>
        <sz val="10"/>
        <color rgb="FF000000"/>
        <rFont val="Arial"/>
      </rPr>
      <t>30/04/2019:</t>
    </r>
    <r>
      <rPr>
        <sz val="10"/>
        <color rgb="FF000000"/>
        <rFont val="Arial"/>
      </rPr>
      <t xml:space="preserve"> Esta acción será objeto de verificación en próximo seguimiento se encuentra en ejecución. 
</t>
    </r>
    <r>
      <rPr>
        <b/>
        <sz val="10"/>
        <color rgb="FF000000"/>
        <rFont val="Arial"/>
      </rPr>
      <t xml:space="preserve">
20/08/2019</t>
    </r>
    <r>
      <rPr>
        <sz val="10"/>
        <color rgb="FF000000"/>
        <rFont val="Arial"/>
      </rPr>
      <t xml:space="preserve">: Se verificó la actualización del procedimiento PRO-IDP-04-01 Formulación de Proyectos de Investigación y Desarrollo Pedagógico en la politica de operación.   Se cierra esta acción por parte de ésta Oficina. </t>
    </r>
  </si>
  <si>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</si>
  <si>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 xml:space="preserve">Se presentan diferencias en las metas establecidas según el cronograma que reposa en la ficha técnica y los instrumentos de indicadores de gestión . </t>
  </si>
  <si>
    <t xml:space="preserve">Se presenta un error en la sumatoria del cronograma planeado </t>
  </si>
  <si>
    <t>Elaborar un cuadro de control  general de seguimiento  a los porcentajes de ejecución de las fichas de los proyectos de investigación o desarrollo pedagógico.</t>
  </si>
  <si>
    <t>Cuadro de seguimiento diligenciado</t>
  </si>
  <si>
    <r>
      <rPr>
        <b/>
        <sz val="10"/>
        <color rgb="FF000000"/>
        <rFont val="Arial"/>
      </rPr>
      <t xml:space="preserve">Primer Trimestre: </t>
    </r>
    <r>
      <rPr>
        <sz val="10"/>
        <color rgb="FF000000"/>
        <rFont val="Arial"/>
      </rPr>
      <t xml:space="preserve"> Se diseñó  un cuadro de control  general  de seguimiento  a los porcentajes de ejecución de las fichas de los proyectos de investigación o desarrollo pedagógico para la vigencia 2019, el cual se diligenciará de manera virtual  para el seguimiento y control de la Subdirectora Académica.  Este reposa en una hoja de calculo de google en el Drive. 
</t>
    </r>
    <r>
      <rPr>
        <b/>
        <sz val="10"/>
        <color rgb="FF000000"/>
        <rFont val="Arial"/>
      </rPr>
      <t>Segundo Trimestre:</t>
    </r>
    <r>
      <rPr>
        <sz val="10"/>
        <color rgb="FF000000"/>
        <rFont val="Arial"/>
      </rPr>
      <t xml:space="preserve"> Se realiza el seguimiento al cuadro de control a través de la Hoja de Calculo en Excel según lo mencionado. </t>
    </r>
  </si>
  <si>
    <r>
      <rPr>
        <b/>
        <sz val="10"/>
        <color theme="10"/>
        <rFont val="Arial"/>
      </rPr>
      <t>Primer Trimestre:</t>
    </r>
    <r>
      <rPr>
        <sz val="10"/>
        <color theme="10"/>
        <rFont val="Arial"/>
      </rPr>
      <t xml:space="preserve"> Hoja de Calculo de google disponible en Drive en :</t>
    </r>
    <r>
      <rPr>
        <u/>
        <sz val="10"/>
        <color theme="10"/>
        <rFont val="Arial"/>
      </rPr>
      <t xml:space="preserve"> https://drive.google.com/drive/folders/1PEA_kHglMECvfb2aRpTEgSxTeLRMahB-
</t>
    </r>
    <r>
      <rPr>
        <b/>
        <sz val="10"/>
        <color theme="10"/>
        <rFont val="Arial"/>
      </rPr>
      <t>Segundo Trimestre:</t>
    </r>
    <r>
      <rPr>
        <sz val="10"/>
        <color theme="10"/>
        <rFont val="Arial"/>
      </rPr>
      <t xml:space="preserve"> El seguimiento se encuentra en el cuadro de control en la hoja de calculo en: https://docs.google.com/spreadsheets/d/1c-JglX0Dk8SkaD0d-bKzOoLfggLg4WQJgbv_0vuFDM8/edit?usp=sharing</t>
    </r>
  </si>
  <si>
    <r>
      <rPr>
        <b/>
        <sz val="10"/>
        <color rgb="FF000000"/>
        <rFont val="Arial"/>
      </rPr>
      <t>30/04/2019:</t>
    </r>
    <r>
      <rPr>
        <sz val="10"/>
        <color rgb="FF000000"/>
        <rFont val="Arial"/>
      </rPr>
      <t xml:space="preserve"> Se verificó por parte de ésta Oficina el diseño y diligenciamiento del cuadro de control  en google drive, para el seguimiento  a los porcentajes de ejecución de las fichas de los proyectos de investigación o desarrollo pedagógico para la vigencia 2019
</t>
    </r>
    <r>
      <rPr>
        <b/>
        <sz val="10"/>
        <color rgb="FF000000"/>
        <rFont val="Arial"/>
      </rPr>
      <t xml:space="preserve">20/08/2019:  </t>
    </r>
    <r>
      <rPr>
        <sz val="10"/>
        <color rgb="FF000000"/>
        <rFont val="Arial"/>
      </rPr>
      <t xml:space="preserve">Se dio cumplimiento a la acción propuesta, por lo anterior se da el cierre a la misma. </t>
    </r>
  </si>
  <si>
    <r>
      <rPr>
        <sz val="10"/>
        <color theme="10"/>
        <rFont val="Arial"/>
      </rPr>
      <t>Hoja de Calculo de google disponible en Drive en :</t>
    </r>
    <r>
      <rPr>
        <u/>
        <sz val="10"/>
        <color theme="10"/>
        <rFont val="Arial"/>
      </rPr>
      <t xml:space="preserve"> https://drive.google.com/drive/folders/1PEA_kHglMECvfb2aRpTEgSxTeLRMahB-</t>
    </r>
  </si>
  <si>
    <r>
      <rPr>
        <b/>
        <sz val="10"/>
        <color rgb="FF000000"/>
        <rFont val="Arial"/>
      </rPr>
      <t xml:space="preserve">30/04/2019: </t>
    </r>
    <r>
      <rPr>
        <sz val="10"/>
        <color rgb="FF000000"/>
        <rFont val="Arial"/>
      </rPr>
      <t>Hilda Yamile Morales Laverde - Jefe OCI.</t>
    </r>
    <r>
      <rPr>
        <b/>
        <sz val="10"/>
        <color rgb="FF000000"/>
        <rFont val="Arial"/>
      </rPr>
      <t xml:space="preserve">
20/08/2019:  </t>
    </r>
    <r>
      <rPr>
        <sz val="10"/>
        <color rgb="FF000000"/>
        <rFont val="Arial"/>
      </rPr>
      <t xml:space="preserve">Hilda Yamile Morales Laverde - Jefe OCI.
</t>
    </r>
  </si>
  <si>
    <r>
      <rPr>
        <sz val="10"/>
        <color rgb="FF000000"/>
        <rFont val="Arial"/>
      </rPr>
      <t xml:space="preserve">Actividad quese realizara una vez se tengan convalidadas las Tablas de Valoracion Documental 
06/10/2017: Actividad en desarrollado , la cual se implementara una vez se tengan convalidadas las Tablas de Valoración Documental. 
</t>
    </r>
    <r>
      <rPr>
        <b/>
        <sz val="10"/>
        <color rgb="FF000000"/>
        <rFont val="Arial"/>
      </rPr>
      <t>23/11/2017</t>
    </r>
    <r>
      <rPr>
        <sz val="10"/>
        <color rgb="FF000000"/>
        <rFont val="Arial"/>
      </rPr>
      <t xml:space="preserve">: Actividad progrmada para el 2019 una vez se convaliden las Tablas de valoracion Documental
</t>
    </r>
    <r>
      <rPr>
        <b/>
        <sz val="10"/>
        <color rgb="FF000000"/>
        <rFont val="Arial"/>
      </rPr>
      <t xml:space="preserve">11/12/2018 </t>
    </r>
    <r>
      <rPr>
        <sz val="10"/>
        <color rgb="FF000000"/>
        <rFont val="Arial"/>
      </rPr>
      <t xml:space="preserve">El 19 de noviembre se recibio de la secretaria tecnica del consejo Distrital de Archivos de Bogota concepto de viabilidad de convalidacion de las TVD
</t>
    </r>
    <r>
      <rPr>
        <b/>
        <sz val="10"/>
        <color rgb="FF000000"/>
        <rFont val="Arial"/>
      </rPr>
      <t>03/04/2019</t>
    </r>
    <r>
      <rPr>
        <sz val="10"/>
        <color rgb="FF000000"/>
        <rFont val="Arial"/>
      </rPr>
      <t xml:space="preserve">: </t>
    </r>
    <r>
      <rPr>
        <sz val="10"/>
        <color rgb="FF000000"/>
        <rFont val="Arial"/>
      </rPr>
      <t>Una vez se obtuvo la convalidación de las TVD el 13 de diciembre de 2018, se han llevado a cabo las siguientes actividades:
1) Se realizó el plan de trabajo  para la intervencion del fondo documental acumulado. 
2) En enero de 2019 la entidad realizo un contrato de un tecnico y en febrero el de un auxiliar
3) Se realizó la inscripción de las Tablas de Valoración Documental en el Registro Único de Series Documentales del AGN, la entidad se encuentra a la espera de la expedicion del certificado. 
4) Se emitió la resolucion No. 018 del 19/02/2019, mediante la cual se adoptó e implementó las TVD en el Instituto.
5) Se realizó la identificación de las series documentales que de acuerdo a la TVD tienen disposición final y eliminación. 
6) Se realizó el inventario documental de 687 carpetas contenidas en 53 cajas, lo que equivale a  13.025 m/l</t>
    </r>
    <r>
      <rPr>
        <b/>
        <sz val="10"/>
        <color rgb="FF000000"/>
        <rFont val="Arial"/>
      </rPr>
      <t xml:space="preserve">
03/07/2019: </t>
    </r>
    <r>
      <rPr>
        <sz val="10"/>
        <color rgb="FF000000"/>
        <rFont val="Arial"/>
      </rPr>
      <t>a)Se oficializo el registro de las Tablas de Valoracion Documental del Instituto en el Registro Unico de series del Archivo General de la Nacion. Quedaron registradas bajo el No. TVD - 25 del 29 de abril de 2019. Se publicaron en la Pagina Web del Instituto las Tablas de valoracion Documental con sus respectivos anexos.b) Se presento en el comite  institucional de gestion y desempeño el 27 de mayo de 2019 el inventario de 267 cajas con 3237 carpetas para eliminar; el comite aprobo la eliminacion. En cuanto se apruebe el acta el inventario se publicara en la Web.</t>
    </r>
  </si>
  <si>
    <r>
      <rPr>
        <sz val="10"/>
        <color rgb="FF000000"/>
        <rFont val="Arial"/>
      </rPr>
      <t xml:space="preserve">Q:\TABLA DE VALORACION_NOVIEMBRE-2018\TVD_IDEP_CD_13_11_2018 concepto técnico
</t>
    </r>
    <r>
      <rPr>
        <b/>
        <sz val="10"/>
        <color rgb="FF000000"/>
        <rFont val="Arial"/>
      </rPr>
      <t xml:space="preserve">03/04/2019: 
 - </t>
    </r>
    <r>
      <rPr>
        <sz val="10"/>
        <color rgb="FF000000"/>
        <rFont val="Arial"/>
      </rPr>
      <t xml:space="preserve">Acta CDA del 13/12/2018
 - Pantallazo de trámite del RUSD, documentos que se encuentran en el archivo de gestión \\192.168.1.251\300_SAFyCD\IDEP2019
e) Resolución 018 de 2019
</t>
    </r>
    <r>
      <rPr>
        <b/>
        <sz val="10"/>
        <color rgb="FF000000"/>
        <rFont val="Arial"/>
      </rPr>
      <t xml:space="preserve">03/07/2019: </t>
    </r>
    <r>
      <rPr>
        <sz val="10"/>
        <color rgb="FF000000"/>
        <rFont val="Arial"/>
      </rPr>
      <t>a)http://www.idep.edu.co/?q=tablas-de-valoracion-documental-idep b) FT-GD-07-06_INVENTARIO_SERIES_ELIMINACION_FINAL</t>
    </r>
  </si>
  <si>
    <r>
      <rPr>
        <sz val="10"/>
        <color rgb="FF000000"/>
        <rFont val="Arial"/>
      </rPr>
      <t xml:space="preserve">20/12/2017: Actividad en desarrollo.
</t>
    </r>
    <r>
      <rPr>
        <sz val="10"/>
        <color rgb="FF000000"/>
        <rFont val="Arial"/>
      </rPr>
      <t>10/04/2018: Actividad  que se encuentra programada para desarrollarse en la vigencia 2019.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con mel número 455. Igualemente, esta oficina  continuará realizando seguimiento al cumplimiento de dichas observaciones teniendo en cuenta que se debe enviar el seguimiento del Plan de Mejoramiento Archivístico trimestralmente.
25/07/2018:</t>
    </r>
    <r>
      <rPr>
        <b/>
        <sz val="10"/>
        <color rgb="FF000000"/>
        <rFont val="Arial"/>
      </rPr>
      <t xml:space="preserve"> </t>
    </r>
    <r>
      <rPr>
        <sz val="10"/>
        <color rgb="FF000000"/>
        <rFont val="Arial"/>
      </rPr>
      <t xml:space="preserve">No se presenta avance por parte del líder del proceso.  
A la fecha de corte 30/06/2018, no se evidencian avances de la acción.
La Oficina de Control Interno recomienda tener en cuenta las observaciones dadas por el Archivo General de la Nación respecto al seguimiento al Plan de Mejoramiento Archivistico, el cual fue radicado en el IDEP bajo el No. 1014 del 17/07/2018
22/10/2018: Con radicado No. 1053 del 24/07/2018, el archivo general emitió "Concepto de revisión y evaluación sobre los ajustes de la tabla de valoración documentaI - TVD del IDEP".  
El IDEP con radicado No.  901 del 19/10/2018, envía al Consejo Distrital de Archivo de Bogotá, envía el documento con los ajustes realizados a la Tabla de Valoración Documental del IDEP.
</t>
    </r>
    <r>
      <rPr>
        <b/>
        <sz val="10"/>
        <color rgb="FF000000"/>
        <rFont val="Arial"/>
      </rPr>
      <t xml:space="preserve">
26/12/2018:  </t>
    </r>
    <r>
      <rPr>
        <sz val="10"/>
        <color rgb="FF000000"/>
        <rFont val="Arial"/>
      </rPr>
      <t xml:space="preserve">Con radicado No. 1703  del  19/11/2018, la Secretaría Técnica del  Consejo Distrital de Archivo de Bogotá, D.C., envió el concepto técnico de revisión y evaluación de la TVD, la cual fue aprobada.  
La Oficina de Control Interno recomienda tener en cuenta las observaciones dadas por el Archivo General de la Nación respecto al seguimiento al Plan de Mejoramiento Archivístico, el cual fue radicado en el IDEP  bajo el  No. 1778 del 26/11/2018.
</t>
    </r>
    <r>
      <rPr>
        <b/>
        <sz val="10"/>
        <color rgb="FF000000"/>
        <rFont val="Arial"/>
      </rPr>
      <t xml:space="preserve">30/04/2019:  </t>
    </r>
    <r>
      <rPr>
        <sz val="10"/>
        <color rgb="FF000000"/>
        <rFont val="Arial"/>
      </rPr>
      <t xml:space="preserve">Con radicado Interno No. 00106-812-000341 el AGN reportó un avancel del P.M. del 98% de cumplimiento frente a las metas propuestas.  Se verificó por parte de ésta Oficina la implementación de las tablas de valoración documental con Resolución Interna No. 018 de febrero de 2019 y el cumplimiento de las acciones descritas en el seguimiento.  Esta acción continúa en seguimiento. 
</t>
    </r>
    <r>
      <rPr>
        <b/>
        <sz val="10"/>
        <color rgb="FF000000"/>
        <rFont val="Arial"/>
      </rPr>
      <t xml:space="preserve">20/08/2019:   </t>
    </r>
    <r>
      <rPr>
        <sz val="10"/>
        <color rgb="FF000000"/>
        <rFont val="Arial"/>
      </rPr>
      <t xml:space="preserve">De acuerdo al seguimiento efectuado y a la verificación realizada por parte de esta Oficina, esta acción se da por cumplida y se cierra. </t>
    </r>
  </si>
  <si>
    <r>
      <rPr>
        <sz val="10"/>
        <color rgb="FF000000"/>
        <rFont val="Arial"/>
      </rPr>
      <t xml:space="preserve">10/04/2018: Respuesta informe de seguimiento al Plan Archivístico rad 455 del 28/03/2018 Archivo General de la Nación
25/07/2018: Respuesta informe de  seguimiento al Plan de Mejoramiento Archivistico, el cual fue radicado en el IDEP bajo el No. 1014 del 17/07/2018  Archivo General de la Nación
22/10/2018: 
- Radicado No. 1053 del 24/07/2018
 - Radicado 901 del 19/10/2018
</t>
    </r>
    <r>
      <rPr>
        <b/>
        <sz val="10"/>
        <color rgb="FF000000"/>
        <rFont val="Arial"/>
      </rPr>
      <t xml:space="preserve">
26/12/2018: </t>
    </r>
    <r>
      <rPr>
        <sz val="10"/>
        <color rgb="FF000000"/>
        <rFont val="Arial"/>
      </rPr>
      <t xml:space="preserve">
 1) Concepto Técnico - TVD - Nov-2018
 2) Plan de Trabajo Intervención TVD
 3) TVD  Periodos:
    - 1994 a 1996
    - 1996  a 2000
    - 2000 a 2007
 4) Plan de Trabajo Intervención  TVD
</t>
    </r>
    <r>
      <rPr>
        <b/>
        <sz val="10"/>
        <color rgb="FF000000"/>
        <rFont val="Arial"/>
      </rPr>
      <t xml:space="preserve">30/04/2019. 
</t>
    </r>
    <r>
      <rPr>
        <sz val="10"/>
        <color rgb="FF000000"/>
        <rFont val="Arial"/>
      </rPr>
      <t xml:space="preserve">1. Resolución No. 018 de 2019.
2. Contratos No. 20 y 31 de 2019.
3. FUID a marzo de 2019.
4. FUIS de eliminación a marzo de 2019.
</t>
    </r>
    <r>
      <rPr>
        <b/>
        <sz val="10"/>
        <color rgb="FF000000"/>
        <rFont val="Arial"/>
      </rPr>
      <t xml:space="preserve">30/07/2019. </t>
    </r>
    <r>
      <rPr>
        <sz val="10"/>
        <color rgb="FF000000"/>
        <rFont val="Arial"/>
      </rPr>
      <t xml:space="preserve">
TVD publicadas en http://www.idep.edu.co/?q=tablas-de-valoracion-documental-idep b) FT-GD-07-06_INVENTARIO_SERIES_ELIMINACION_FINAL</t>
    </r>
  </si>
  <si>
    <r>
      <rPr>
        <sz val="10"/>
        <color rgb="FF000000"/>
        <rFont val="Arial"/>
      </rPr>
      <t xml:space="preserve">20/12/2017: Diana Ruiz
</t>
    </r>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26/10/2018: </t>
    </r>
    <r>
      <rPr>
        <sz val="10"/>
        <color rgb="FF000000"/>
        <rFont val="Arial"/>
      </rPr>
      <t xml:space="preserve">Alix del Pilar Hurtado Pedraza, Técnico Operativo (E )
</t>
    </r>
    <r>
      <rPr>
        <b/>
        <sz val="10"/>
        <color rgb="FF000000"/>
        <rFont val="Arial"/>
      </rPr>
      <t xml:space="preserve">30/04/2019:  </t>
    </r>
    <r>
      <rPr>
        <sz val="10"/>
        <color rgb="FF000000"/>
        <rFont val="Arial"/>
      </rPr>
      <t xml:space="preserve">Hilda Yamile Morales Laverde - Jefe OCI. 
</t>
    </r>
    <r>
      <rPr>
        <b/>
        <sz val="10"/>
        <color rgb="FF000000"/>
        <rFont val="Arial"/>
      </rPr>
      <t xml:space="preserve">
20/08/2019:  </t>
    </r>
    <r>
      <rPr>
        <sz val="10"/>
        <color rgb="FF000000"/>
        <rFont val="Arial"/>
      </rPr>
      <t xml:space="preserve">Hilda Yamile Morales Laverde - Jefe OCI. 
</t>
    </r>
  </si>
  <si>
    <t>Atendiendo las observaciones de la Oficina de control interno relacioandas en el Informe ejecutivo del estado del plan de mejoramiento a Diciembre de 2018, relacionadas con la acción "Capacitacion exhaustiva al funcionario responsable de la ventanilla en puesto de trabajo." se debe formular una acción que de solución efectiva a la no conformidad, hallazgo u observación relacionada.</t>
  </si>
  <si>
    <t>No efectividad de la acción "Capacitacion exhaustiva al funcionario responsable de la ventanilla en puesto de trabajo." formulada</t>
  </si>
  <si>
    <t xml:space="preserve">Revisión y formulación de indicadores de gestión del proceso Gestión Documental para la vigencia 2019, atendiendo las recomendaciones de la Oficina de control interno. </t>
  </si>
  <si>
    <t>Hojas de vida de los indicadores del proceso Gestión Documental aprobados para la vigencia 2019</t>
  </si>
  <si>
    <r>
      <rPr>
        <b/>
        <sz val="10"/>
        <color rgb="FF000000"/>
        <rFont val="Arial"/>
      </rPr>
      <t xml:space="preserve">03/04/2019:  </t>
    </r>
    <r>
      <rPr>
        <sz val="10"/>
        <color rgb="FF000000"/>
        <rFont val="Arial"/>
      </rPr>
      <t xml:space="preserve">Para la vigencia 2019 se establecieron tres indicadores para el proceso Gestión documental: 
1. Porcentaje de ejecución de el Plan Institucional de archivos - PINAR para la vigencia 2019 
2. Porcentaje de respuestas de las PQRS  con observaciones de acuerdo a la evaluación de oportunidad, coherencia, claridad y/o calidez de los informes del Sistema Distrital de Quejas y Soluciones.
3. Porcentaje de PQRS atendidos oportunamente en los tiempos que la ley establece. 
Particularmente mediante este último indicador se buscará medir la oportunidad en la respuesta a las PQRS que formula la ciudadanía y/o partes interesadas, dentro de los tiempos de ley.  El mecanismo de medición se definió como la sumatoria de la cantidad de PQRS atendidos oportunamente (dentro de los tiempos de ley según reporte del SDQS) sobre la cantidad total de PQRS recibidos en la entidad menos la cantidad de PQRS que estén en proceso de respuesta que estén dentro de los tiempos de ley. Para el primer trimestre de 2019 re reportó este indicador al 100% de cumplimiento.  
</t>
    </r>
    <r>
      <rPr>
        <b/>
        <sz val="10"/>
        <color rgb="FF000000"/>
        <rFont val="Arial"/>
      </rPr>
      <t xml:space="preserve">03/07/2019: </t>
    </r>
    <r>
      <rPr>
        <sz val="10"/>
        <color rgb="FF000000"/>
        <rFont val="Arial"/>
      </rPr>
      <t xml:space="preserve">Se reportaron los indicadores establecidos con corte al 30/06/2019 en los cuales se dió cumplimiento a las metas establecidas.
</t>
    </r>
  </si>
  <si>
    <r>
      <rPr>
        <b/>
        <sz val="10"/>
        <color rgb="FF000000"/>
        <rFont val="Arial"/>
      </rPr>
      <t xml:space="preserve">03/04/2019: </t>
    </r>
    <r>
      <rPr>
        <sz val="10"/>
        <color rgb="FF000000"/>
        <rFont val="Arial"/>
      </rPr>
      <t xml:space="preserve">Código:  FT- MIC-03-05 HOJA DE VIDA DEL INDICADOR  del proceso de Gestión Documental
</t>
    </r>
    <r>
      <rPr>
        <b/>
        <sz val="10"/>
        <color rgb="FF000000"/>
        <rFont val="Arial"/>
      </rPr>
      <t xml:space="preserve">03/07/2019: </t>
    </r>
    <r>
      <rPr>
        <sz val="10"/>
        <color rgb="FF000000"/>
        <rFont val="Arial"/>
      </rPr>
      <t>Código:  FT- MIC-03-05 HOJA DE VIDA DEL INDICADOR  del proceso de Gestión Documental publicada en http://www.idep.edu.co/?q=content/indicadores-de-gesti%C3%B3n</t>
    </r>
  </si>
  <si>
    <r>
      <rPr>
        <b/>
        <sz val="10"/>
        <color rgb="FF000000"/>
        <rFont val="Arial"/>
      </rPr>
      <t xml:space="preserve">PRIMER TRIMESTRE DE 2019:  </t>
    </r>
    <r>
      <rPr>
        <sz val="10"/>
        <color rgb="FF000000"/>
        <rFont val="Arial"/>
      </rPr>
      <t xml:space="preserve">Se verificó la formulación de los indicadores: 
1. Porcentaje de respuestas de las PQRS  con observaciones de acuerdo a la evaluación de oportunidad, coherencia, claridad y/o calidez de los informes del Sistema Distrital de Quejas y Soluciones.
2. Porcentaje de PQRS atendidos oportunamente en los tiempos que la ley establece. 
Para el primer trimestre se reportó  avance del 100% de la meta propuesta.   Esta actividad continúa en seguimiento. 
</t>
    </r>
    <r>
      <rPr>
        <b/>
        <sz val="10"/>
        <color rgb="FF000000"/>
        <rFont val="Arial"/>
      </rPr>
      <t xml:space="preserve">SEGUNDO TRIMESTRE DE 2019:  </t>
    </r>
    <r>
      <rPr>
        <sz val="10"/>
        <color rgb="FF000000"/>
        <rFont val="Arial"/>
      </rPr>
      <t xml:space="preserve">Se verificó por parte de esta Oficina el reporte de indicadores del proceso de gestión documental para el segundo trimestre de 2019; para el indicadore del PINAR reporta un avance de cumplimiento del 100% para el segundo trimestre.
Por lo anterior se da cierre a esta acción por parte de esta Oficina.  </t>
    </r>
  </si>
  <si>
    <r>
      <rPr>
        <b/>
        <sz val="10"/>
        <color rgb="FF000000"/>
        <rFont val="Arial"/>
      </rPr>
      <t xml:space="preserve">30/04/2019: </t>
    </r>
    <r>
      <rPr>
        <sz val="10"/>
        <color rgb="FF000000"/>
        <rFont val="Arial"/>
      </rPr>
      <t>http://www.idep.edu.co/?q=content/indicadores-de-gesti%C3%B3n</t>
    </r>
  </si>
  <si>
    <r>
      <rPr>
        <b/>
        <sz val="10"/>
        <color rgb="FF000000"/>
        <rFont val="Arial"/>
      </rPr>
      <t xml:space="preserve">30/04/2019: </t>
    </r>
    <r>
      <rPr>
        <sz val="10"/>
        <color rgb="FF000000"/>
        <rFont val="Arial"/>
      </rPr>
      <t xml:space="preserve">Hilda Yamile Morales Laverde - Jefe OCI.
</t>
    </r>
    <r>
      <rPr>
        <b/>
        <sz val="10"/>
        <color rgb="FF000000"/>
        <rFont val="Arial"/>
      </rPr>
      <t xml:space="preserve">20/08/2019: </t>
    </r>
    <r>
      <rPr>
        <sz val="10"/>
        <color rgb="FF000000"/>
        <rFont val="Arial"/>
      </rPr>
      <t>Hilda Yamile Morales Laverde - Jefe OCI.</t>
    </r>
  </si>
  <si>
    <t>Se abre esta actividad atendiendo la sugerencia de la Oficina de control interno, relacioanda en el informe ejecutivo del estado del plan de mejoramiento institucional y por procesos a diciembre de 2018, para dar cierre a las actividades No. 26 "Solicitar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y No. 27 "Solicitar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t>
  </si>
  <si>
    <t>Se formula esta actividad para dar cierre a la actividad No. 26  y 27</t>
  </si>
  <si>
    <t>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Y en procedimiento PRO-GRF-11-02 Ingresos o Altas de Almacén e incluirle la política de operación: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t>
  </si>
  <si>
    <t>Procedimientos PRO-GRF-11-01 Egresos o salidas definitivas de bienes y  PRO-GRF-11-02 Ingresos o Altas de Almacén actualizados</t>
  </si>
  <si>
    <t>Profesional Universitario -  SAFyCD</t>
  </si>
  <si>
    <r>
      <rPr>
        <b/>
        <sz val="10"/>
        <color rgb="FF000000"/>
        <rFont val="Arial"/>
      </rPr>
      <t xml:space="preserve">13/12/2018 </t>
    </r>
    <r>
      <rPr>
        <sz val="10"/>
        <color rgb="FF000000"/>
        <rFont val="Arial"/>
      </rPr>
      <t xml:space="preserve">Se solicitó la actualización del Procedimiento PRO-GRF-11-01 Egresos o salidas y del  PRO-GRF-11-02 Ingresos o Altas de Almacén definitivas de bienes a la OAP. Los documentos fueron actualizados el 27/12/2018. 
</t>
    </r>
    <r>
      <rPr>
        <b/>
        <sz val="10"/>
        <color rgb="FF000000"/>
        <rFont val="Arial"/>
      </rPr>
      <t xml:space="preserve">03/04/2019: </t>
    </r>
    <r>
      <rPr>
        <sz val="10"/>
        <color rgb="FF000000"/>
        <rFont val="Arial"/>
      </rPr>
      <t>Se actualizo el proceso PRO-GRF-11-01 EGRESOS O SALIDAS DEFINITIVA DE BIENES Y
ELEMENTOS DEL INVENTARIO PROPIEDAD, PLANTA Y EQUIPO, el cual se encuentra publicado en Maloca Aula SIG con fecha de aprobación del 27/12/2018, en donde se idetifica como política de operacion "</t>
    </r>
    <r>
      <rPr>
        <i/>
        <sz val="10"/>
        <color rgb="FF000000"/>
        <rFont val="Arial"/>
      </rPr>
      <t>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t>
    </r>
    <r>
      <rPr>
        <sz val="10"/>
        <color rgb="FF000000"/>
        <rFont val="Arial"/>
      </rPr>
      <t xml:space="preserve">
</t>
    </r>
    <r>
      <rPr>
        <b/>
        <sz val="10"/>
        <color rgb="FF000000"/>
        <rFont val="Arial"/>
      </rPr>
      <t xml:space="preserve">09/07/2019: </t>
    </r>
    <r>
      <rPr>
        <sz val="10"/>
        <color rgb="FF000000"/>
        <rFont val="Arial"/>
      </rPr>
      <t xml:space="preserve">En el tercer trimestre se realizaron las siguientes actividades:
• La entidad recibió, dio ingreso al Almacén y entrego en la Imprenta Distrital los Insumos para la impresión de las publicaciones.
• Se actualizaron los inventarios de propiedad, planta y equipo en el sentido de descargar inventarios a los funcionarios y contratistas que terminaron su vinculación laboral, así mismo se hizo la asignación de inventarios a los nuevos contratistas de la presente vigencia en el aplicativo GOOBI. De igual manera se ha asignado el carne y las respectivas tarjetas de ingreso a los contratistas que actualmente tienen vigente el contrato con el IDEP.
• Los bienes de propiedad del IDEP Se encuentra amparados mediante los contratos los contrato Nos. 85, 86, 87, 88 y 89 cuyo objeto fue la Adquisición de los seguros que amparen los intereses patrimoniales actuales y futuros, 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suscritos con la Aseguradora Solidaria de Colombia.
• Así mismo se están cumpliendo las políticas de operación descritas en los procedimientos de GRF.
Los registros se realizaron en la fecha en el sistema y los soportes reposan en los expedientes del proceso (ingresos o salidas).
</t>
    </r>
  </si>
  <si>
    <t>http://www.idep.edu.co/?q=content/grf-11-proceso-de-gesti%C3%B3n-de-recursos-f%C3%ADsicos-y-ambiental</t>
  </si>
  <si>
    <r>
      <rPr>
        <b/>
        <sz val="10"/>
        <color rgb="FF000000"/>
        <rFont val="Arial"/>
      </rPr>
      <t xml:space="preserve">30/04/2019.  </t>
    </r>
    <r>
      <rPr>
        <sz val="10"/>
        <color rgb="FF000000"/>
        <rFont val="Arial"/>
      </rPr>
      <t xml:space="preserve">Se verificó por parte de ésta Oficina la inclusión como politica de operación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  
Se realizara seguimiento por parte de esta Oficina en el siguiente trimestre, con el fin de verificar la aplicación de lo allí dispuesto. 
</t>
    </r>
    <r>
      <rPr>
        <b/>
        <sz val="10"/>
        <color rgb="FF000000"/>
        <rFont val="Arial"/>
      </rPr>
      <t xml:space="preserve">20/08/2019:  </t>
    </r>
    <r>
      <rPr>
        <sz val="10"/>
        <color rgb="FF000000"/>
        <rFont val="Arial"/>
      </rPr>
      <t>Se efectuo revisión al comprobante de altas de almacén registrados en el vigencia 2019 donde se evidencia en la bitacora de estados que no se presentan diferencias en los comprabantes.  Por lo anterior se da por cumplida la acción y se cierra.</t>
    </r>
  </si>
  <si>
    <t>http://www.idep.edu.co/sites/default/files/PRO-GRF-11-02_Ingresos_o_Altas_Almacen_V6.pdf</t>
  </si>
  <si>
    <r>
      <rPr>
        <b/>
        <sz val="10"/>
        <color rgb="FF000000"/>
        <rFont val="Arial"/>
      </rPr>
      <t xml:space="preserve">30/04/2019:  </t>
    </r>
    <r>
      <rPr>
        <sz val="10"/>
        <color rgb="FF000000"/>
        <rFont val="Arial"/>
      </rPr>
      <t xml:space="preserve">Hilda Yamile Morales Laverde - Jefe OCI. 
</t>
    </r>
    <r>
      <rPr>
        <b/>
        <sz val="10"/>
        <color rgb="FF000000"/>
        <rFont val="Arial"/>
      </rPr>
      <t xml:space="preserve">20/08/2019:  </t>
    </r>
    <r>
      <rPr>
        <sz val="10"/>
        <color rgb="FF000000"/>
        <rFont val="Arial"/>
      </rPr>
      <t xml:space="preserve">Hilda Yamile Morales Laverde - Jefe OCI. 
</t>
    </r>
  </si>
  <si>
    <r>
      <rPr>
        <b/>
        <sz val="10"/>
        <color rgb="FF000000"/>
        <rFont val="Arial"/>
      </rPr>
      <t xml:space="preserve">05/12/2018: </t>
    </r>
    <r>
      <rPr>
        <sz val="10"/>
        <color rgb="FF000000"/>
        <rFont val="Arial"/>
      </rPr>
      <t xml:space="preserve">Se realiza socialización el 26/10/2018 a funcionarios y contratistas  sobre recomendaciones en seguridad de la </t>
    </r>
    <r>
      <rPr>
        <sz val="10"/>
        <color rgb="FF000000"/>
        <rFont val="Arial"/>
      </rPr>
      <t xml:space="preserve">información, una vez se tengan documentados los procedimientos establecidos en el MSPI se realizará la socialización correspondiente,  actividad que se reprograma para la siguiente vigencia.   
</t>
    </r>
    <r>
      <rPr>
        <b/>
        <sz val="10"/>
        <color rgb="FF000000"/>
        <rFont val="Arial"/>
      </rPr>
      <t>31/03/2019:</t>
    </r>
    <r>
      <rPr>
        <sz val="10"/>
        <color rgb="FF000000"/>
        <rFont val="Arial"/>
      </rPr>
      <t xml:space="preserve"> Se programó una socialización a funcionarios y contratistas del IDEP sobre los procedimientos establecidos en seguridad y privacidad de la información, especialmente con el servicio de correo electrónico. Esta capacitación se llevará a cabo el 02 de abril de 2019 y en el próximo trimestre se reportará el cumplimiento de la actividad.
</t>
    </r>
    <r>
      <rPr>
        <b/>
        <sz val="10"/>
        <color rgb="FF000000"/>
        <rFont val="Arial"/>
      </rPr>
      <t xml:space="preserve">30/06/2019: </t>
    </r>
    <r>
      <rPr>
        <sz val="10"/>
        <color rgb="FF000000"/>
        <rFont val="Arial"/>
      </rPr>
      <t xml:space="preserve">El día 02 de abril de 2019, se llevó a cabo una socialización con funcionarios y contratistas del IDEP sobre los procedimientos establecidos en seguridad y privacidad de la información. Así mismo,  el día 30 de mayo de 2019 se llevó a cabo una socialización de las políticas TIC que adopta el IDEP, que están enfocadas a preservar la seguridad de la información Institucional y al buen uso de los recursos tecnológicos con los que cuenta el Instituto. En esta misma sesión, se indicó a los funcionarios y contratistas del IDEP cómo identificar riesgos de seguridad de la información y posibles ataques informáticos, y el proceso a seguir cuando esto ocurra. A continuación cito los apartados de la presentación: </t>
    </r>
    <r>
      <rPr>
        <b/>
        <sz val="10"/>
        <color rgb="FF000000"/>
        <rFont val="Arial"/>
      </rPr>
      <t xml:space="preserve">"11. Los usuarios del correo electrónico no deben abrir los archivos anexos colocados en mensajes de remitentes desconocidos o sospechosos. Si llegan mensajes con esta característica, se debe informar a la Oficina Asesora de Planeación mediante http://www.idep.edu.co/mesadeayuda y llamar a la extensión 107 ". </t>
    </r>
    <r>
      <rPr>
        <sz val="10"/>
        <color rgb="FF000000"/>
        <rFont val="Arial"/>
      </rPr>
      <t>Por otra parte,  el día 31 de mayo de 2019 se envió a través de correo electrónico a funcionarios y contratistas del IDEP, una campaña con los Tips para fortalecer la seguridad de la información Institucional. Por último, en este mismo plan de mejora se estableció en la acción No. 43 para el mes de agosto la siguiente actividad "Realizar una socialización con información acerca de cómo identificar ataques informáticos y las medidas preventivas y reactivas a tomar en cada caso."  Por lo tanto se solicita el cierre de esta acción.</t>
    </r>
  </si>
  <si>
    <r>
      <rPr>
        <b/>
        <sz val="10"/>
        <color theme="1"/>
        <rFont val="Arial"/>
      </rPr>
      <t xml:space="preserve">16/10/2018: </t>
    </r>
    <r>
      <rPr>
        <sz val="10"/>
        <color theme="1"/>
        <rFont val="Arial"/>
      </rPr>
      <t xml:space="preserve">Acción programada a realizarse durante el mes de octubre de 2018.
</t>
    </r>
    <r>
      <rPr>
        <b/>
        <sz val="10"/>
        <color theme="1"/>
        <rFont val="Arial"/>
      </rPr>
      <t xml:space="preserve">24/12/2018: </t>
    </r>
    <r>
      <rPr>
        <sz val="10"/>
        <color theme="1"/>
        <rFont val="Arial"/>
      </rPr>
      <t xml:space="preserve">Teniendo la ampliación de tiempo para continuar con la ejecución de esta actividad por parte del líder del proceso, se realizará la verificación respectiva en próximo seguimiento. 
</t>
    </r>
    <r>
      <rPr>
        <b/>
        <sz val="10"/>
        <color theme="1"/>
        <rFont val="Arial"/>
      </rPr>
      <t xml:space="preserve">30/04/2019: </t>
    </r>
    <r>
      <rPr>
        <sz val="10"/>
        <color theme="1"/>
        <rFont val="Arial"/>
      </rPr>
      <t xml:space="preserve">Se realizó socialización a los funcionarios y contratistas de la Entidad en temas de seguridad de la información el día 02/04/2019.  Se recomienda fortalecer la con otros mecanismos de socialización teniendo en cuenta la la observación suscrita en el informe de auditoria al proceso </t>
    </r>
    <r>
      <rPr>
        <i/>
        <sz val="10"/>
        <color theme="1"/>
        <rFont val="Arial"/>
      </rPr>
      <t xml:space="preserve">"Se debe adelantar la socialización con información clara de cómo identificar este tipo de ataques y las medidas preventivas y reactivas a tomar en cada caso."
</t>
    </r>
    <r>
      <rPr>
        <b/>
        <sz val="10"/>
        <color theme="1"/>
        <rFont val="Arial"/>
      </rPr>
      <t xml:space="preserve">20/08/2019:  </t>
    </r>
    <r>
      <rPr>
        <sz val="10"/>
        <color theme="1"/>
        <rFont val="Arial"/>
      </rPr>
      <t xml:space="preserve">Esta actividad se da por cumplida y se realiza el cierre de la misma. </t>
    </r>
  </si>
  <si>
    <r>
      <rPr>
        <sz val="10"/>
        <color theme="1"/>
        <rFont val="Arial"/>
      </rPr>
      <t xml:space="preserve">16/10/2018: Sandra Milena Bonilla R._ Contratista de Apoyo Profesional_ OCI
</t>
    </r>
    <r>
      <rPr>
        <b/>
        <sz val="10"/>
        <color theme="1"/>
        <rFont val="Arial"/>
      </rPr>
      <t xml:space="preserve">
24/12/2018: </t>
    </r>
    <r>
      <rPr>
        <sz val="10"/>
        <color theme="1"/>
        <rFont val="Arial"/>
      </rPr>
      <t xml:space="preserve">Sandra Milena Bonilla R._ Contratista de Apoyo Profesional_ OCI
</t>
    </r>
    <r>
      <rPr>
        <b/>
        <sz val="10"/>
        <color theme="1"/>
        <rFont val="Arial"/>
      </rPr>
      <t xml:space="preserve">30/04/2019:   </t>
    </r>
    <r>
      <rPr>
        <sz val="10"/>
        <color theme="1"/>
        <rFont val="Arial"/>
      </rPr>
      <t xml:space="preserve">Hilda Yamile Morales Laverde - Jefe OCI. 
</t>
    </r>
    <r>
      <rPr>
        <b/>
        <sz val="10"/>
        <color theme="1"/>
        <rFont val="Arial"/>
      </rPr>
      <t xml:space="preserve">20/08/2019:  </t>
    </r>
    <r>
      <rPr>
        <sz val="10"/>
        <color theme="1"/>
        <rFont val="Arial"/>
      </rPr>
      <t xml:space="preserve">Hilda Yamile Morales Laverde - Jefe OCI. </t>
    </r>
  </si>
  <si>
    <r>
      <rPr>
        <b/>
        <sz val="10"/>
        <color rgb="FF000000"/>
        <rFont val="Calibri"/>
      </rPr>
      <t>10/12/2018:</t>
    </r>
    <r>
      <rPr>
        <sz val="10"/>
        <color rgb="FF000000"/>
        <rFont val="Calibri"/>
      </rPr>
      <t xml:space="preserve"> Esta actividad se ejecutará en la siguiente vigencia.
</t>
    </r>
    <r>
      <rPr>
        <b/>
        <sz val="10"/>
        <color rgb="FF000000"/>
        <rFont val="Calibri"/>
      </rPr>
      <t xml:space="preserve">31/03/2019: </t>
    </r>
    <r>
      <rPr>
        <sz val="10"/>
        <color rgb="FF000000"/>
        <rFont val="Calibri"/>
      </rPr>
      <t>Para la validar el cumplimiento de los acuerdos de servicio establecidos con los proveedores, se asignó un responsable de realizar seguimiento a cada uno de los contratos y se llevaron a cabo las siguientes acciones:</t>
    </r>
    <r>
      <rPr>
        <b/>
        <sz val="10"/>
        <color rgb="FF000000"/>
        <rFont val="Calibri"/>
      </rPr>
      <t xml:space="preserve">
Humano: </t>
    </r>
    <r>
      <rPr>
        <sz val="10"/>
        <color rgb="FF000000"/>
        <rFont val="Calibri"/>
      </rPr>
      <t xml:space="preserve">El profesional encargado de liquidar la nómina, sube las incidencias a la mesa de ayuda, debe remitir copia al ingeniero encargado del soporte de los sistemas de información, para que se lleve el control del cumplimiento de los Acuerdos de Niveles de servicio. 
</t>
    </r>
    <r>
      <rPr>
        <b/>
        <sz val="10"/>
        <color rgb="FF000000"/>
        <rFont val="Calibri"/>
      </rPr>
      <t xml:space="preserve">Goobi: </t>
    </r>
    <r>
      <rPr>
        <sz val="10"/>
        <color rgb="FF000000"/>
        <rFont val="Calibri"/>
      </rPr>
      <t xml:space="preserve">Cada usuario al  tener una novedad con el sistema, debe remitir un correo electrónico a soportesiafi@idep.edu.co,  el ingeniero encargado del soporte de los sistemas de información, atiende la incidencia si es de nivel 1 , en caso de ser nivel 2 hacia arriba escala al proveedor y lleva un control del cumplimiento de los Acuerdos de Niveles de servicio, dependiendo de la severidad de la incidencia.
</t>
    </r>
    <r>
      <rPr>
        <b/>
        <sz val="10"/>
        <color rgb="FF000000"/>
        <rFont val="Calibri"/>
      </rPr>
      <t>Internet:</t>
    </r>
    <r>
      <rPr>
        <sz val="10"/>
        <color rgb="FF000000"/>
        <rFont val="Calibri"/>
      </rPr>
      <t xml:space="preserve"> El ingeniero encargado de la web del IDEP, verifica el cumplimiento de la disponibilidad del canal de internet  99,7 %.
</t>
    </r>
    <r>
      <rPr>
        <b/>
        <sz val="10"/>
        <color rgb="FF000000"/>
        <rFont val="Calibri"/>
      </rPr>
      <t>Mantenimiento de la infraestructura:</t>
    </r>
    <r>
      <rPr>
        <sz val="10"/>
        <color rgb="FF000000"/>
        <rFont val="Calibri"/>
      </rPr>
      <t xml:space="preserve"> Frente al Mantenimiento preventivo se cumplen las jornadas establecidas en el contrato, y en el mismo contrato se establece una bolsa para el mantenimiento correctivo, en caso de que se requiera que incluye repuestos, el contrato ampara toda la vigencia, hasta que se gestione el siguiente contrato.
</t>
    </r>
    <r>
      <rPr>
        <b/>
        <sz val="10"/>
        <color rgb="FF000000"/>
        <rFont val="Calibri"/>
      </rPr>
      <t>Suministro energía:</t>
    </r>
    <r>
      <rPr>
        <sz val="10"/>
        <color rgb="FF000000"/>
        <rFont val="Calibri"/>
      </rPr>
      <t xml:space="preserve"> Según la revisión realizada por la  Tesorería y Servicios Generales del IDEP los inconvenientes por aplicación de los pagos de Codensa se presentaron por el hecho de consolidar el pago del servicio de todas las oficinas en un solo pago . Para lo cual se decidió efectuar los pagos de forma individual por oficina.
</t>
    </r>
    <r>
      <rPr>
        <b/>
        <sz val="10"/>
        <color rgb="FF000000"/>
        <rFont val="Calibri"/>
      </rPr>
      <t>30/06/2019:</t>
    </r>
    <r>
      <rPr>
        <sz val="10"/>
        <color rgb="FF000000"/>
        <rFont val="Calibri"/>
      </rPr>
      <t xml:space="preserve"> Están en funcionamiento  las herramientas para el seguimiento al cumplimiento de los acuerdos de Niveles de Servicio. Se retroalimenta constantemente el control implementado en el archivo Drive para el seguimiento a las incidencias del Sistema de información GOOBI, en cuanto al sistema HUMANO el control de incidencias se está realizando a través de la mesa de ayuda, se continúa verificando el nivel de disponibilidad del canal de Internet del 99,7% por parte del ingeniero Webmaster, se hace el seguimiento al plan de mantenimiento de la infraestructura y servicios tecnológicos del IDEP por parte del Técnico Operativo de la OAP y el pago del servicio de energía energía se ha venido realizado de forma individual por oficina . De acuerdo con lo anterior, 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t>
    </r>
  </si>
  <si>
    <r>
      <rPr>
        <b/>
        <sz val="10"/>
        <color rgb="FF000000"/>
        <rFont val="Calibri"/>
      </rPr>
      <t>Humano:</t>
    </r>
    <r>
      <rPr>
        <sz val="10"/>
        <color rgb="FF000000"/>
        <rFont val="Calibri"/>
      </rPr>
      <t xml:space="preserve"> Mesa de ayuda que se encuentra en la siguiente dirección: http://osticket.humano.co/open.php e informe acerca del estado de las incidencias reportadas que puede ser consultado en el expediente contractual No. 123 de 2018.
</t>
    </r>
    <r>
      <rPr>
        <b/>
        <sz val="10"/>
        <color rgb="FF000000"/>
        <rFont val="Calibri"/>
      </rPr>
      <t>Goobi:</t>
    </r>
    <r>
      <rPr>
        <sz val="10"/>
        <color rgb="FF000000"/>
        <rFont val="Calibri"/>
      </rPr>
      <t xml:space="preserve"> Cuadro de registro al estado de las incidencias reportadas. Este seguimiento puede ser consultado en el expediente contractual No. 133 de 2018. 
</t>
    </r>
    <r>
      <rPr>
        <b/>
        <sz val="10"/>
        <color rgb="FF000000"/>
        <rFont val="Calibri"/>
      </rPr>
      <t xml:space="preserve">Internet: </t>
    </r>
    <r>
      <rPr>
        <sz val="10"/>
        <color rgb="FF000000"/>
        <rFont val="Calibri"/>
      </rPr>
      <t xml:space="preserve">Reporte de la disponibilidad del canal de internet que se genera de la página del proveedor de internet IFX Networks  en el link: http://vipcacti.ifxnetworks.com/graph.php?action=view&amp;rra_id=all&amp;local_graph_id=75582
</t>
    </r>
    <r>
      <rPr>
        <b/>
        <sz val="10"/>
        <color rgb="FF000000"/>
        <rFont val="Calibri"/>
      </rPr>
      <t>Mantenimiento de la infraestructura:</t>
    </r>
    <r>
      <rPr>
        <sz val="10"/>
        <color rgb="FF000000"/>
        <rFont val="Calibri"/>
      </rPr>
      <t xml:space="preserve"> Carpeta Compartida:\\192.168.1.251\120_oap\IDEP2019\120_28_PLANES\9_Planes de Mantenimiento de la Infraestructura Tecnológica
</t>
    </r>
    <r>
      <rPr>
        <b/>
        <sz val="10"/>
        <color rgb="FF000000"/>
        <rFont val="Calibri"/>
      </rPr>
      <t xml:space="preserve">Suministro de Energía: </t>
    </r>
    <r>
      <rPr>
        <sz val="10"/>
        <color rgb="FF000000"/>
        <rFont val="Calibri"/>
      </rPr>
      <t>Facturas de pago del servicio de energía.</t>
    </r>
  </si>
  <si>
    <r>
      <rPr>
        <b/>
        <sz val="10"/>
        <color rgb="FF000000"/>
        <rFont val="Calibri"/>
      </rPr>
      <t>24/12/2018:</t>
    </r>
    <r>
      <rPr>
        <sz val="10"/>
        <color rgb="FF000000"/>
        <rFont val="Calibri"/>
      </rPr>
      <t xml:space="preserve"> Teniendo en cuenta lo manifestado en el avance, se verificará el cumplimiento de esta actividad en próximo seguimiento. 
</t>
    </r>
    <r>
      <rPr>
        <b/>
        <sz val="10"/>
        <color rgb="FF000000"/>
        <rFont val="Calibri"/>
      </rPr>
      <t xml:space="preserve">30/04/2019:  </t>
    </r>
    <r>
      <rPr>
        <sz val="10"/>
        <color rgb="FF000000"/>
        <rFont val="Calibri"/>
      </rPr>
      <t xml:space="preserve">Se verificó por parte de esta Oficina:
En google Drive se diseño un cuadro de seguimiento y control para las incidencias reportadas en GOOBI, donde se detalla la incidencia, severidad, estado y días transcurridos. 
Para el aplicativo de Humano, en la carpeta del contrato No. 123 de 2018 se evidencia adjunto a cada pago un informe de actividades donde se relaciona:  Ticket, Fecha de apertura y cierre de la incidencia, el estado de la misma. 
Se recomienda atender la observación plasmada en el informe de Auditoría realizado. 
</t>
    </r>
    <r>
      <rPr>
        <b/>
        <sz val="10"/>
        <color rgb="FF000000"/>
        <rFont val="Calibri"/>
      </rPr>
      <t xml:space="preserve">30/08/2019:  </t>
    </r>
    <r>
      <rPr>
        <sz val="10"/>
        <color rgb="FF000000"/>
        <rFont val="Calibri"/>
      </rPr>
      <t xml:space="preserve">De acuerdo al seguimiento efectuado por parte del responsable del proceso donde indica </t>
    </r>
    <r>
      <rPr>
        <i/>
        <sz val="10"/>
        <color rgb="FF000000"/>
        <rFont val="Calibri"/>
      </rPr>
      <t xml:space="preserve">"se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  </t>
    </r>
    <r>
      <rPr>
        <b/>
        <sz val="10"/>
        <color rgb="FF000000"/>
        <rFont val="Calibri"/>
      </rPr>
      <t xml:space="preserve">Se cierra esta actividad por parte de esta Oficina y se continua con el monitoreo a través del mapa de riesgos. </t>
    </r>
  </si>
  <si>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r>
      <rPr>
        <b/>
        <sz val="10"/>
        <color theme="1"/>
        <rFont val="Arial"/>
      </rPr>
      <t xml:space="preserve">20/08/2019:  </t>
    </r>
    <r>
      <rPr>
        <sz val="10"/>
        <color theme="1"/>
        <rFont val="Arial"/>
      </rPr>
      <t xml:space="preserve">Hilda Yamile Morales Laverde - Jefe OCI. </t>
    </r>
  </si>
  <si>
    <t>No se han adelantado las pruebas del plan de continuidad que incluyan simulacros totales de operación en contingencia y (BCP,DRP) para ofrecer evidencia de la verificación, revisión y evaluación de la continuidad de la operación y la seguridad de la información.</t>
  </si>
  <si>
    <t>Realizar las pruebas de los instructivos de recuperación de máquinas virtuales y del G4 que contiene las bases de datos.</t>
  </si>
  <si>
    <t>Formato de Pruebas de Instructivos y manuales.</t>
  </si>
  <si>
    <t>Técnico Operativo Oficina Asesora de Planeación</t>
  </si>
  <si>
    <r>
      <rPr>
        <sz val="10"/>
        <color rgb="FF000000"/>
        <rFont val="Arial"/>
      </rPr>
      <t>30/06/2019:</t>
    </r>
    <r>
      <rPr>
        <sz val="11"/>
        <color rgb="FF000000"/>
        <rFont val="Calibri"/>
      </rPr>
      <t>Se realizaron pruebas a los instructivos mencionados:
- IN-GT-12-03 Instructivo Para Realizar El Backup Del Servidor Hp Ml370 G4 - Base De Datos Oracle.
- IN-GT-12-04 Instructivo Para Restaurar Backup Maquina – Servidor G4- Pruebas Base De Datos.</t>
    </r>
  </si>
  <si>
    <t>Las pruebas realizadas se registraron en un archivo drive que se encuentra en la siguiente ruta: https://docs.google.com/spreadsheets/d/1rkj1JMm4LnWNRWL--zXFJrjXKTK2WPHCiHY5g3cAogk/edit#gid=292185415</t>
  </si>
  <si>
    <r>
      <rPr>
        <b/>
        <sz val="11"/>
        <color rgb="FF000000"/>
        <rFont val="Calibri"/>
      </rPr>
      <t xml:space="preserve">20/08/2019:   </t>
    </r>
    <r>
      <rPr>
        <sz val="11"/>
        <color rgb="FF000000"/>
        <rFont val="Calibri"/>
      </rPr>
      <t>Se reporta por parte del responsable del proceso la realización de pruebas a dos instructivos; sin embargo en el seguimiento reaizado no se especifica el resultado obtenido de las mismas.  Al no contar con un ingeniero de sistemas en la OCI  no puede conceptuar sobre la efectividad de las pruebas realizadas. 
 Se da cierre a la misma puesto que la fecha de finalización de la actividad quedó para el mes de mayo.</t>
    </r>
  </si>
  <si>
    <t xml:space="preserve">https://docs.google.com/spreadsheets/d/1rkj1JMm4LnWNRWL--zXFJrjXKTK2WPHCiHY5g3cAogk/edit#gid=292185415
</t>
  </si>
  <si>
    <r>
      <rPr>
        <b/>
        <sz val="11"/>
        <color rgb="FF000000"/>
        <rFont val="Calibri"/>
      </rPr>
      <t xml:space="preserve">20/08/2019:  </t>
    </r>
    <r>
      <rPr>
        <sz val="11"/>
        <color rgb="FF000000"/>
        <rFont val="Calibri"/>
      </rPr>
      <t xml:space="preserve">Hilda Yamile Morales Laverde - Jefe OCI. 
</t>
    </r>
  </si>
  <si>
    <t>Incluir en el plan de contingencia los roles que desempeñan el técnico y los ingenieros contratistas respecto de la administración y soporte de los sistemas de información.</t>
  </si>
  <si>
    <t>Contratista Planeación y TI</t>
  </si>
  <si>
    <r>
      <rPr>
        <b/>
        <sz val="11"/>
        <color rgb="FF000000"/>
        <rFont val="Calibri"/>
      </rPr>
      <t>30/06/2019:</t>
    </r>
    <r>
      <rPr>
        <sz val="11"/>
        <color rgb="FF000000"/>
        <rFont val="Calibri"/>
      </rPr>
      <t xml:space="preserve"> En el numeral 3 del PL-GT-12-02 Plan de contingencia Tecnológica se incluyeron los roles que desempeñan el Técnico Operativo y los Ingenieros Contratistas de la OAP. </t>
    </r>
  </si>
  <si>
    <t>Este documento puede ser consultado en Maola, Proceso de Gestión Tecnológica en el siguiente enlace: http://www.idep.edu.co/sites/default/files/PL-GT-12-02%20Plan%20Contingencia%20Tecno%20V9.pdf</t>
  </si>
  <si>
    <r>
      <rPr>
        <b/>
        <sz val="11"/>
        <color rgb="FF000000"/>
        <rFont val="Calibri"/>
      </rPr>
      <t xml:space="preserve">20/08/2019:   </t>
    </r>
    <r>
      <rPr>
        <sz val="11"/>
        <color rgb="FF000000"/>
        <rFont val="Calibri"/>
      </rPr>
      <t xml:space="preserve">Se verificó la inclusión en este plan de los roles que se desempeñan los funcionarios de la Oficina de Sistemas.  Esta actividad se da por cumplida. </t>
    </r>
  </si>
  <si>
    <t>http://www.idep.edu.co/sites/default/files/PL-GT-12-02%20Plan%20Contingencia%20Tecno%20V9.pdf</t>
  </si>
  <si>
    <r>
      <rPr>
        <b/>
        <sz val="11"/>
        <color rgb="FF000000"/>
        <rFont val="Calibri"/>
      </rPr>
      <t xml:space="preserve">20/08/2019:  </t>
    </r>
    <r>
      <rPr>
        <sz val="11"/>
        <color rgb="FF000000"/>
        <rFont val="Calibri"/>
      </rPr>
      <t xml:space="preserve">Hilda Yamile Morales Laverde - Jefe OCI. 
</t>
    </r>
  </si>
  <si>
    <t xml:space="preserve">Implementar pruebas cruzadas en los manuales e instructivos de los sistemas de información y servicios tecnológicos con los que cuenta el IDEP y registrarlo en el formato correspondiente. </t>
  </si>
  <si>
    <t>Contratista Documentación y TI
Contratista Sistemas y TI
Técnico Operativo OAP</t>
  </si>
  <si>
    <r>
      <rPr>
        <sz val="10"/>
        <color rgb="FF000000"/>
        <rFont val="Arial"/>
      </rPr>
      <t xml:space="preserve">30/06/2019: </t>
    </r>
    <r>
      <rPr>
        <sz val="11"/>
        <color rgb="FF000000"/>
        <rFont val="Calibri"/>
      </rPr>
      <t>Se elaboró un archivo en drive en el que se registran las pruebas implementadas  por parte de los Ingenieros contratistas y el Técnico Operativo de la OAP a los manuales e instructivos de los sistemas de información y servicios tecnológicos elaborados.</t>
    </r>
  </si>
  <si>
    <t>El archivo en Drive puede ser consultado en la siguiente ruta: https://docs.google.com/spreadsheets/d/1rkj1JMm4LnWNRWL--zXFJrjXKTK2WPHCiHY5g3cAogk/edit#gid=292185415</t>
  </si>
  <si>
    <r>
      <rPr>
        <b/>
        <sz val="11"/>
        <color rgb="FF000000"/>
        <rFont val="Calibri"/>
      </rPr>
      <t xml:space="preserve">20/08/2019:   </t>
    </r>
    <r>
      <rPr>
        <sz val="11"/>
        <color rgb="FF000000"/>
        <rFont val="Calibri"/>
      </rPr>
      <t>Se reporta por parte del responsable del proceso la realización de pruebas a dos instructivos;  en el documento referenciado en la evidencia se validan como satisfactorias las pruebas realizadas.  Al no contar con un ingeniero de sistemas en la OCI  no puede conceptuar sobre la efectividad de las mismas,  las mismas serán validadas en próximas auditorias.  Esta acción continua en seguimiento, toda vez que se estableció fecha de finalización para diciembre de 2019.</t>
    </r>
  </si>
  <si>
    <r>
      <rPr>
        <b/>
        <sz val="11"/>
        <color rgb="FF000000"/>
        <rFont val="Calibri"/>
      </rPr>
      <t xml:space="preserve">20/08/2019:  </t>
    </r>
    <r>
      <rPr>
        <sz val="11"/>
        <color rgb="FF000000"/>
        <rFont val="Calibri"/>
      </rPr>
      <t xml:space="preserve">Hilda Yamile Morales Laverde - Jefe OCI. 
</t>
    </r>
  </si>
  <si>
    <t>No se observan planes tácticos asociados a los proyectos del PETIC.</t>
  </si>
  <si>
    <t>A la fecha de la auditoría el  PETIC del IDEP estaba elaborado atendiendo los lineamientos generales  de la Guía de elaboración dispuesta por MINTIC, sin embargo con la auditoría se detectaron oportunidades para fortalecer dicho documento.  Al momento de la realización de la Auditoría se encontraba en proceso de construcción los planes tácticos para cada uno de los proyectos del PETIC 2019.</t>
  </si>
  <si>
    <t>Actualizar los  planes tácticos de los proyectos establecidos en el Plan Estratégico de Tecnologías de la Información y las Comunicaciones - PETIC 2019.</t>
  </si>
  <si>
    <t>Planes Tácticos de los proyectos del PETIC 2019.</t>
  </si>
  <si>
    <r>
      <rPr>
        <sz val="10"/>
        <color rgb="FF000000"/>
        <rFont val="Arial"/>
      </rPr>
      <t xml:space="preserve">30/06/2019: </t>
    </r>
    <r>
      <rPr>
        <sz val="11"/>
        <color rgb="FF000000"/>
        <rFont val="Calibri"/>
      </rPr>
      <t>Los planes Tácticos de los proyectos del PETIC se encuentran actualizados y con el seguimiento respectivo a cada una de las actividades programadas.</t>
    </r>
  </si>
  <si>
    <t>Carpeta Compartida de la OAP en la siguiente ruta: \\192.168.1.251\120_oap\IDEP2019\120_28_PLANES\16_Planes Estratégicos de Tecnologías de la Información y las Comunicaciones PETIC 2019.
Indicador GT-02 Cumplimiento de las actividades del plan estratégico de tecnologías de la información y las comunicaciones PETI en la vigencia.</t>
  </si>
  <si>
    <r>
      <rPr>
        <b/>
        <sz val="11"/>
        <color rgb="FF000000"/>
        <rFont val="Calibri"/>
      </rPr>
      <t xml:space="preserve">20/08/2019: </t>
    </r>
    <r>
      <rPr>
        <sz val="11"/>
        <color rgb="FF000000"/>
        <rFont val="Calibri"/>
      </rPr>
      <t>El plan estratégico de tecnologías de la información y comunicaciones se encuentra actualizado y con seguimiento a Junio. 
Esta actividad se da por cumplida y se cierra.</t>
    </r>
  </si>
  <si>
    <t xml:space="preserve">http://www.idep.edu.co/?q=content/gt-12-proceso-de-gesti%C3%B3n-tecnol%C3%B3gica
</t>
  </si>
  <si>
    <r>
      <rPr>
        <b/>
        <sz val="11"/>
        <color rgb="FF000000"/>
        <rFont val="Calibri"/>
      </rPr>
      <t xml:space="preserve">20/08/2019:  </t>
    </r>
    <r>
      <rPr>
        <sz val="11"/>
        <color rgb="FF000000"/>
        <rFont val="Calibri"/>
      </rPr>
      <t xml:space="preserve">Hilda Yamile Morales Laverde - Jefe OCI. 
</t>
    </r>
  </si>
  <si>
    <t>Incorporar en los Indicadores y Riesgos del PETIC indicadores asociados a la medición de cumplimiento, productividad y calidad en los servicios TIC y proyectos.</t>
  </si>
  <si>
    <t xml:space="preserve">Actualizar el PETIC incluyendo la descripción de los indicadores y riesgos asociados al Proceso de Gestión Tecnológica. . </t>
  </si>
  <si>
    <t>PL-GT-12-01 - Plan Estratégico de Tecnologías de la Información y las Comunicaciones</t>
  </si>
  <si>
    <r>
      <rPr>
        <sz val="10"/>
        <color rgb="FF000000"/>
        <rFont val="Arial"/>
      </rPr>
      <t>30/06/2019:</t>
    </r>
    <r>
      <rPr>
        <sz val="11"/>
        <color rgb="FF000000"/>
        <rFont val="Calibri"/>
      </rPr>
      <t xml:space="preserve"> Se incluyó en el PL-GT-12-01 PETIC del IDEP en su numeral 7.1. la relación y descripción de los indicadores y riesgos asociados al Proceso de Gestión Tecnológica.</t>
    </r>
  </si>
  <si>
    <t>Documento publicado en Maloca en la siguiente ruta: http://www.idep.edu.co/sites/default/files/PL-GT-12-01_PETIC_V12.pdf</t>
  </si>
  <si>
    <r>
      <rPr>
        <b/>
        <sz val="11"/>
        <color rgb="FF000000"/>
        <rFont val="Calibri"/>
      </rPr>
      <t xml:space="preserve">20/08/2019:  </t>
    </r>
    <r>
      <rPr>
        <sz val="11"/>
        <color rgb="FF000000"/>
        <rFont val="Calibri"/>
      </rPr>
      <t>Esta acción se cumplió y se realiza el cierre de la misma.</t>
    </r>
  </si>
  <si>
    <t xml:space="preserve">http://www.idep.edu.co/sites/default/files/PL-GT-12-01_PETIC_V12.pdf
</t>
  </si>
  <si>
    <r>
      <rPr>
        <b/>
        <sz val="11"/>
        <color rgb="FF000000"/>
        <rFont val="Calibri"/>
      </rPr>
      <t xml:space="preserve">20/08/2019:  </t>
    </r>
    <r>
      <rPr>
        <sz val="11"/>
        <color rgb="FF000000"/>
        <rFont val="Calibri"/>
      </rPr>
      <t xml:space="preserve">Hilda Yamile Morales Laverde - Jefe OCI. 
</t>
    </r>
  </si>
  <si>
    <t>El PETIC no incluye un análisis de capacidad y efectividad de los elementos de operación, aseguramiento y administración la plataforma tecnológica como base para la identificación de debilidades, amenazas, fortalezas y oportunidades que permitan establecer acciones y/o adquisiciones para asegurar la continuidad de operaciones y aseguramiento de la información bajo el mejor uso de recursos.</t>
  </si>
  <si>
    <t>Incluir una matriz de Debilidades, Oportunidades, Fortalezas y Amenazas - DOFA en el PETIC 2019.</t>
  </si>
  <si>
    <t>PL-GT-12-01 - Plan Estratégico de Tecnologías de la Información y las Comunicaciones.</t>
  </si>
  <si>
    <r>
      <rPr>
        <sz val="10"/>
        <color rgb="FF000000"/>
        <rFont val="Arial"/>
      </rPr>
      <t xml:space="preserve">30/06/2019: </t>
    </r>
    <r>
      <rPr>
        <sz val="11"/>
        <color rgb="FF000000"/>
        <rFont val="Calibri"/>
      </rPr>
      <t>Se incluyó en el PL-GT-12-01 PETIC del IDEP en su numeral 5.1.1. una matriz de Debilidades, Oportunidades, Fortalezas y Amenazas - DOFA.</t>
    </r>
  </si>
  <si>
    <t>El documento puede ser consultado en la siguiente ruta: http://www.idep.edu.co/sites/default/files/PL-GT-12-01_PETIC_V12.pdf</t>
  </si>
  <si>
    <r>
      <rPr>
        <b/>
        <sz val="11"/>
        <color rgb="FF000000"/>
        <rFont val="Calibri"/>
      </rPr>
      <t xml:space="preserve">20/08/2019:  </t>
    </r>
    <r>
      <rPr>
        <sz val="11"/>
        <color rgb="FF000000"/>
        <rFont val="Calibri"/>
      </rPr>
      <t>Esta acción se cumplió y se realiza el cierre de la misma.</t>
    </r>
  </si>
  <si>
    <r>
      <rPr>
        <b/>
        <sz val="11"/>
        <color rgb="FF000000"/>
        <rFont val="Calibri"/>
      </rPr>
      <t xml:space="preserve">20/08/2019:  </t>
    </r>
    <r>
      <rPr>
        <sz val="11"/>
        <color rgb="FF000000"/>
        <rFont val="Calibri"/>
      </rPr>
      <t xml:space="preserve">Hilda Yamile Morales Laverde - Jefe OCI. 
</t>
    </r>
  </si>
  <si>
    <t>Configurar las restricciones de seguridad de GSuite en cuanto a cambio periódico de contraseñas, no repetición de las ultimas 8 contraseñas, alertas de ingreso en equipos distintos a los usuales a un correo alternativo y configurar correctamente la autenticación de doble factor (pre-registro).</t>
  </si>
  <si>
    <t xml:space="preserve">Ausencia de políticas frente a cambio y manejo de contraseñas seguras.
</t>
  </si>
  <si>
    <t>Configurar en la consola GSuite la seguridad de las contraseñas de los correos en cuanto longitud y  periodicidad de cambio.</t>
  </si>
  <si>
    <t>Consola Gsuite con la configuración realizada.</t>
  </si>
  <si>
    <r>
      <rPr>
        <b/>
        <sz val="11"/>
        <color rgb="FF000000"/>
        <rFont val="Calibri"/>
      </rPr>
      <t>30/06/2019:</t>
    </r>
    <r>
      <rPr>
        <sz val="11"/>
        <color rgb="FF000000"/>
        <rFont val="Calibri"/>
      </rPr>
      <t xml:space="preserve"> Se configuró desde la consola GSuite las políticas de complejidad en las contraseñas para el correo electrónico, que no permita usar contraseñas anteriores  y con una periodicidad de  tres (3) meses, que automáticamente solicitará al usuario realizar el cambio de clave.</t>
    </r>
  </si>
  <si>
    <t>Consola Gsuite con la configuración realizada. En el mes de mayo el sistema solicitó cambio de contraseña a los usuarios de correo electrónico Institucional.</t>
  </si>
  <si>
    <r>
      <rPr>
        <b/>
        <sz val="11"/>
        <color rgb="FF000000"/>
        <rFont val="Calibri"/>
      </rPr>
      <t xml:space="preserve">20/08/2019:  </t>
    </r>
    <r>
      <rPr>
        <sz val="11"/>
        <color rgb="FF000000"/>
        <rFont val="Calibri"/>
      </rPr>
      <t xml:space="preserve">Se realizó el cambio de las contraseñas de los correos electrónicos institucionales, se verificó por parte de esta Oficina la configuración realizada a la consola Gsuit a través de la cuenta del administrador.  Esta actividad se da por cumplida. </t>
    </r>
  </si>
  <si>
    <r>
      <rPr>
        <b/>
        <sz val="11"/>
        <color rgb="FF000000"/>
        <rFont val="Calibri"/>
      </rPr>
      <t xml:space="preserve">20/08/2019:  </t>
    </r>
    <r>
      <rPr>
        <sz val="11"/>
        <color rgb="FF000000"/>
        <rFont val="Calibri"/>
      </rPr>
      <t xml:space="preserve">Hilda Yamile Morales Laverde - Jefe OCI. 
</t>
    </r>
  </si>
  <si>
    <t>El técnico de operativo manifiesta que las configuraciones del correo electrónico tales como cambio periódico, no reutilización de contraseñas, límite de tipo y tamaño de adjuntos y alertas por apertura de correo en otros dispositivos no han sido configuradas por él y que corresponden a la entrega por defecto del proveedor.</t>
  </si>
  <si>
    <t>Establecer y aplicar las políticas de seguridad de las contraseñas del dominio.</t>
  </si>
  <si>
    <t>Dominio con políticas activas.</t>
  </si>
  <si>
    <r>
      <rPr>
        <sz val="10"/>
        <color rgb="FF000000"/>
        <rFont val="Arial"/>
      </rPr>
      <t xml:space="preserve">30/06/2019: </t>
    </r>
    <r>
      <rPr>
        <sz val="11"/>
        <color rgb="FF000000"/>
        <rFont val="Calibri"/>
      </rPr>
      <t>Se aplicaron las siguientes políticas al dominio:
- Extensión mínima 8 caracteres.
- Complejidad en las contraseñas.
- No se puede repetir contraseñas anteriores.
- Solicitud de cambio de contraseña cada cuatro (4) meses.</t>
    </r>
  </si>
  <si>
    <t>Dominio con Políticas Activas.</t>
  </si>
  <si>
    <r>
      <rPr>
        <b/>
        <sz val="11"/>
        <color rgb="FF000000"/>
        <rFont val="Calibri"/>
      </rPr>
      <t xml:space="preserve">20/08/2019:  </t>
    </r>
    <r>
      <rPr>
        <sz val="11"/>
        <color rgb="FF000000"/>
        <rFont val="Calibri"/>
      </rPr>
      <t xml:space="preserve">Se reporta por parte del responsable del proceso el cumplimiento de las políticas de dominio se verificó por parte de esta Oficina la configuración realizada a través de la cuenta del administrador.  Esta actividad se da por cumplida. </t>
    </r>
  </si>
  <si>
    <r>
      <rPr>
        <b/>
        <sz val="11"/>
        <color rgb="FF000000"/>
        <rFont val="Calibri"/>
      </rPr>
      <t xml:space="preserve">20/08/2019:  </t>
    </r>
    <r>
      <rPr>
        <sz val="11"/>
        <color rgb="FF000000"/>
        <rFont val="Calibri"/>
      </rPr>
      <t xml:space="preserve">Hilda Yamile Morales Laverde - Jefe OCI. 
</t>
    </r>
  </si>
  <si>
    <t>Los contratos con proveedores incluyen dentro de su estructura las condiciones del contrato y objetivos específicos, pero no están acompañados de acuerdos de confidencialidad.</t>
  </si>
  <si>
    <t>No se contaba con un acuerdo de confidencialidad formalizado desde la Oficina Asesora Jurídica. El proceso de implementación de los acuerdos de confidencialidad  inició a partir del mes de abril de la presente vigencia.</t>
  </si>
  <si>
    <t>Suscribir acuerdos de confidencialidad con los contratistas que proveen servicios de TIC al IDEP y que así lo requieran.</t>
  </si>
  <si>
    <t>Acuerdos de Confidencialidad Firmados que pueden ser consultados en el expediente contractual.</t>
  </si>
  <si>
    <t>Jefe de la Oficina Asesora de Planeación</t>
  </si>
  <si>
    <r>
      <rPr>
        <sz val="10"/>
        <color rgb="FF000000"/>
        <rFont val="Arial"/>
      </rPr>
      <t xml:space="preserve">30/06/2019: </t>
    </r>
    <r>
      <rPr>
        <sz val="11"/>
        <color rgb="FF000000"/>
        <rFont val="Calibri"/>
      </rPr>
      <t>Se suscribieron acuerdos de confidencialidad con los siguientes contratistas:
-  IT GOP que provee el servicio de soporte y actualización del sistema de información administrativo y financiero del IDEP.
- De igual manera se hizo con el proveedor Soporte Lógico, que proporciona el servicio de soporte, actualización y mantenimiento al sistema de información HUMANO.
- Ingenieros contratistas de la OAP.</t>
    </r>
  </si>
  <si>
    <t>Los acuerdos de Confidencialidad suscritos se pueden consultar en:
- Expediente del Contrato No. 74 de 2019. Soporte Lógico.
- Expediente del Contrato No. 100 de 2019. IT GOP.
- Expediente del Contrato No. 012 de 2019. Oscar Lozano.
- Expediente del Contrato No. 028 de 2019.Juliett Yaver.
- Expediente del Contrato No. 045 de 2019. Jaime Acosta.</t>
  </si>
  <si>
    <r>
      <rPr>
        <b/>
        <sz val="11"/>
        <color rgb="FF000000"/>
        <rFont val="Calibri"/>
      </rPr>
      <t xml:space="preserve">20/08/2019:  </t>
    </r>
    <r>
      <rPr>
        <sz val="11"/>
        <color rgb="FF000000"/>
        <rFont val="Calibri"/>
      </rPr>
      <t xml:space="preserve">Esta acción se da por cumplida y se cierra por parte de esta Oficina. </t>
    </r>
  </si>
  <si>
    <t xml:space="preserve">Formato de acuerdo de confidencialidad que reposan en los expedientes contractuales. </t>
  </si>
  <si>
    <r>
      <rPr>
        <b/>
        <sz val="11"/>
        <color rgb="FF000000"/>
        <rFont val="Calibri"/>
      </rPr>
      <t xml:space="preserve">20/08/2019:  </t>
    </r>
    <r>
      <rPr>
        <sz val="11"/>
        <color rgb="FF000000"/>
        <rFont val="Calibri"/>
      </rPr>
      <t xml:space="preserve">Hilda Yamile Morales Laverde - Jefe OCI. 
</t>
    </r>
  </si>
  <si>
    <t>Las licencias entregadas a favor del IDEP no se encuentran debidamente actualizadas al cambio de nombre del producto.</t>
  </si>
  <si>
    <t xml:space="preserve">En la base de datos de activos de información no se llevaba el control de las licencias de los sistemas de información. </t>
  </si>
  <si>
    <t>Solicitar la entrega de licencias actualizadas a los proveedores de los sistemas de información GOOBI y HUMANO y actualizar la información en a base de datos de activos de información.</t>
  </si>
  <si>
    <t>Licencias actualizadas de GOOBI y HUMANO.</t>
  </si>
  <si>
    <t>Contratista Sistemas y TI</t>
  </si>
  <si>
    <r>
      <rPr>
        <sz val="10"/>
        <color rgb="FF000000"/>
        <rFont val="Arial"/>
      </rPr>
      <t xml:space="preserve">30/06/2019: </t>
    </r>
    <r>
      <rPr>
        <sz val="11"/>
        <color rgb="FF000000"/>
        <rFont val="Calibri"/>
      </rPr>
      <t xml:space="preserve">Se actualizó la base de datos de activos de información  con las licencias a favor del IDEP. Se actualizó la carpeta física con las licencias que son de propiedad del Instituto. Se incluye en la carpeta el certificado del registro de la Dirección Nacional de Derechos de Autor: Libro 13, Tomo 3 y partida 410 que evidencia que el Sistema de Información Administrativo y Financiero SIAFI realizó cambio de nombre a GOOBI y una comunicación expedida por Soporte Lógico en la que se refieren a la licencia corporativa del Sotware Humano. </t>
    </r>
  </si>
  <si>
    <t>Carpeta física con las licencias que reposa en la Oficina de Planeación en custodia del Ténico Operativo.</t>
  </si>
  <si>
    <r>
      <rPr>
        <b/>
        <sz val="11"/>
        <color rgb="FF000000"/>
        <rFont val="Calibri"/>
      </rPr>
      <t xml:space="preserve">20/08/2019:  </t>
    </r>
    <r>
      <rPr>
        <sz val="11"/>
        <color rgb="FF000000"/>
        <rFont val="Calibri"/>
      </rPr>
      <t xml:space="preserve">En la carperta Código 1 "Licencias de propiedad del IDEP", se verifico el certificado de licenciamiento del software SIAFI y su actualización a GOOBI- así como la licencia de la Empresa Soporte Lógico para el aplicativo HUMANO.   Esta acción se cierra por parte de esta Oficina. </t>
    </r>
  </si>
  <si>
    <t xml:space="preserve">Soportes documentales de la carpeta Licencias del IDEP (sin folio asignado)
</t>
  </si>
  <si>
    <r>
      <rPr>
        <b/>
        <sz val="11"/>
        <color rgb="FF000000"/>
        <rFont val="Calibri"/>
      </rPr>
      <t xml:space="preserve">20/08/2019:  </t>
    </r>
    <r>
      <rPr>
        <sz val="11"/>
        <color rgb="FF000000"/>
        <rFont val="Calibri"/>
      </rPr>
      <t xml:space="preserve">Hilda Yamile Morales Laverde - Jefe OCI. 
</t>
    </r>
  </si>
  <si>
    <t>Se cuenta con una conexión VPN para el proveedor de GOOBI que pasa correctamente a través del firewall, pero la cual no tiene una política documentada, ni restricción horaria, no está monitoreada y no exige autorización previa a la conexión.</t>
  </si>
  <si>
    <t xml:space="preserve">*Debilidades en la documentación de actividades que se llevan a cabo desde el proceso de Gestión Tecnológica, las cuales no quedan registradas en manuales, instructivos, formatos o procedimientos.
*Se viene realizando un proceso de renovación tecnológica, lo que implica iniciar procesos de elaboración de la documentación necesaria.
</t>
  </si>
  <si>
    <t>Elaborar un documento en el que se definen las políticas y condiciones para el acceso VPN .</t>
  </si>
  <si>
    <t>Documento políticas y condiciones para el acceso a VPN.</t>
  </si>
  <si>
    <t>Técnico Operativo Oficina Asesora de Planeación
Contratista Sistemas y TI</t>
  </si>
  <si>
    <r>
      <rPr>
        <sz val="10"/>
        <color rgb="FF000000"/>
        <rFont val="Arial"/>
      </rPr>
      <t xml:space="preserve">30/06/2019: </t>
    </r>
    <r>
      <rPr>
        <sz val="11"/>
        <color rgb="FF000000"/>
        <rFont val="Calibri"/>
      </rPr>
      <t>Se elaboró el documento que describe las políticas y condiciones necesarias para el acceso a través de VPN para funcionarios y contratistas.</t>
    </r>
  </si>
  <si>
    <t>En el documento FT-GTH-13-51 se establecen las condiciones para acceso VPN para los funcionarios.
En el Expediente Contractual No. 100 de 2019 suscrito con la empresa IT GOP se dedejó como obligación que el proveedor " Solicitar el acceso extendido a la VPN del IDEP, cuando requieran trabajar fuera del horario estipulado para uso de la VPN, el cual está establecido de lunes a viernes de 6:00 am a 8:00 pm"</t>
  </si>
  <si>
    <r>
      <rPr>
        <b/>
        <sz val="11"/>
        <color rgb="FF000000"/>
        <rFont val="Calibri"/>
      </rPr>
      <t xml:space="preserve">20/08/2019:  </t>
    </r>
    <r>
      <rPr>
        <sz val="11"/>
        <color rgb="FF000000"/>
        <rFont val="Calibri"/>
      </rPr>
      <t xml:space="preserve">Se verifico que en el formato de estudios y documentos previos modalidad de contratación directa se incluyo en las obligaciones especificias "Solcitar el acceso extendido a la VPN del IDEP, cuando requieran trabajar fuera del horario estipulado para uso de la VPN, el cual esta establecido de lunes a viernes de 6:00 a.m. a 8:00 p.m."  De acuerdo a la información suministrada por parte de la Ingeniera Yulieth durante el trimestre reportado no se realizaron solicitudes por parte del proveedor para acceder a la VPN fuera del horario establecido.   Esta acción se cierra por parte de esta Oficina toda vez que se establecio como una obligación contractual. </t>
    </r>
  </si>
  <si>
    <t>Expediente Contractual No. 100 de 2019</t>
  </si>
  <si>
    <r>
      <rPr>
        <b/>
        <sz val="11"/>
        <color rgb="FF000000"/>
        <rFont val="Calibri"/>
      </rPr>
      <t xml:space="preserve">20/08/2019:  </t>
    </r>
    <r>
      <rPr>
        <sz val="11"/>
        <color rgb="FF000000"/>
        <rFont val="Calibri"/>
      </rPr>
      <t xml:space="preserve">Hilda Yamile Morales Laverde - Jefe OCI. 
</t>
    </r>
  </si>
  <si>
    <t>Establecer un protocolo de cambios para que el IDEP ejecute los despliegues en producción con base en una entrega de objetos de despliegue, minutograma y procesos de rollback.</t>
  </si>
  <si>
    <t>Elaborar un documento que contenga el  protocolo para ejecutar despliegues en producción para los sistemas de información Goobi y Humano.</t>
  </si>
  <si>
    <t>Documento con el protocolo.</t>
  </si>
  <si>
    <r>
      <rPr>
        <sz val="10"/>
        <color rgb="FF000000"/>
        <rFont val="Arial"/>
      </rPr>
      <t xml:space="preserve">30/06/2019: </t>
    </r>
    <r>
      <rPr>
        <sz val="11"/>
        <color rgb="FF000000"/>
        <rFont val="Calibri"/>
      </rPr>
      <t xml:space="preserve">Se elaboró el documento que contiene el protocolo para ejecutar despliegues en producción para los sistemas de información GOOBI y HUMANO. </t>
    </r>
  </si>
  <si>
    <t>Documento con el protocolo que puede ser consultado en el Expediente Contractual No. 028 de 2019. Este documento será publicado en Maloca en el siguiente enlace:http://www.idep.edu.co/?q=content/gt-12-proceso-de-gesti%C3%B3n-tecnol%C3%B3gica#overlay-context=</t>
  </si>
  <si>
    <r>
      <rPr>
        <b/>
        <sz val="11"/>
        <color rgb="FF000000"/>
        <rFont val="Calibri"/>
      </rPr>
      <t xml:space="preserve">20/08/2019:  </t>
    </r>
    <r>
      <rPr>
        <sz val="11"/>
        <color rgb="FF000000"/>
        <rFont val="Calibri"/>
      </rPr>
      <t xml:space="preserve">Se realizó el documento con el protocolo para ejecutar los despliegues en GOOBI y HUMANO, la efectividad de la acción no se puede validar por parte de esta Oficina.  Se da cierre a esta acción. </t>
    </r>
  </si>
  <si>
    <t xml:space="preserve">Esta información reposa en la carpeta compartida de  planeación. </t>
  </si>
  <si>
    <r>
      <rPr>
        <b/>
        <sz val="11"/>
        <color rgb="FF000000"/>
        <rFont val="Calibri"/>
      </rPr>
      <t xml:space="preserve">20/08/2019:  </t>
    </r>
    <r>
      <rPr>
        <sz val="11"/>
        <color rgb="FF000000"/>
        <rFont val="Calibri"/>
      </rPr>
      <t xml:space="preserve">Hilda Yamile Morales Laverde - Jefe OCI. 
</t>
    </r>
  </si>
  <si>
    <t>Elaborar un documento que contenga el protocolo para actualizar el sistema operativo que soporta página Web y Micrositios.</t>
  </si>
  <si>
    <t>Contratista Web y TI</t>
  </si>
  <si>
    <r>
      <rPr>
        <sz val="10"/>
        <color rgb="FF000000"/>
        <rFont val="Arial"/>
      </rPr>
      <t>30/06/2019:</t>
    </r>
    <r>
      <rPr>
        <sz val="11"/>
        <color rgb="FF000000"/>
        <rFont val="Calibri"/>
      </rPr>
      <t xml:space="preserve"> Se elaboró el documento que describe el protocolo para actualizar el sistema operativo que soporta página Web y Micrositios.</t>
    </r>
  </si>
  <si>
    <t>Este documento puede ser consultado en el Expediente contractual No. 012 de 2019. Este documento será publicado en Maloca en el siguiente enlace:http://www.idep.edu.co/?q=content/gt-12-proceso-de-gesti%C3%B3n-tecnol%C3%B3gica#overlay-context=</t>
  </si>
  <si>
    <r>
      <rPr>
        <b/>
        <sz val="11"/>
        <color rgb="FF000000"/>
        <rFont val="Calibri"/>
      </rPr>
      <t xml:space="preserve">20/08/2019:  </t>
    </r>
    <r>
      <rPr>
        <sz val="11"/>
        <color rgb="FF000000"/>
        <rFont val="Calibri"/>
      </rPr>
      <t xml:space="preserve">Se verifico por parte de esta Oficina la elbaoración del protocolo para ejecutar los despliegues en GOOBI y HUMANO, la efectividad de la acción no se puede validar por parte de esta Oficina.  Se da cierre a esta acción. </t>
    </r>
  </si>
  <si>
    <r>
      <rPr>
        <b/>
        <sz val="11"/>
        <color rgb="FF000000"/>
        <rFont val="Calibri"/>
      </rPr>
      <t xml:space="preserve">20/08/2019:  </t>
    </r>
    <r>
      <rPr>
        <sz val="11"/>
        <color rgb="FF000000"/>
        <rFont val="Calibri"/>
      </rPr>
      <t xml:space="preserve">Hilda Yamile Morales Laverde - Jefe OCI. 
</t>
    </r>
  </si>
  <si>
    <t>Implementar un registro de las actualizaciones que se realicen a los sistemas de información, los sistemas operativos y los servidores.</t>
  </si>
  <si>
    <t>Registro de actualizaciones en Drive.</t>
  </si>
  <si>
    <r>
      <rPr>
        <sz val="10"/>
        <color rgb="FF000000"/>
        <rFont val="Arial"/>
      </rPr>
      <t xml:space="preserve">30/06/2019: </t>
    </r>
    <r>
      <rPr>
        <sz val="11"/>
        <color rgb="FF000000"/>
        <rFont val="Calibri"/>
      </rPr>
      <t>Se implementó en un archivo en Drive para el registro de actualizaciones que se hacen a los sistemas de información y los servidores del IDEP.</t>
    </r>
  </si>
  <si>
    <t>Archivo Drive con la bitácora de actualizaciones que se encuentra en el siguiente enlace: https://docs.google.com/spreadsheets/d/1Ro9z3pH1J8SXre-KB6py4YiCpgXZaukJt_QYx5JakBs/edit#gid=0</t>
  </si>
  <si>
    <r>
      <rPr>
        <b/>
        <sz val="11"/>
        <color rgb="FF000000"/>
        <rFont val="Calibri"/>
      </rPr>
      <t xml:space="preserve">20/08/2019:  </t>
    </r>
    <r>
      <rPr>
        <sz val="11"/>
        <color rgb="FF000000"/>
        <rFont val="Calibri"/>
      </rPr>
      <t xml:space="preserve">Se evidenció el registro de las actualizaciones en drive.
Esta acción se cierra; sin embargo la OCI no puede conceptuar sobre la efectividad de la misma al no contar con un profesional con experticia en el tema. </t>
    </r>
  </si>
  <si>
    <t>https://docs.google.com/spreadsheets/d/1Ro9z3pH1J8SXre-KB6py4YiCpgXZaukJt_QYx5JakBs/edit#gid=0</t>
  </si>
  <si>
    <r>
      <rPr>
        <b/>
        <sz val="11"/>
        <color rgb="FF000000"/>
        <rFont val="Calibri"/>
      </rPr>
      <t xml:space="preserve">20/08/2019:  </t>
    </r>
    <r>
      <rPr>
        <sz val="11"/>
        <color rgb="FF000000"/>
        <rFont val="Calibri"/>
      </rPr>
      <t xml:space="preserve">Hilda Yamile Morales Laverde - Jefe OCI. 
</t>
    </r>
  </si>
  <si>
    <t>En cuanto a la valoración del riesgo se observa que en la Matriz de Riesgos de septiembre de 2018 antes del incidente, el riesgo de “Tener ataques informáticos a bases de datos, red de comunicaciones, sistemas de información y/o página web de la entidad” tenia una valoración extrema como resultado de los valores 4 y 4 en la probabilidad y consecuencia y que en la matriz de 2019 esta calificado como Alto con una probabilidad y consecuencia de 4 y 3 respectivamente. Esta valoración no es adecuada ya que una vez un riesgo se materializa la probabilidad de ocurrencia en casi cierta y por lo tanto la valoración se incrementa. El riesgo residual solo se disminuye si se ejecutan pruebas de la efectividad de los controles, lo que en este caso se percibe como no ejecutado.</t>
  </si>
  <si>
    <t>Necesidad de revisar y fortalecer los controles del riesgo mencionado en la observación.</t>
  </si>
  <si>
    <t>Revisar y ajustar la valoración y los controles del riesgo "Tener ataques informáticos a bases de datos, red de comunicaciones, sistemas de información y/o página web de la entidad".</t>
  </si>
  <si>
    <t xml:space="preserve"> FT-MIC-03-07 - Mapa de riesgos del proceso de Gestión Tecnológica ajustado.</t>
  </si>
  <si>
    <r>
      <rPr>
        <sz val="10"/>
        <color rgb="FF000000"/>
        <rFont val="Arial"/>
      </rPr>
      <t xml:space="preserve">30/06/2019: </t>
    </r>
    <r>
      <rPr>
        <sz val="11"/>
        <color rgb="FF000000"/>
        <rFont val="Calibri"/>
      </rPr>
      <t>Con el seguimiento a mapa de riesgos realizado durante el primer cuatrimestre del año, se revisó y ajustó la valoración y los controles al riesgo mencionado, acorde con las observaciones de la auditoría de Control Interno realizada al Proceso de Gestión Tecnológica.</t>
    </r>
  </si>
  <si>
    <t>Mapa de Riesgos del Proceos de Gestión Tecnológica:
http://www.idep.edu.co/?q=content/mapa-de-riesgos-por-proceso#overlay-context=</t>
  </si>
  <si>
    <r>
      <rPr>
        <b/>
        <sz val="11"/>
        <color rgb="FF000000"/>
        <rFont val="Calibri"/>
      </rPr>
      <t xml:space="preserve">20/08/2019:  </t>
    </r>
    <r>
      <rPr>
        <sz val="11"/>
        <color rgb="FF000000"/>
        <rFont val="Calibri"/>
      </rPr>
      <t xml:space="preserve">Esta actividad se da por cumplida y se continua con el seguimiento a través de la gestión del riesgo de la Entidad. </t>
    </r>
  </si>
  <si>
    <r>
      <rPr>
        <b/>
        <sz val="11"/>
        <color rgb="FF000000"/>
        <rFont val="Calibri"/>
      </rPr>
      <t xml:space="preserve">20/08/2019:  </t>
    </r>
    <r>
      <rPr>
        <sz val="11"/>
        <color rgb="FF000000"/>
        <rFont val="Calibri"/>
      </rPr>
      <t xml:space="preserve">Hilda Yamile Morales Laverde - Jefe OCI. 
</t>
    </r>
  </si>
  <si>
    <t>El auditor pudo descargar software de hacking tales como Chromepass (captura todas las contraseñas utilizadas por el usuario en Google) y Cain&amp;Abel (Captura cualquier tipo de contraseña o llamadas telefónicas que transitan por la red).</t>
  </si>
  <si>
    <t>Al momento de entrega y puesta en funcionamiento del firewall y el antivirus se realizó una configuración inicial, con los elementos de seguridad que en el momento fueron relevantes para el IDEP, sin embargo, se realizará una segunda configuración acorde con las necesidades actuales.</t>
  </si>
  <si>
    <t xml:space="preserve">Configurar las reglas de seguridad del dominio, firewall y antivirus para que no permita descargar y ejecutar programas o software malicioso. </t>
  </si>
  <si>
    <t>Registro de las actualizaciones que se realizaron al dominio, firewall y antivirus.</t>
  </si>
  <si>
    <t>Contratista Web  y TI</t>
  </si>
  <si>
    <r>
      <rPr>
        <sz val="10"/>
        <color rgb="FF000000"/>
        <rFont val="Arial"/>
      </rPr>
      <t>30/06/2019:</t>
    </r>
    <r>
      <rPr>
        <sz val="11"/>
        <color rgb="FF000000"/>
        <rFont val="Calibri"/>
      </rPr>
      <t xml:space="preserve"> Se realizaron las configuraciones en el dominio, firewall y antivirus. Adicionalmente el Técnico Operativo realizó prueba en el equipo del contratista John Rincón con el usuario jrincon, y se evidenció que no permite instalar programas, esto se observa en la ventana que se muestra, solicitando ingresar un usuario y contraseña autorizado para instalar. 
El Ingeniero Webmaster realizó ajustes a la configuración de las políticas del Firewall para evitar el acceso a sitios no autorizados, potencialmente riesgosos para la seguridad digital o descarga de archivos ejecutables como programas espías. </t>
    </r>
  </si>
  <si>
    <t>Registro de las actualizaciones que se realizaron al dominio, firewall y antivirus en el enlace: https://docs.google.com/spreadsheets/d/1Ro9z3pH1J8SXre-KB6py4YiCpgXZaukJt_QYx5JakBs/edit#gid=1828784513</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</si>
  <si>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</si>
  <si>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t xml:space="preserve">https://docs.google.com/spreadsheets/d/1Ro9z3pH1J8SXre-KB6py4YiCpgXZaukJt_QYx5JakBs/edit#gid=1828784513
</t>
  </si>
  <si>
    <r>
      <rPr>
        <b/>
        <sz val="11"/>
        <color rgb="FF000000"/>
        <rFont val="Calibri"/>
      </rPr>
      <t xml:space="preserve">20/08/2019:  </t>
    </r>
    <r>
      <rPr>
        <sz val="11"/>
        <color rgb="FF000000"/>
        <rFont val="Calibri"/>
      </rPr>
      <t xml:space="preserve">Hilda Yamile Morales Laverde - Jefe OCI. 
</t>
    </r>
  </si>
  <si>
    <t>Se observa que no están activadas las detecciones de seguridad para intrusos, virus, cambios de configuración de correo y exceso de cuota de disco.</t>
  </si>
  <si>
    <t>Parametrizar las restricciones seguridad del antivirus.</t>
  </si>
  <si>
    <t>Parametrizaciones realizadas al Antivirus.</t>
  </si>
  <si>
    <r>
      <rPr>
        <sz val="10"/>
        <color rgb="FF000000"/>
        <rFont val="Arial"/>
      </rPr>
      <t xml:space="preserve">30/06/2019: </t>
    </r>
    <r>
      <rPr>
        <sz val="11"/>
        <color rgb="FF000000"/>
        <rFont val="Calibri"/>
      </rPr>
      <t>El día 13 de junio de 2019, se llevó a cabo reunión con el proveedor ITSELLCON, mediante la cual se parametrizaron restricciones de seguridad del antivirus.</t>
    </r>
  </si>
  <si>
    <t>Parametrizaciones realizadas al Antivirus y hoja de asistencia de la reunión que se encuentra  en el expediente contractual No. 134 de 2018.</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</si>
  <si>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</si>
  <si>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</si>
  <si>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 xml:space="preserve">La red WIFI de invitados no se encuentra debidamente protegida para evitar accesos no autorizados a los activos del IDEP ya que permite hacer escaneos de red y obtener información para ingresar a otros segmentos de red. </t>
  </si>
  <si>
    <t>Configurar el firewall de la red Wifi pública para que no haga Ping.</t>
  </si>
  <si>
    <t>Configuración del Wifi.</t>
  </si>
  <si>
    <r>
      <rPr>
        <sz val="10"/>
        <color rgb="FF000000"/>
        <rFont val="Arial"/>
      </rPr>
      <t xml:space="preserve">30/06/2019: </t>
    </r>
    <r>
      <rPr>
        <sz val="11"/>
        <color rgb="FF000000"/>
        <rFont val="Calibri"/>
      </rPr>
      <t>El Técnico Operativo de la OAP realizó la configuración de la red Wifi IDEP Pública para que no se pueda hacer ping.</t>
    </r>
  </si>
  <si>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</si>
  <si>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</si>
  <si>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 xml:space="preserve">El firewall y antivirus no cuentan con la debida configuración para bloquear la ejecución de programas espía (sniffer). </t>
  </si>
  <si>
    <t>Escalar al proveedor de Firewall las alertas de eventos de correo entrante y el registro de eventos y logs.</t>
  </si>
  <si>
    <t>Correo electrónico enviado con el incidente.</t>
  </si>
  <si>
    <r>
      <rPr>
        <sz val="10"/>
        <color rgb="FF000000"/>
        <rFont val="Arial"/>
      </rPr>
      <t xml:space="preserve">30/06/2019: </t>
    </r>
    <r>
      <rPr>
        <sz val="11"/>
        <color rgb="FF000000"/>
        <rFont val="Calibri"/>
      </rPr>
      <t>Se llevó a cabo reunión el 13 de junio con los proveedores de firewall y antivirus para aplicar las reglas de no ejecución de programas espías. En esta misma reunión se escaló al proveedor el caso del equipo MAC, para que no permita desactivar el antivirus y fue solucionado.</t>
    </r>
  </si>
  <si>
    <t>Hoja de Asistencia de la reunión, que se encuentra en el expediente contractual No. 134 de 2018.</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</si>
  <si>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</si>
  <si>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</si>
  <si>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En los equipos de cómputo inspeccionados se evidencio que en los equipos Windows esta correctamente configurado el cliente de antivirus y no es posible su desactivación por parte del usuario, pero en los equipos MAC se pudo evidenciar que el antivirus no cumple con las mismas condiciones de seguridad.</t>
  </si>
  <si>
    <t>Escalar al proveedor correspondiente la configuración del antivirus en el equipo MAC, para que no permita desactivarlo por parte del usuario.</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</si>
  <si>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</si>
  <si>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</si>
  <si>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En los equipos inspeccionados por el auditor se observa que es posible ingresar al panel de control.</t>
  </si>
  <si>
    <t>Establecer políticas de dominio para desactivar el escritorio y panel de control y restringir el horario de acceso a las máquinas.</t>
  </si>
  <si>
    <t>Restricción de escritorio, panel de control y horario en los computadores del IDEP.</t>
  </si>
  <si>
    <t>Técnico Operativo OAP</t>
  </si>
  <si>
    <r>
      <rPr>
        <b/>
        <sz val="11"/>
        <color rgb="FF000000"/>
        <rFont val="Calibri"/>
      </rPr>
      <t xml:space="preserve">30/06/2019: </t>
    </r>
    <r>
      <rPr>
        <sz val="11"/>
        <color rgb="FF000000"/>
        <rFont val="Calibri"/>
      </rPr>
      <t>Se estableció como política de dominio el bloqueo del panel de control, al cual ya no es posible acceder por parte de funcionarios y contratistas y se restringió el horario de acceso a las máquinas (Computadores) de 06:00 am a 06:00 pm.</t>
    </r>
  </si>
  <si>
    <t>Restricción del panel de control y horario en los computadores del IDEP.</t>
  </si>
  <si>
    <r>
      <rPr>
        <b/>
        <sz val="11"/>
        <color rgb="FF000000"/>
        <rFont val="Calibri"/>
      </rPr>
      <t xml:space="preserve">20/08/2019:  </t>
    </r>
    <r>
      <rPr>
        <sz val="11"/>
        <color rgb="FF000000"/>
        <rFont val="Calibri"/>
      </rPr>
      <t xml:space="preserve">Esta actividad se verifico por parte de esta Oficina en el usuario administrador, se da por cumplida y se da cierre a la misma.  </t>
    </r>
  </si>
  <si>
    <r>
      <rPr>
        <b/>
        <sz val="11"/>
        <color rgb="FF000000"/>
        <rFont val="Calibri"/>
      </rPr>
      <t xml:space="preserve">20/08/2019:  </t>
    </r>
    <r>
      <rPr>
        <sz val="11"/>
        <color rgb="FF000000"/>
        <rFont val="Calibri"/>
      </rPr>
      <t xml:space="preserve">Hilda Yamile Morales Laverde - Jefe OCI. 
</t>
    </r>
  </si>
  <si>
    <t>El firewall y antivirus no cuentan con la debida configuración para bloquear la ejecución de programas espía (sniffer).</t>
  </si>
  <si>
    <t>Escalar al proveedor de firewall y antivirus el incidente del programa espía (snnifer).</t>
  </si>
  <si>
    <r>
      <rPr>
        <b/>
        <sz val="11"/>
        <color rgb="FF000000"/>
        <rFont val="Calibri"/>
      </rPr>
      <t>30/06/2019:</t>
    </r>
    <r>
      <rPr>
        <sz val="11"/>
        <color rgb="FF000000"/>
        <rFont val="Calibri"/>
      </rPr>
      <t xml:space="preserve"> El 13 de junio de 2019 Se llevó a cabo reunión el proveedor de firewall y antivirus ITSELLCON, en la cual se les escaló el incidente del programa espía y teniendo en cuenta esto se realizaron las configuraciones correspondientes.</t>
    </r>
  </si>
  <si>
    <t>Configuraciones del Firewall y el Antivirus y Hoja de Asistencia de la reunión, que se encuentra  en el expediente contractual No. 134 de 2018.</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</si>
  <si>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</si>
  <si>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</si>
  <si>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 xml:space="preserve">No exige cambio de contraseña periódica del aplicativo GOOBI y la contraseña asignada es la misma cuenta de usuario. Si bien los correos dicen que solicita cambio de contraseña al primer ingreso, los usuarios entrevistados manifiestan que no pide cambio de contraseña y la funcionalidad aparece inactiva.
</t>
  </si>
  <si>
    <t xml:space="preserve">* Ausencia de políticas para la periodicidad de cambio de contraseñas de los usuarios.
*El proceso de cambio de contraseñas en GOOBI se debe realizar de manera manual por parte del Ingeniero de soporte del IDEP, lo que hace dispendiosa la actualización de las mismas.
</t>
  </si>
  <si>
    <t>Restaurar las contraseñas de los usuarios GOOBI y definir como política que el Ingeniero que realiza el soporte de primer nivel realizará esta acción cada cuatro meses.</t>
  </si>
  <si>
    <t>Instructivo para restablecer la contraseña de GOOBI.</t>
  </si>
  <si>
    <r>
      <rPr>
        <sz val="10"/>
        <color rgb="FF000000"/>
        <rFont val="Arial"/>
      </rPr>
      <t xml:space="preserve">30/06/2019: </t>
    </r>
    <r>
      <rPr>
        <sz val="11"/>
        <color rgb="FF000000"/>
        <rFont val="Calibri"/>
      </rPr>
      <t>Se elaboró el instructivo IN-GT-1205 Cambio de Contraseña de Ingreso al Sistema de Información GOOBI y en su apartado No. 06 se incluyó como política que Ingeniero que realiza el soporte de primer nivel realizará esta acción cada cuatro (4) meses.</t>
    </r>
  </si>
  <si>
    <t>El documento puede ser consultado en la siguiente ruta: http://www.idep.edu.co/sites/default/files/IN-GT-12-05%20Instructivo%20contrasena%20GOOBI%20V1.pdf</t>
  </si>
  <si>
    <r>
      <rPr>
        <b/>
        <sz val="11"/>
        <color rgb="FF000000"/>
        <rFont val="Calibri"/>
      </rPr>
      <t xml:space="preserve">20/08/2019: </t>
    </r>
    <r>
      <rPr>
        <sz val="11"/>
        <color rgb="FF000000"/>
        <rFont val="Calibri"/>
      </rPr>
      <t xml:space="preserve">Se reestablecieron las contraseñas del aplicativo GOOBI; se elaboró el instructivo INT-GT-1205.  Se da por cumplida la acción y se cierra por parte de esta Oficina. </t>
    </r>
  </si>
  <si>
    <t xml:space="preserve">http://www.idep.edu.co/sites/default/files/IN-GT-12-05%20Instructivo%20contrasena%20GOOBI%20V1.pdf
</t>
  </si>
  <si>
    <r>
      <rPr>
        <b/>
        <sz val="11"/>
        <color rgb="FF000000"/>
        <rFont val="Calibri"/>
      </rPr>
      <t xml:space="preserve">20/08/2019:  </t>
    </r>
    <r>
      <rPr>
        <sz val="11"/>
        <color rgb="FF000000"/>
        <rFont val="Calibri"/>
      </rPr>
      <t xml:space="preserve">Hilda Yamile Morales Laverde - Jefe OCI. 
</t>
    </r>
  </si>
  <si>
    <t>La red del IDEP corresponde a Windows Server, pero si bien el dominio de Windows server 2016 se encuentra instalado en paralelo, a la fecha de la auditoría no se había iniciado el proceso para promover el servidor de dominio de WS 2008 al WS 2016. Revisión previa de las directivas de seguridad del dominio, por lo cual las dos configuraciones presentan las mismas debilidades.</t>
  </si>
  <si>
    <t>*Al momento de la auditoría, el servidor de dominio principal había sufrido un daño, por lo que se encontraba en proceso de instalación del nuevo servidor WS 2016 y en consecuencia no había sido promovido ni depurado.</t>
  </si>
  <si>
    <r>
      <rPr>
        <sz val="11"/>
        <color rgb="FF000000"/>
        <rFont val="Calibri"/>
      </rPr>
      <t xml:space="preserve">Promover el servidor de dominio WS2016 </t>
    </r>
    <r>
      <rPr>
        <sz val="11"/>
        <color rgb="FF000000"/>
        <rFont val="Calibri"/>
      </rPr>
      <t>y depurar las reglas del dominio Windows Server 2016.</t>
    </r>
  </si>
  <si>
    <t>Configuración de las Reglas Dominio Windows Server 2016.</t>
  </si>
  <si>
    <t>Contratista Sistemas y TI
Técnico Operativo OAP</t>
  </si>
  <si>
    <r>
      <rPr>
        <sz val="10"/>
        <color rgb="FF000000"/>
        <rFont val="Arial"/>
      </rPr>
      <t xml:space="preserve">30/06/2019: </t>
    </r>
    <r>
      <rPr>
        <sz val="11"/>
        <color rgb="FF000000"/>
        <rFont val="Calibri"/>
      </rPr>
      <t>El dominio fue creado en la hiperconvergencia como un servidor virtual, al cual se le instaló el sistema operativo Windows server 2016 y se depuraron las reglas del servidor de dominio.</t>
    </r>
  </si>
  <si>
    <r>
      <rPr>
        <b/>
        <sz val="11"/>
        <color rgb="FF000000"/>
        <rFont val="Calibri"/>
      </rPr>
      <t xml:space="preserve">20/08/2019:  </t>
    </r>
    <r>
      <rPr>
        <sz val="11"/>
        <color rgb="FF000000"/>
        <rFont val="Calibri"/>
      </rPr>
      <t xml:space="preserve">Esta acción se reporta como cumplida; no obstante la OCI no cuenta con un profesional con  experticia en el tema para validar la efectivdad de la misma.  Se cierra la acción.   </t>
    </r>
  </si>
  <si>
    <r>
      <rPr>
        <b/>
        <sz val="11"/>
        <color rgb="FF000000"/>
        <rFont val="Calibri"/>
      </rPr>
      <t xml:space="preserve">20/08/2019:  </t>
    </r>
    <r>
      <rPr>
        <sz val="11"/>
        <color rgb="FF000000"/>
        <rFont val="Calibri"/>
      </rPr>
      <t xml:space="preserve">Hilda Yamile Morales Laverde - Jefe OCI. 
</t>
    </r>
  </si>
  <si>
    <t>En cuanto al servidor de red se cuenta con dominio de réplica WS 2008 en un servidor G7 independiente de la maquina física del WS 2016.</t>
  </si>
  <si>
    <t xml:space="preserve">Configurar el servidor Windows Server 2016, sacar las instantáneas y documentarlas. </t>
  </si>
  <si>
    <t>Instructivo de Backups del servidor.</t>
  </si>
  <si>
    <r>
      <rPr>
        <sz val="10"/>
        <color rgb="FF000000"/>
        <rFont val="Arial"/>
      </rPr>
      <t xml:space="preserve">30/06/2019: </t>
    </r>
    <r>
      <rPr>
        <sz val="11"/>
        <color rgb="FF000000"/>
        <rFont val="Calibri"/>
      </rPr>
      <t>Las instantáneas se han tomado con frecuencia, se estableció que se realizarán los viernes en la noche. Se realizó un instructivo de toma de instantáneas para los servidores virtuales, el cual fue integrado al MN-GT-12-03 Manual del soporte del primer nivel y administración para la hiperconvergencia, en su numeral 5.</t>
    </r>
  </si>
  <si>
    <t>MN-GT-12-03 Manual del soporte del primer nivel y administración para la hiperconvergencia, en su numeral 5. http://www.idep.edu.co/?q=content/gt-12-proceso-de-gesti%C3%B3n-tecnol%C3%B3gica#overlay-context=</t>
  </si>
  <si>
    <r>
      <rPr>
        <b/>
        <sz val="11"/>
        <color rgb="FF000000"/>
        <rFont val="Calibri"/>
      </rPr>
      <t xml:space="preserve">20/08/2019:  </t>
    </r>
    <r>
      <rPr>
        <sz val="11"/>
        <color rgb="FF000000"/>
        <rFont val="Calibri"/>
      </rPr>
      <t xml:space="preserve">Esta acción se reporta como cumplida; no obstante la OCI no cuenta con un profesional con  experticia en el tema para validar la efectivdad de la misma.  Se cierra la acción.   </t>
    </r>
  </si>
  <si>
    <r>
      <rPr>
        <b/>
        <sz val="11"/>
        <color rgb="FF000000"/>
        <rFont val="Calibri"/>
      </rPr>
      <t xml:space="preserve">20/08/2019:  </t>
    </r>
    <r>
      <rPr>
        <sz val="11"/>
        <color rgb="FF000000"/>
        <rFont val="Calibri"/>
      </rPr>
      <t xml:space="preserve">Hilda Yamile Morales Laverde - Jefe OCI. 
</t>
    </r>
  </si>
  <si>
    <t xml:space="preserve">Hacer un escaneo de direcciones MAC y bloquear las que no pertenecen al dominio desde Firewall. </t>
  </si>
  <si>
    <t>Consola de configuración del Firewall.</t>
  </si>
  <si>
    <r>
      <rPr>
        <sz val="10"/>
        <color rgb="FF000000"/>
        <rFont val="Arial"/>
      </rPr>
      <t xml:space="preserve">30/06/2019: </t>
    </r>
    <r>
      <rPr>
        <sz val="11"/>
        <color rgb="FF000000"/>
        <rFont val="Calibri"/>
      </rPr>
      <t>Se identificó el listado de direcciones MAC del IDEP y se ingresó a la configuración del Firewall de tal manera que solo estas MAC seleccionadas, sean aginadas a una dirección IP.</t>
    </r>
  </si>
  <si>
    <r>
      <rPr>
        <b/>
        <sz val="11"/>
        <color rgb="FF000000"/>
        <rFont val="Calibri"/>
      </rPr>
      <t xml:space="preserve">20/08/2019:  </t>
    </r>
    <r>
      <rPr>
        <sz val="11"/>
        <color rgb="FF000000"/>
        <rFont val="Calibri"/>
      </rPr>
      <t xml:space="preserve">Esta acción se reporta como cumplida; no obstante la OCI no cuenta con un profesional con  experticia en el tema para validar la efectivdad de la misma.  Se cierra la acción.   </t>
    </r>
  </si>
  <si>
    <r>
      <rPr>
        <b/>
        <sz val="11"/>
        <color rgb="FF000000"/>
        <rFont val="Calibri"/>
      </rPr>
      <t xml:space="preserve">20/08/2019:  </t>
    </r>
    <r>
      <rPr>
        <sz val="11"/>
        <color rgb="FF000000"/>
        <rFont val="Calibri"/>
      </rPr>
      <t xml:space="preserve">Hilda Yamile Morales Laverde - Jefe OCI. 
</t>
    </r>
  </si>
  <si>
    <t>Elaborar el instructivo para realizar y restablecer los backups de GOOBI.</t>
  </si>
  <si>
    <t>Instructivo para realizar y restablecer los backups de GOOBI.</t>
  </si>
  <si>
    <r>
      <rPr>
        <sz val="10"/>
        <color rgb="FF000000"/>
        <rFont val="Arial"/>
      </rPr>
      <t xml:space="preserve">30/06/2019: </t>
    </r>
    <r>
      <rPr>
        <sz val="11"/>
        <color rgb="FF000000"/>
        <rFont val="Calibri"/>
      </rPr>
      <t>Se elaboraron los instructivos:
- IN-GT-12-03 Instructivo Para Realizar El Backup Del Servidor Hp Ml370 G4 - Base De Datos Oracle
- IN-GT-12-04 Instructivo Para Restaurar Backup Maquina – Servidor G4- Pruebas Base De Datos</t>
    </r>
  </si>
  <si>
    <t>Los documentos pueden ser consultados en Maloca, Proceso de Gestión Tecnológica en el siguiente enlace: http://www.idep.edu.co/?q=content/gt-12-proceso-de-gesti%C3%B3n-tecnol%C3%B3gica#overlay-context=</t>
  </si>
  <si>
    <r>
      <rPr>
        <b/>
        <sz val="11"/>
        <color rgb="FF000000"/>
        <rFont val="Calibri"/>
      </rPr>
      <t xml:space="preserve">20/08/2019:  </t>
    </r>
    <r>
      <rPr>
        <sz val="11"/>
        <color rgb="FF000000"/>
        <rFont val="Calibri"/>
      </rPr>
      <t>Se publico en la página web los instructivos descritos en el seguimiento reportado por parte del responsable del proceso.  Esta actividad se da por cumplida y se cierra.</t>
    </r>
  </si>
  <si>
    <t xml:space="preserve">http://www.idep.edu.co/?q=content/gt-12-proceso-de-gesti%C3%B3n-tecnol%C3%B3gica#overlay-context=
</t>
  </si>
  <si>
    <r>
      <rPr>
        <b/>
        <sz val="11"/>
        <color rgb="FF000000"/>
        <rFont val="Calibri"/>
      </rPr>
      <t xml:space="preserve">20/08/2019:  </t>
    </r>
    <r>
      <rPr>
        <sz val="11"/>
        <color rgb="FF000000"/>
        <rFont val="Calibri"/>
      </rPr>
      <t xml:space="preserve">Hilda Yamile Morales Laverde - Jefe OCI. 
</t>
    </r>
  </si>
  <si>
    <t>Falta por implementar planes de ayuda mutua ante amenazas de interés común.</t>
  </si>
  <si>
    <t>En el plan de emergencias interno no se han documentado planes de ayuda mutua.</t>
  </si>
  <si>
    <t>Actualizar el plan interno de emergencias e incluir un item para describir el plan de ayuda mutua.</t>
  </si>
  <si>
    <t>Plan Interno de Emergencias actualizado y publicado</t>
  </si>
  <si>
    <r>
      <rPr>
        <b/>
        <sz val="10"/>
        <color rgb="FF000000"/>
        <rFont val="Arial"/>
      </rPr>
      <t xml:space="preserve">03/04/2019: </t>
    </r>
    <r>
      <rPr>
        <sz val="10"/>
        <color rgb="FF000000"/>
        <rFont val="Arial"/>
      </rPr>
      <t xml:space="preserve">Teniendo en cuenta la especificidad del Plan de Emergencias, se programó la revisión y actualización con el apoyo de la ARL Liberty, quienes de acuerdo a disponibilidad asignaron asesor para el 09 de marzo. Al cierre del presente seguimiento se cuenta con la versión preliminar del documento, teniendo en cuenta que el profesional asignado por parte de ERGOMED (contratista de la ARL) se encuentra adelantado los ajustes solicitados.
</t>
    </r>
    <r>
      <rPr>
        <b/>
        <sz val="10"/>
        <color rgb="FF000000"/>
        <rFont val="Arial"/>
      </rPr>
      <t xml:space="preserve">02/07/2019: </t>
    </r>
    <r>
      <rPr>
        <sz val="10"/>
        <color rgb="FF000000"/>
        <rFont val="Arial"/>
      </rPr>
      <t xml:space="preserve">Se ejecutó la actualización del Plan Interno de Respuesta a Emergencias y Análisis de vulnerabilidad. El documento se encuentra publicado en la Maloca AulaSIG. </t>
    </r>
  </si>
  <si>
    <r>
      <rPr>
        <b/>
        <sz val="10"/>
        <color rgb="FF000000"/>
        <rFont val="Arial"/>
      </rPr>
      <t>03/04/2019:</t>
    </r>
    <r>
      <rPr>
        <sz val="10"/>
        <color rgb="FF000000"/>
        <rFont val="Arial"/>
      </rPr>
      <t xml:space="preserve">
_Acta de visita y levantamiento de información ARL
_Documento preliminar y correos electrónicos
</t>
    </r>
    <r>
      <rPr>
        <b/>
        <sz val="10"/>
        <color rgb="FF000000"/>
        <rFont val="Arial"/>
      </rPr>
      <t>02/07/2019</t>
    </r>
    <r>
      <rPr>
        <sz val="10"/>
        <color rgb="FF000000"/>
        <rFont val="Arial"/>
      </rPr>
      <t>: Documento Plan Interno de Respuesta a Emergencias y Análisis de vulnerabilidad http://www.idep.edu.co/sites/default/files/PL-GRF-11-02_Plan_Emergencias_V4.pdf</t>
    </r>
  </si>
  <si>
    <r>
      <rPr>
        <b/>
        <sz val="10"/>
        <color rgb="FF000000"/>
        <rFont val="Arial"/>
      </rPr>
      <t xml:space="preserve">24/12/2018: </t>
    </r>
    <r>
      <rPr>
        <sz val="10"/>
        <color rgb="FF000000"/>
        <rFont val="Arial"/>
      </rPr>
      <t xml:space="preserve">Esta acción será objeto de verificación en próximo seguimiento. 
</t>
    </r>
    <r>
      <rPr>
        <b/>
        <sz val="10"/>
        <color rgb="FF000000"/>
        <rFont val="Arial"/>
      </rPr>
      <t xml:space="preserve">30/04/2019: </t>
    </r>
    <r>
      <rPr>
        <sz val="10"/>
        <color rgb="FF000000"/>
        <rFont val="Arial"/>
      </rPr>
      <t xml:space="preserve"> Esta acción será objeto de verificación en el próximo seguimiento. 
</t>
    </r>
    <r>
      <rPr>
        <b/>
        <sz val="10"/>
        <color rgb="FF000000"/>
        <rFont val="Arial"/>
      </rPr>
      <t xml:space="preserve">20/08/2019:  </t>
    </r>
    <r>
      <rPr>
        <sz val="10"/>
        <color rgb="FF000000"/>
        <rFont val="Arial"/>
      </rPr>
      <t xml:space="preserve">Se verificó por parte de esta Oficina la publicación del Plan en la página web de la Entidad.  Esta acción se da por cumplida y se realiza el cierre de la misma. </t>
    </r>
  </si>
  <si>
    <t xml:space="preserve">Plan Interno de Respuesta a Emergencias y Análisis de vulnerabilidad http://www.idep.edu.co/sites/default/files/PL-GRF-11-02_Plan_Emergencias_V4.pdf
</t>
  </si>
  <si>
    <r>
      <rPr>
        <sz val="10"/>
        <color rgb="FF000000"/>
        <rFont val="Arial"/>
      </rPr>
      <t xml:space="preserve">24/12/2018: Sandra Milena Bonilla R._ Contratista de Apoyo Profesional_ OCI
30/04/2019:  Hilda Yamile Morales Laverde - Jefe OCI. 
</t>
    </r>
    <r>
      <rPr>
        <b/>
        <sz val="10"/>
        <color rgb="FF000000"/>
        <rFont val="Arial"/>
      </rPr>
      <t xml:space="preserve">20/08/2019:  </t>
    </r>
    <r>
      <rPr>
        <sz val="10"/>
        <color rgb="FF000000"/>
        <rFont val="Arial"/>
      </rPr>
      <t xml:space="preserve">Hilda Yamile Morales Laverde - Jefe OCI. </t>
    </r>
  </si>
  <si>
    <t>No se han estructurado programas de prevención</t>
  </si>
  <si>
    <t>No se cuenta con programa(s) de prevención enfocados a los riesgos prioritarios.</t>
  </si>
  <si>
    <t>Formular e implementar un programa de prevención con la asesoría  de la ARL.</t>
  </si>
  <si>
    <t>Programa de prevención aprobado y publicado.
Registros de asistencia, piezas de comunicación y/o registro fotográfico de actividades desarrolladas en relación al programa</t>
  </si>
  <si>
    <r>
      <rPr>
        <b/>
        <sz val="10"/>
        <color rgb="FF000000"/>
        <rFont val="Arial"/>
      </rPr>
      <t>03/04/2019</t>
    </r>
    <r>
      <rPr>
        <sz val="10"/>
        <color rgb="FF000000"/>
        <rFont val="Arial"/>
      </rPr>
      <t xml:space="preserve">: Se avanzó en la elaboración del programa de orden y aseo
</t>
    </r>
    <r>
      <rPr>
        <b/>
        <sz val="10"/>
        <color rgb="FF000000"/>
        <rFont val="Arial"/>
      </rPr>
      <t>02/07/2019:</t>
    </r>
    <r>
      <rPr>
        <sz val="10"/>
        <color rgb="FF000000"/>
        <rFont val="Arial"/>
      </rPr>
      <t xml:space="preserve"> Se elaboró y adoptó en el Sistema Integrado de Gestión el Programa de Orden y Aseo, y se avanzó en su implementación con el desarrollo de actividades de socialización y actividades practicas en las oficinas de la Entidad. El documento se encuentra publicado en la Maloca AulaSIG. </t>
    </r>
  </si>
  <si>
    <r>
      <rPr>
        <b/>
        <sz val="10"/>
        <color rgb="FF000000"/>
        <rFont val="Arial"/>
      </rPr>
      <t>03/04/2019:</t>
    </r>
    <r>
      <rPr>
        <sz val="10"/>
        <color rgb="FF000000"/>
        <rFont val="Arial"/>
      </rPr>
      <t xml:space="preserve"> Documento preliminar
</t>
    </r>
    <r>
      <rPr>
        <b/>
        <sz val="10"/>
        <color rgb="FF000000"/>
        <rFont val="Arial"/>
      </rPr>
      <t>02/07/2019:</t>
    </r>
    <r>
      <rPr>
        <sz val="10"/>
        <color rgb="FF000000"/>
        <rFont val="Arial"/>
      </rPr>
      <t xml:space="preserve"> Programa de orden y aseo http://www.idep.edu.co/sites/default/files/PG-GTH-13-01%20Programa%20orden%20aseo%20V1.pdf
Listados de asistencia y registro fotográfico</t>
    </r>
  </si>
  <si>
    <r>
      <rPr>
        <b/>
        <sz val="10"/>
        <color rgb="FF000000"/>
        <rFont val="Arial"/>
      </rPr>
      <t xml:space="preserve">24/12/2018: </t>
    </r>
    <r>
      <rPr>
        <sz val="10"/>
        <color rgb="FF000000"/>
        <rFont val="Arial"/>
      </rPr>
      <t xml:space="preserve">Esta acción será objeto de verificación en próximo seguimiento. 
</t>
    </r>
    <r>
      <rPr>
        <b/>
        <sz val="10"/>
        <color rgb="FF000000"/>
        <rFont val="Arial"/>
      </rPr>
      <t xml:space="preserve">30/04/2019: </t>
    </r>
    <r>
      <rPr>
        <sz val="10"/>
        <color rgb="FF000000"/>
        <rFont val="Arial"/>
      </rPr>
      <t xml:space="preserve"> Esta acción será objeto de verificación en el próximo seguimiento. 
</t>
    </r>
    <r>
      <rPr>
        <b/>
        <sz val="10"/>
        <color rgb="FF000000"/>
        <rFont val="Arial"/>
      </rPr>
      <t xml:space="preserve">20/08/2019:  </t>
    </r>
    <r>
      <rPr>
        <sz val="10"/>
        <color rgb="FF000000"/>
        <rFont val="Arial"/>
      </rPr>
      <t xml:space="preserve">Se verificó por parte de esta Oficina la publicación del Plan en la página web de la Entidad.  Esta acción se da por cumplida y se realiza el cierre de la misma. </t>
    </r>
  </si>
  <si>
    <t>Programa de orden y aseo http://www.idep.edu.co/sites/default/files/PG-GTH-13-01%20Programa%20orden%20aseo%20V1.pdf</t>
  </si>
  <si>
    <r>
      <rPr>
        <sz val="10"/>
        <color rgb="FF000000"/>
        <rFont val="Arial"/>
      </rPr>
      <t xml:space="preserve">24/12/2018: Sandra Milena Bonilla R._ Contratista de Apoyo Profesional_ OCI
30/04/2019:  Hilda Yamile Morales Laverde - Jefe OCI. 
</t>
    </r>
    <r>
      <rPr>
        <b/>
        <sz val="10"/>
        <color rgb="FF000000"/>
        <rFont val="Arial"/>
      </rPr>
      <t xml:space="preserve">20/08/2019:  </t>
    </r>
    <r>
      <rPr>
        <sz val="10"/>
        <color rgb="FF000000"/>
        <rFont val="Arial"/>
      </rPr>
      <t xml:space="preserve">Hilda Yamile Morales Laverde - Jefe OCI. </t>
    </r>
  </si>
  <si>
    <t>Los trabajadores no realizan auto-reporte de condiciones de trabajo riesgosas</t>
  </si>
  <si>
    <t>No se ha socializado e implementado el formato de auto-reporte de condiciones de salud y trabajo</t>
  </si>
  <si>
    <t>Socializar el formato de auto-reporte de condiciones de salud y trabajo y promover su implementación en los servidores de la Entidad.</t>
  </si>
  <si>
    <t>Piezas de comunicación interna y/o listados de asistencia</t>
  </si>
  <si>
    <r>
      <rPr>
        <b/>
        <sz val="10"/>
        <color rgb="FF000000"/>
        <rFont val="Arial"/>
      </rPr>
      <t>03/04/2019</t>
    </r>
    <r>
      <rPr>
        <sz val="10"/>
        <color rgb="FF000000"/>
        <rFont val="Arial"/>
      </rPr>
      <t xml:space="preserve">: No se han realizado actividades especificas para el desarrollo de esta acción
</t>
    </r>
    <r>
      <rPr>
        <b/>
        <sz val="10"/>
        <color rgb="FF000000"/>
        <rFont val="Arial"/>
      </rPr>
      <t xml:space="preserve">
02/07/2019</t>
    </r>
    <r>
      <rPr>
        <sz val="10"/>
        <color rgb="FF000000"/>
        <rFont val="Arial"/>
      </rPr>
      <t>: Se realizó la modificación del formato de auto-reporte de condiciones de trabajo y salud, y se socializó a los servidores de la Entidad mediante pieza de comunicación por correo electrónico institucional.</t>
    </r>
  </si>
  <si>
    <r>
      <rPr>
        <b/>
        <sz val="10"/>
        <color rgb="FF000000"/>
        <rFont val="Arial"/>
      </rPr>
      <t xml:space="preserve">02/07/2019: </t>
    </r>
    <r>
      <rPr>
        <sz val="10"/>
        <color rgb="FF000000"/>
        <rFont val="Arial"/>
      </rPr>
      <t>Pieza de socialización y correo electrónico institucional</t>
    </r>
  </si>
  <si>
    <r>
      <rPr>
        <b/>
        <sz val="10"/>
        <color rgb="FF000000"/>
        <rFont val="Arial"/>
      </rPr>
      <t xml:space="preserve">24/12/2018: </t>
    </r>
    <r>
      <rPr>
        <sz val="10"/>
        <color rgb="FF000000"/>
        <rFont val="Arial"/>
      </rPr>
      <t xml:space="preserve">Esta acción será objeto de verificación en próximo seguimiento. 
</t>
    </r>
    <r>
      <rPr>
        <b/>
        <sz val="10"/>
        <color rgb="FF000000"/>
        <rFont val="Arial"/>
      </rPr>
      <t xml:space="preserve">30/04/2019: </t>
    </r>
    <r>
      <rPr>
        <sz val="10"/>
        <color rgb="FF000000"/>
        <rFont val="Arial"/>
      </rPr>
      <t xml:space="preserve"> Esta acción será objeto de verificación en el próximo seguimiento. 
</t>
    </r>
    <r>
      <rPr>
        <b/>
        <sz val="10"/>
        <color rgb="FF000000"/>
        <rFont val="Arial"/>
      </rPr>
      <t xml:space="preserve">30/08/2019:  </t>
    </r>
    <r>
      <rPr>
        <sz val="10"/>
        <color rgb="FF000000"/>
        <rFont val="Arial"/>
      </rPr>
      <t xml:space="preserve">Se remitió por correo electrónico el día 25 de junio de 2019 a todos los funcionarios del Instituto  el formato de auto-reporte de condiciones de trabajo y salud, esta acción se cierra por parte de esta Oficina. 
</t>
    </r>
  </si>
  <si>
    <t>https://mail.google.com/mail/u/0/#search/autoreporte/WhctKJVRNJdDGPhSjSjkwHLGPlwPdgbXrvSQdbLBMJBxLXBfNXTKjWGFjcdBTqvxxftBKqL</t>
  </si>
  <si>
    <r>
      <rPr>
        <sz val="10"/>
        <color rgb="FF000000"/>
        <rFont val="Arial"/>
      </rPr>
      <t xml:space="preserve">24/12/2018: Sandra Milena Bonilla R._ Contratista de Apoyo Profesional_ OCI
30/04/2019:  Hilda Yamile Morales Laverde - Jefe OCI. 
</t>
    </r>
    <r>
      <rPr>
        <b/>
        <sz val="10"/>
        <color rgb="FF000000"/>
        <rFont val="Arial"/>
      </rPr>
      <t xml:space="preserve">20/08/2019:  </t>
    </r>
    <r>
      <rPr>
        <sz val="10"/>
        <color rgb="FF000000"/>
        <rFont val="Arial"/>
      </rPr>
      <t xml:space="preserve">Hilda Yamile Morales Laverde - Jefe OCI. </t>
    </r>
  </si>
  <si>
    <t>Revisión del mapa de riesgos del proceso. Respecto al riesgo "Disponibilidad y control de documentos del Sistema Integrado de Gestión del IDEP inadecuados o ineficientes", se determina que es necesario verificar que la información publicada en la Maloca SIG, corresponda a lo descrito en el Listado maestro de documentos, para garantizar que la información publicada es la vigente y correcta.</t>
  </si>
  <si>
    <t>Verificar que la información publicada en la Maloca SIG corresponda al Listado maestro de documentos que se realizará en el mes de febrero de 2019.</t>
  </si>
  <si>
    <t>Maloca SIG y Listado Maestro de Documentos a febrero 28 de 2019</t>
  </si>
  <si>
    <r>
      <rPr>
        <b/>
        <sz val="11"/>
        <color rgb="FF000000"/>
        <rFont val="Calibri"/>
      </rPr>
      <t xml:space="preserve">22/03/2019: </t>
    </r>
    <r>
      <rPr>
        <sz val="11"/>
        <color rgb="FF000000"/>
        <rFont val="Calibri"/>
      </rPr>
      <t xml:space="preserve"> Se realizó la revisión de los documentos publicados en la Maloca SIG Vs. El listado maestro de documentos. Se encontró que hay varios documentos sin actualizar desde el año 2017 y anteriores, por lo cual se envió por correo electrónico la relación de estos documentos que se sugiere actualizar a cada uno de los procesos. Asi mismo se les sugirió tener en cuenta los lineamientos de MIPG para dicha actualización.
</t>
    </r>
    <r>
      <rPr>
        <b/>
        <sz val="11"/>
        <color rgb="FF000000"/>
        <rFont val="Calibri"/>
      </rPr>
      <t xml:space="preserve">02/07/2019: </t>
    </r>
    <r>
      <rPr>
        <sz val="11"/>
        <color rgb="FF000000"/>
        <rFont val="Calibri"/>
      </rPr>
      <t>En el segundo trimestre se atendieron 90 solicitudes de creación, modificación o eliminación de documentos, para un total de 179 solicitudes atendidas en el primer semestre de 2019. El 6 de junio de 2019 se envió nuevamente la relación de los documentos que desde la OAP se sugiere actualizar que son 107 documentos en total de los cuales a la fecha solo se han actualizado 33. La actualización de dichos documentos son responsabilidad de cada proceso.</t>
    </r>
  </si>
  <si>
    <t>Archivo: "8 Reporte verificacion info Maloca - LMD" producto del contrato 009 de 2019
Correo electrónico desde sig@idep.edu.co del 5 de marzo de 2019
Correo electrónico desde sig@idep.edu.co del 6 de junio de 2019</t>
  </si>
  <si>
    <r>
      <rPr>
        <sz val="10"/>
        <color rgb="FF000000"/>
        <rFont val="Arial"/>
      </rPr>
      <t xml:space="preserve">24/12/2018: Teniendo en cuenta las fechas establecidas para la ejecución de esta actividad, en pròximo seguimiento se verificará el cumplimiento de la misma.  
</t>
    </r>
    <r>
      <rPr>
        <b/>
        <sz val="10"/>
        <color rgb="FF000000"/>
        <rFont val="Arial"/>
      </rPr>
      <t xml:space="preserve">30/04/2019: </t>
    </r>
    <r>
      <rPr>
        <sz val="10"/>
        <color rgb="FF000000"/>
        <rFont val="Arial"/>
      </rPr>
      <t xml:space="preserve">Desde la OAP se diseño una hoja electrónica para el verificar los documentos publicados en la Maloca SIG Vs. El listado maestro de documentos. 
Se remitió por correo electrónico a los lideres de proceso la relación de estos documentos con el fin de validar y actualizar la información.
Con el fin de que la acción propuesta sea efectiva se requiere que los lideres de proceso revisen y actualicen la información.
</t>
    </r>
    <r>
      <rPr>
        <b/>
        <sz val="10"/>
        <color rgb="FF000000"/>
        <rFont val="Arial"/>
      </rPr>
      <t xml:space="preserve">
20/08/2019:  </t>
    </r>
    <r>
      <rPr>
        <sz val="10"/>
        <color rgb="FF000000"/>
        <rFont val="Arial"/>
      </rPr>
      <t xml:space="preserve">Teniendo en cuenta que los procesos vienen actualizando sus procedimientos; y que como producto de las auditorias que viene realizando la Oficina se estan implementando acciones de mejora a los mismos, se da cierre a esta actividad. </t>
    </r>
  </si>
  <si>
    <t>http://www.idep.edu.co/?q=content/gesti%C3%B3n-documental-del-sig</t>
  </si>
  <si>
    <r>
      <rPr>
        <sz val="11"/>
        <color rgb="FF000000"/>
        <rFont val="Calibri"/>
      </rPr>
      <t xml:space="preserve">24/12/2018: Sandra Milena Bonilla R._ Contratista de Apoyo Profesional_ OCI
</t>
    </r>
    <r>
      <rPr>
        <b/>
        <sz val="11"/>
        <color rgb="FF000000"/>
        <rFont val="Calibri"/>
      </rPr>
      <t xml:space="preserve">30/04/2019:  </t>
    </r>
    <r>
      <rPr>
        <sz val="11"/>
        <color rgb="FF000000"/>
        <rFont val="Calibri"/>
      </rPr>
      <t xml:space="preserve">Hilda Yamile Morales L - Jefe OCI
</t>
    </r>
    <r>
      <rPr>
        <b/>
        <sz val="11"/>
        <color rgb="FF000000"/>
        <rFont val="Calibri"/>
      </rPr>
      <t xml:space="preserve">20/08/2019:  </t>
    </r>
    <r>
      <rPr>
        <sz val="11"/>
        <color rgb="FF000000"/>
        <rFont val="Calibri"/>
      </rPr>
      <t>Hilda Yamile Morales L - Jefe OCI</t>
    </r>
  </si>
  <si>
    <t>HISTORICO DE ACCIONES CERRADAS  EN EL SEGUNDO TRIMESTRE DE 2019</t>
  </si>
  <si>
    <t xml:space="preserve">INSTITUCIONAL </t>
  </si>
  <si>
    <t xml:space="preserve">HALLAZGOS </t>
  </si>
  <si>
    <t>ACCIONES</t>
  </si>
  <si>
    <t>CUMPLIDAS</t>
  </si>
  <si>
    <t xml:space="preserve">POR PROCESOS </t>
  </si>
  <si>
    <t>CONSOLIDADO PLANES DE MEJORAMIENTO</t>
  </si>
  <si>
    <t>TOTAL HALLAZGOS</t>
  </si>
  <si>
    <t xml:space="preserve">TOTAL HALLAZGOS </t>
  </si>
  <si>
    <t xml:space="preserve">TOTAL DE ACCIONES </t>
  </si>
  <si>
    <t>Vencidas</t>
  </si>
  <si>
    <t>En Ejecución</t>
  </si>
  <si>
    <t>Cerradas</t>
  </si>
  <si>
    <t xml:space="preserve">Plan de Mejoramiento </t>
  </si>
  <si>
    <t xml:space="preserve">No.  Hallazgos </t>
  </si>
  <si>
    <t>No. de Acciones</t>
  </si>
  <si>
    <t>Cerradas y/o 
Cumplidas</t>
  </si>
  <si>
    <t>ESTRATÉGICO</t>
  </si>
  <si>
    <t>Por procesos</t>
  </si>
  <si>
    <t>MISIONAL</t>
  </si>
  <si>
    <t xml:space="preserve">Institucional </t>
  </si>
  <si>
    <t>APOYO</t>
  </si>
  <si>
    <t>TOTALES</t>
  </si>
  <si>
    <t>EVALUACIÓN Y MEJORAMIENTO</t>
  </si>
  <si>
    <t xml:space="preserve">TOTAL ACCIONES </t>
  </si>
  <si>
    <t>IV TRIMESTRE 2018</t>
  </si>
  <si>
    <t>I TRIMESTRE 2019</t>
  </si>
  <si>
    <t>VERSIÓN :  7</t>
  </si>
  <si>
    <t>Fecha Aprobación: 13/04/2020</t>
  </si>
  <si>
    <t>PROCESO:</t>
  </si>
  <si>
    <t>ACCIONES FORMULADAS (Por Tipo de Acción)</t>
  </si>
  <si>
    <t>NÚMERO DE NO CONFORMIDADES, OBSERVACIONES U OP. DE MEJORA DEL PROCESO</t>
  </si>
  <si>
    <t>ACCIÓN CORRECTIVA</t>
  </si>
  <si>
    <t>ACCION PREVENTIVA Y/O DE MEJORA</t>
  </si>
  <si>
    <t>Auditoria por proceso</t>
  </si>
  <si>
    <t>La oficina de Control Interno documentó en su informe de auditoría "Se recomienda referenciar las políticas de MIPG dentro del proceso."</t>
  </si>
  <si>
    <t>Se recomendó referenciar las políticas del MIPG que aplican al proceso de Divulgación y comunicación.</t>
  </si>
  <si>
    <t>Realizar la articulación de las políticas del MIPG al proceso de Divulgación y comunicación.</t>
  </si>
  <si>
    <t>Actualización de las políticas de MIPG a los procedimientos del proceso de Divulgación y comunicación</t>
  </si>
  <si>
    <t>Profesional Especializado 222 - 06</t>
  </si>
  <si>
    <t>La oficina de Control Interno documentó en su informe de auditoría recomendaciones acerca de la revisión, actualización y articulación de procedimientos, políticas, instructivos, manuales, guías, documentos y formatos del proceso de Divulgación y comunicación.</t>
  </si>
  <si>
    <t>Se recomendó la revisión, actualización y articulación de procedimientos, políticas, instructivos, manuales, guías, documentos y formatos del proceso de Divulgación y comunicación.</t>
  </si>
  <si>
    <t>Revisión, actualización y articulación del proceso, instructivos, guías, formatos del proceso de Divulgación y comunicación.</t>
  </si>
  <si>
    <t>Actualización de la documentación del SIG del proceso de Divulgación y comunicación.</t>
  </si>
  <si>
    <t>La oficina de Control Interno documentó en su informe de auditoría el incumplimiento del Decreto 1800 de2019 en el que se deberán adelantar las siguientes acciones mínimo cada dos años: a. Analizar y ajustar los procesos y procedimientos existentes en la entidad, así "Las caracterizaciones de los procesos del IDEP tienen fecha de elaboración mayor a 2 años"</t>
  </si>
  <si>
    <t>Ausencia de actualización de  la caracterización del proceso de Divulgación y comunicación.</t>
  </si>
  <si>
    <t>Revisión, actualización y articulación de caracterización del proceso de Divulgación y comunicación.</t>
  </si>
  <si>
    <t>Actualización de la caracterización del proceso de Divulgación y comunicación.</t>
  </si>
  <si>
    <t>Fecha Aprobación:13/04/2020</t>
  </si>
  <si>
    <t>ACCIONES CERRADA</t>
  </si>
  <si>
    <t>Se recomendó referenciar las políticas del MIPG que aplican al proceso de Atención al Ciudadano</t>
  </si>
  <si>
    <t>Realizar la articulación de las políticas del MIPG al proceso de Atención al Ciudadano</t>
  </si>
  <si>
    <t>Actualización de las políticas de MIPG a los procedimientos del proceso de Atención al Ciudadano</t>
  </si>
  <si>
    <t>N.A</t>
  </si>
  <si>
    <t>Se recomendó la revisión, actualización y articulación de procedimientos, políticas, instructivos, manuales, guías, documentos y formatos del proceso de Atención al Ciudadano</t>
  </si>
  <si>
    <t>Revisión, actualización y articulación del proceso, instructivos, guías, formatos del proceso de Atención al Ciudadano</t>
  </si>
  <si>
    <t>Actualización de la documentación del SIG del proceso de Atención al Ciudadano</t>
  </si>
  <si>
    <t>Ausencia de actualización de  la caracterización del proceso de Atención al Ciudadano</t>
  </si>
  <si>
    <t>Revisión, actualización y articulación de caracterización del proceso de Atención al Ciudadano</t>
  </si>
  <si>
    <t>Actualización de la caracterización del proceso de Atención al Ciudadano</t>
  </si>
  <si>
    <t>La oficina de Control Interno documentó en su informe de auditoría "Se recomienda evaluar la unificación de los procedimientos de radicación y de Atención al ciudadano a una sola Subdirección, con el fin de asignar un responsable de estas funciones."</t>
  </si>
  <si>
    <t>Se recomendó evaluar la unificación de los procedimientos de Atención al ciudadano a una sola Subdirección</t>
  </si>
  <si>
    <t>Presentar propuesta de unificación de los procedimientos de Atención al ciudadano a una sola dependencia ante el Comité Institucional de Gestión y Desempeño una vez sea actualizado el proceso de Atención al Ciudadano</t>
  </si>
  <si>
    <t>Acta Comité Institucional de Gestión y Desempeño</t>
  </si>
  <si>
    <t>Auditoria Externa</t>
  </si>
  <si>
    <t>De acuerdo al análisis efectuado, se evidencia que los criterios con el mayor porcentaje de incumplimiento acumulado durante la vigencia 2021 por parte de la entidad, son CLARIDAD con un 3% y MANEJO DEL SISTEMA con un 3%.</t>
  </si>
  <si>
    <t>Solicitar dos capacitaciones de manejo de sistema del sistema distrital para la gestión de peticiones ciudadanas- Bogotá te Escucha para el personal que tenga acceso</t>
  </si>
  <si>
    <t>Acta de capacitación</t>
  </si>
  <si>
    <t>Valentina Rivera Ordoñez- Auxiliar administrativa</t>
  </si>
  <si>
    <t>Solicitar una capacitación de lenguaje claro- traduccion y redacción de textos al equipo delegado para la atención de Quejas y Reclamos de la  Veeduria Distrital.</t>
  </si>
  <si>
    <t>En este orden de ideas y teniendo en cuenta que la entidad durante el último semestre de la vigencia 2021, no presentó peticiones vencidas, sugerimos mantener la ejecución de las acciones implementadas con el fin de garantizar la atención oportuna de las peticiones dentro de los términos de ley y que las mismas sean cerradas dentro de los mismos plazos en el Sistema Distrital de Gestión de Peticiones Ciudadanas.</t>
  </si>
  <si>
    <t>Continuar con la implementación del  seguimiento semanal de respuestas de las PQRS en el que se recuerda, mediante una comunicación enviada por correo electrónico todos los lunes, sobre las PQRS que están pendientes de respuesta y su fecha de vencimiento.</t>
  </si>
  <si>
    <t>Informes de Avance</t>
  </si>
  <si>
    <t>SEGUIMIENTO SEGUNDA LINEA DE DEFENSA OAP</t>
  </si>
  <si>
    <t>Auditoria especial Grupos de Investigación.</t>
  </si>
  <si>
    <t>Dirección General</t>
  </si>
  <si>
    <t>Revisar y ajustar la resolución y el manual de funciones teniendo en cuenta las recomendaciones emitidas por el asesor Jorge Ramírez con relación a que el Director General delegue en dependencias y en funcionarios específicos las certificaciones académicas y la emisión de firmas autorizadas para productos de Ciencia, Tecnología e  innovación en la relación del IDEP con el sector externo, lo anterior se puede evidenciar y revisar en el video grabado del taller de protocolo InstituLAC desde el minuto 8.30.</t>
  </si>
  <si>
    <r>
      <rPr>
        <sz val="10"/>
        <color rgb="FF000000"/>
        <rFont val="Arial"/>
      </rPr>
      <t>La Resolución 107 de 2020 cuyo objeto es "</t>
    </r>
    <r>
      <rPr>
        <i/>
        <sz val="10"/>
        <color rgb="FF000000"/>
        <rFont val="Arial"/>
      </rPr>
      <t>Por la cual se conforma el Comité Asesor de Ciencia, Tecnología e Innovación del Instituto para la Investigación Educativa y el Desarrollo Pedagógico –IDEP-, y se toman otras disposiciones</t>
    </r>
    <r>
      <rPr>
        <sz val="10"/>
        <color rgb="FF000000"/>
        <rFont val="Arial"/>
      </rPr>
      <t xml:space="preserve">”, no tiene específico en su artículo 9° quién expide las certificaciones  académicas y la emisión de firmas autorizadas para productos de Ciencia, Tecnología e  innovación en la relación del IDEP con el sector externo. Adicionalmente, no se actualizó el manual de funciones con lo establecido en el ARTÍCULO 11. </t>
    </r>
    <r>
      <rPr>
        <i/>
        <sz val="10"/>
        <color rgb="FF000000"/>
        <rFont val="Arial"/>
      </rPr>
      <t xml:space="preserve">Manual de funciones y competencias </t>
    </r>
    <r>
      <rPr>
        <sz val="10"/>
        <color rgb="FF000000"/>
        <rFont val="Arial"/>
      </rPr>
      <t xml:space="preserve">de la resolución 107 de 2020 que establece: Las anteriores funciones serán actualizadas en el Manual de Funciones y competencias y socializadas en el IDEP </t>
    </r>
  </si>
  <si>
    <t>Revisar y ajustar la resolución 107 de 2020, y enviar solicitud de concepto y acompañamiento a  DASC sobre viabilidad de modificacion de funciones a la luz de la oportunidad de mejora y actuar de acuerdo con dicho concepto y acompañamiento</t>
  </si>
  <si>
    <t>Director
Líder Gestión de Talento Humano
Jefe Oficina Asesora Jurídica</t>
  </si>
  <si>
    <t>Se recomienda revisar y formular el riesgo derivado en la emisión de certificaciones académicas e implementar y documentar puntos de control para la verificación de las autenticaciones emitidas de las certificaciones con el sector externo. Se sugiere incluir como punto de control la ruta donde reposaran los soportes que avalan las certificaciones expedidas por la Entidad para los diferentes eventos toda vez que en las TRD solamente se dejó dentro de las subseries la solicitud y la certificación.</t>
  </si>
  <si>
    <t>El IDEP se encuentra en proceso de implementación de la politica de Cy T</t>
  </si>
  <si>
    <t xml:space="preserve">Documentar en la matriz de riesgos del proceso Investigación y Desarrollo Pedagógico, aquellos asociados a certificaciones académicas </t>
  </si>
  <si>
    <t>Matriz del proceso de Investigación y Desarrollo Pedagógico con riesgos actualizados de fraude o corrupción asociados a certificaciones académicas</t>
  </si>
  <si>
    <t>Dentro de las recomendaciones emitidas por el asesor experto en Sistema de Ciencia y Tecnología se encuentra la creación de un correo institucional relacionado específicamente con el InstituLAC o con el sistema de ciencia de tecnología, donde se muestre la trazabilidad de archivo de los productos, de las solicitudes, de los actos administrativos y de todo el proceso para cualquier auditoria, veeduría y control ciudadano, por lo anterior se sugiere la construcción del mismo y revisar nuevamente como guía el video grabado del taller de protocolo InstituLAC desde el minuto 7.30.</t>
  </si>
  <si>
    <t>Revisión y ajuste del proceso Investigación y Desarrollo Pedagógico</t>
  </si>
  <si>
    <t>Caracterización del proceso actualizado</t>
  </si>
  <si>
    <t>Se sugiere por parte de esta Oficina revisar los procedimientos, guías, instructivos y formatos vigentes en el marco de la articulación con el Sistema Nacional de Ciencia y Tecnología de los grupos de investigación del IDEP.</t>
  </si>
  <si>
    <t>Se recomienda dejar establecida la declaración de autoría de la creación y la cesión de los derechos patrimoniales a la entidad, en todos los grupos de investigación donde hagan parte funcionarios de planta.</t>
  </si>
  <si>
    <t>Revisión y ajuste de la resolución 107 de 2020</t>
  </si>
  <si>
    <t xml:space="preserve">
Declaración de autoría de la creación y la cesión de los derechos patrimoniales a la entidad por lo funcionarios que hagan parte de los grupos de investigación aprobada en CCyT</t>
  </si>
  <si>
    <t>Subdirectora Académica
Comite de CyT
Director</t>
  </si>
  <si>
    <t>Se observa como debilidad la falta de un modelo de evaluación para los productos académicos, sin embargo se encuentra en construcción el documento modelo de evaluación para cada uno de los diferentes productos académicos del IDEP, lo anterior fue enunciado en reunión del 6 de septiembre de 2021 del Consejo Directivo por parte del Director del Idep el cual expone lo siguiente: “ Finalmente, resalta que las posibles fallas que se pudieron presentar frente al modelo de arbitraje se están abordando bajo el liderazgo de la subdirectora académica, instancia que está construyendo dicha ruta con el equipo de la estrategia de reconocimiento en el sector y el Sistema Nacional de Ciencia y Tecnología”.</t>
  </si>
  <si>
    <t>Ausencia de ruta para la implementación de la evaluación de productos académicos</t>
  </si>
  <si>
    <t>Establecer  y ejecutar la ruta para la implementación de evaluación</t>
  </si>
  <si>
    <t>Acta de comité
Instrumentos
Recomendaciones</t>
  </si>
  <si>
    <t>La oficina de Control Interno documentó en su informe de auditoría " Se recomienda revisar el normograma del proceso, en razón a que no se encontró la actualización de la normatividad al plan de desarrollo vigente adicionalmente se identificó que hay documentos obsoletos como los asociados a CLACSO, por lo anterior se recomienda la revisión integral de los documentos allí señalados y su actualización."</t>
  </si>
  <si>
    <t>Se recomendó la revisión de la normatividad aplicada al proceso</t>
  </si>
  <si>
    <t>Realizar una revisión del normograma del proceso y su respectiva actualización</t>
  </si>
  <si>
    <t>Preventiva</t>
  </si>
  <si>
    <t>Normograma publicado en la página  Web</t>
  </si>
  <si>
    <t>Profesional Especializado 222 - 05</t>
  </si>
  <si>
    <t>La oficina de Control Interno documentó en su informe de auditoría "Se recomienda la actualización de las políticas del MIPG que aplican al proceso."</t>
  </si>
  <si>
    <t>Se recomendó la actualización de las políticas del MIPG que aplican al proceso de Investigación y Desarrollo Pedagógico.</t>
  </si>
  <si>
    <t>Realizar la articulación de las políticas del MIPG al proceso de Investigación y Desarrollo Pedagógico.</t>
  </si>
  <si>
    <t>Actualización de las políticas de MIPG a los procedimientos del proceso Investigación y Desarrollo Pedagógico.</t>
  </si>
  <si>
    <t>La oficina de Control Interno documentó en su informe de auditoría recomendaciones acerca de la revisión, actualización y articulación de procedimientos, políticas, instructivos, manuales, guías, documentos y formatos del proceso de Investigación y Desarrollo Pedagógico.</t>
  </si>
  <si>
    <t>Se recomendó la revisión, actualización y articulación de procedimientos, políticas, instructivos, manuales, guías, documentos y formatos del proceso de Investigación y Desarrollo Pedagógico.</t>
  </si>
  <si>
    <t xml:space="preserve">Revisión, actualización y articulación de procedimientos, políticas, instructivos, manuales, guías, documentos y formatos del proceso de Investigación y Desarrollo Pedagógico. </t>
  </si>
  <si>
    <t xml:space="preserve">Actualización de la documentación del SIG del proceso de Investigación y Desarrollo Pedagógico. </t>
  </si>
  <si>
    <t>Ausencia de actualización de  la caracterización del proceso de Investigación y Desarrollo Pedagógico.</t>
  </si>
  <si>
    <t>Revisión, actualización y articulación de la caracterización del proceso de Investigación y Desarrollo Pedagógico.</t>
  </si>
  <si>
    <t xml:space="preserve">Actualización de la caracterización del proceso de Investigación y Desarrollo Pedagógico. </t>
  </si>
  <si>
    <t>Las caracterizaciones de los procesos del IDEP tienen fecha de
elaboración mayor a 2 años, lo anterior incumple lo enunciado en el Decreto 1800 de 2019: "Por el cual se adiciona el Capítulo 4 al Título 1 de la Parte 2 del Libro 2 del Decreto 1083 de 2015, Reglamentario Único del Sector de Función Pública, en lo relacionado con la actualización de las plantas globales de empleo" en el artículo 2.2.1.4.1. Actualización de plantas de empleo. Las entidades y organismos de la Administración Pública, con el objeto de mantener actualizadas sus plantas de personal, deberán adelantar las siguientes acciones mínimo cada dos años: 
a. Analizar y ajustar los procesos y procedimientos existentes en la entidad.</t>
  </si>
  <si>
    <t>Deficiencia en el analisis y ajuste de procesos y procedimientos</t>
  </si>
  <si>
    <t>Revisión y actualización o eliminación, cuando sea necesario, de la caracterización del proceso y los documentos del proceso de gestión documental publicados en el Sistema Integrado de Gestión (MALOCA)</t>
  </si>
  <si>
    <t>Acta de reunión de revisión de la caracterización y de los documentos del  proceso
Formato FT-MIC-03-04 Solicitud de creación, modificación o eliminación de documentos
Gestión Documental del SIG (MALOCA) actualizado</t>
  </si>
  <si>
    <t>PROFESIONAL ESPECIALIZADO DE GESTIÓN DOCUMENTAL</t>
  </si>
  <si>
    <t>}</t>
  </si>
  <si>
    <t>VERSIÓN : 7</t>
  </si>
  <si>
    <t xml:space="preserve">Falta de actualización  y seguimiento a la documentación </t>
  </si>
  <si>
    <t>Formatos de Solicitud de modificación de procesos aprobados
Documentos actualizados en la Maloca SIG - Intranet de la entidad</t>
  </si>
  <si>
    <t>Jefe Oficina Asesora de Planeación</t>
  </si>
  <si>
    <t>Aunque este tipo de analisis de resultados y autodiagnosticos se realizan, aún falta de articulación entre areas internas para tomar acciones correctivas</t>
  </si>
  <si>
    <t>Realizar un (1) autodiagnostico anual que contenga estrategias de mejora para contrarrestar las debilidades evidenciadas en el analisis y consolidación de resultados</t>
  </si>
  <si>
    <t>(1) Un autodiagnostico aprobado por comité directivo.</t>
  </si>
  <si>
    <t>Las caracterizaciones de los procesos del IDEP tienen fecha de elaboración mayor a 2 años, lo anterior incumple lo enunciado en el Decreto 1800 de 2019: "Por el cual se adiciona el Capítulo 4 al Título 1 de la Parte 2 del Libro 2 del Decreto 1083 de 2015, Reglamentario Único del Sector de Función Pública, en lo relacionado con la actualización de las plantas globales de empleo" en el artículo 2.2.1.4.1. Actualización de plantas de empleo. Las entidades y organismos de la Administración Pública, con el objeto de mantener actualizadas sus plantas de personal, deberán adelantar las siguientes acciones mínimo cada dos años: 
a. Analizar y ajustar los procesos y procedimientos existentes en la entidad.</t>
  </si>
  <si>
    <t>Revisión y actualización o eliminación, cuando sea necesario, de la caracterización del proceso y los documentos del proceso publicados en el Sistema Integrado de Gestión (MALOCA)</t>
  </si>
  <si>
    <t>Caracterización del proceso
Formato FT-MIC-03-04 Solicitud de creación, modificación o eliminación de documentos
Página web del IDEP (MALOCA-SIG)</t>
  </si>
  <si>
    <t>PROFESIONAL ESPECIALIZADO DE OAJ</t>
  </si>
  <si>
    <t>El listado maestro de documentos publicado en maloca SGI con corte a
31 de diciembre no se encuentra actualizado a la fecha de corte, entre los documentos
que no se encuentran incluidos está el DOC-IDP-04-01 Estrategia para la Gestión del
Conocimiento y la Innovación con fecha de aprobación 28/12/2021 del proceso
Investigación y Desarrollo Pedagógico, lo anterior incumple el procedimiento PRO-MIC03-01 Control de documentos en la actividad No 13 que enuncia: "Actualizar el Listado
maestro de documentos".</t>
  </si>
  <si>
    <t>Rotación de Personal
Fallas en la VPN - Remoto, lo que dificulta la actualización constante de los documentos
Falta de seguimiento</t>
  </si>
  <si>
    <t>Realizar una revisión de la documentación vigente publicada en la Maloca Vs. Las versiones y documentación consignada en el listado maestro de documentos</t>
  </si>
  <si>
    <t xml:space="preserve">Listado Maestro de Documentos Actualizado.
Una vez se realice esta depuración se realizará (1) un Informe ejecutivo de actualización de listado maestro de documentos </t>
  </si>
  <si>
    <t>Se recomienda incluir dentro del procedimiento PRO-MIC-03-01 Control de
documentos en la actividad No 13 “Actualizar el listado maestro de documentos” el
tiempo establecido para la actualización del mismo, toda vez que en la vigencia
2022 se han creado, modificado y/o eliminado documentos que están publicados
en maloca SGI.</t>
  </si>
  <si>
    <t>Rotación de personal
Falta de seguimiento</t>
  </si>
  <si>
    <t>Realizar revisión al procedimiento PRO-MIC-03-01 Control de
documentos, e incluir en la actividad Nro. 13 el tiempo establecido para la actualización de documentos</t>
  </si>
  <si>
    <t>Formatos de Solicitud de modificación de proceso aprobado
Documento actualizado en la Maloca SIG - Intranet de la entidad</t>
  </si>
  <si>
    <t>PROFESIONAL UNIVERSITARIO PROCESO DE RECURSOS FISICOS Y AMBIENTAL</t>
  </si>
  <si>
    <t>Las caracterizaciones de los procesos del IDEP tienen fecha de elaboración mayor a 2 años, lo anterior incumple lo enunciado en el Decreto 1800 de  2019: "Por el cual se adiciona el Capítulo 4 al Título 1 de la Parte 2 del Libro 2 del Decreto 1083 de 2015, Reglamentario Único del Sector de Función Pública, en lo relacionado con la actualización de las plantas globales de empleo" en el artículo 2.2.1.4.1. Actualización de plantas de empleo. Las entidades y organismos de la Administración Pública, con el objeto de mantener actualizadas sus plantas de personal, deberán adelantar las siguientes acciones mínimo cada dos años:
a. Analizar y ajustar los procesos y procedimientos existentes en la entidad.</t>
  </si>
  <si>
    <t>Falta de controles</t>
  </si>
  <si>
    <t>1. Revisar todos los documentos de caracterización de los procesos de Gestión Tecnológica, generar un  documento con la información de fechas de creación de estos.
2. Identificados los documentos de caracterización del procesos de GT que requieran actualización, realizar los ajustes pertinentes.
3. Realizar un plan de trabajo de actualización de los documentos identificados a modificar y/o eliminar.</t>
  </si>
  <si>
    <t>Plan de trabajo elaborado</t>
  </si>
  <si>
    <t>Se recomienda sistematizar en un programa de software por vía de ejemplo “Bizagi versión 3.1” la articulación de todos los documentos del Sistema Integrado de Gestión – MIPG.</t>
  </si>
  <si>
    <t>Se evaluarán técnicamente (no funcionalidades)  las aplicaciones o software que proponga el área de planeación que cumpla con el documento de requisitos funcionales, seleccionados y elaborados, respectivamente por el experto</t>
  </si>
  <si>
    <t>Listado de aplicaciones</t>
  </si>
  <si>
    <t>No se encuentra implementado el Sistema de Gestión de Seguridad de la información conforme a lo dispuesto en el Modelo de Seguridad y privacidad de la Información (en adelante MSPI) que es parte integral de las Políticas de Gobierno digital y Seguridad Digital del MIPG.</t>
  </si>
  <si>
    <t>Elaborar plan de trabajo para la implementación del Modelo Seguridad y Privacidad de la información (MSPI) ajustado a las necesidades y recursos de la entidad, que incluya el Sistema de Gestión de Seguridad de la información.</t>
  </si>
  <si>
    <t>Plan de trabajo MSPI</t>
  </si>
  <si>
    <t>14/04/2023</t>
  </si>
  <si>
    <t>15/07/2023</t>
  </si>
  <si>
    <t>No está implementada una base única de conocimiento que permita identificar las últimas versiones de los instrumentos ante la ausencia del colaborador a cargo de su construcción, con base en una arquitectura de la información de gestión TIC y de MSPI</t>
  </si>
  <si>
    <t>Se realizara reunión con el area de Gestión documental para identificar la forma en que se debe guardar y estructurar la información contractual del area.</t>
  </si>
  <si>
    <t xml:space="preserve">Acta </t>
  </si>
  <si>
    <t>15/02/2023</t>
  </si>
  <si>
    <t>28/02/2023</t>
  </si>
  <si>
    <t>Carga significativa de actividades distribuidas entre tres personas, que expone al IDEP al riesgo de incumplimiento en la implementación de las políticas de gobierno digital y de seguridad digital, o a una baja calidad en los resultados, toda vez que no existe equilibrio entre el esfuerzo requerido y la capacidad instalada.</t>
  </si>
  <si>
    <t>Se presentará ante la alta dirección la solicitud donde se expone lo indicado porla auditoría</t>
  </si>
  <si>
    <t>15/12/2022</t>
  </si>
  <si>
    <t>Elementos que pueden catalogarse como proyectos, se observa que todavía no se cuenta con planes tácticos o cronogramas de proyecto que aporten equilibrio entre esfuerzo requerido y capacidad instalada</t>
  </si>
  <si>
    <t>Se revisará qué elementos requieren de planes y cuáles  planificarán como proyecto.</t>
  </si>
  <si>
    <t>Resultado de la revisión.</t>
  </si>
  <si>
    <t>28/01/2023</t>
  </si>
  <si>
    <t>El Plan Estratégico de Tecnologías de la Información y las Comunicaciones– PETI aún no se encuentra actualizado a las nuevas directrices de la G.ES.06 Guía para la construcción del PETI versión 2, ni cuenta con evidencia de la aplicación del instrumento por sesiones para la construcción del PETI anexo a la Guía de Mintic</t>
  </si>
  <si>
    <t xml:space="preserve">Se realizará un plan de trabajo para la actualización del documento PETI V1 de acuerdo a la Guia 6 y guia MITIC </t>
  </si>
  <si>
    <t>Plan de trabajo PETI</t>
  </si>
  <si>
    <t>21/02/2023</t>
  </si>
  <si>
    <t>En cuanto a la Planeación del PETI, todavía no se ha establecido la conformación formal y cronograma de talleres del grupo interdisciplinario para la conformación del PETI, haciendo uso de la G.ES.06 Guía para la construcción del PETI versión 2</t>
  </si>
  <si>
    <t xml:space="preserve">Se contemplará dentro del plan de trabajo PETI. Se eleborará un cronograma de los talleres sugeridos haciendo uso de la Guia 6 . </t>
  </si>
  <si>
    <t xml:space="preserve">Cronograma </t>
  </si>
  <si>
    <t>El procedimiento PRO-GT-12-08 Formulación y Seguimiento al PETIC V6.pdf, o no hace referencia a las 4 fases de la guía, y no acata lo establecido por Mintic en cuanto a la responsabilidad en la construcción del PETI</t>
  </si>
  <si>
    <t xml:space="preserve">Se realizara la actualización del procedimiento  PRO-GT-12-08 Formulación y Seguimiento al PETIC v6,  incluyendo las 4 fases de la guia y lo establecido por mintic y de acuerdo al ajuste realizado al PETI de la entidad. </t>
  </si>
  <si>
    <t xml:space="preserve">Procedimiento actualizado </t>
  </si>
  <si>
    <t>13/03/2023</t>
  </si>
  <si>
    <t>14/8/2023</t>
  </si>
  <si>
    <t xml:space="preserve">El procedimiento de construcción del PETI, ni el PETI en sí mismo evidencia la identificación y estimación por parte del líder, de las capacidades del área versus los recursos humanos, financieros y técnicos requeridos </t>
  </si>
  <si>
    <t>Se incluira dentro del procedimiento la identificación y estimación de las capacidades del área versus los recursos humanos, financieros y técnicos requeridos</t>
  </si>
  <si>
    <t>Incluirse la misión y visión de TI, y la relación de los procesos y servicios de la entidad con servicios tecnológicos que los soportan, pero falta el análisis de capacidades de TI en términos de recursos humanos, tecnológicos y metodológicos para abordar las iniciativas</t>
  </si>
  <si>
    <t>Se construirá la misión y visión de TI y se incluira dentro del procedimiento PRO-GT-12-08 Formulación y Seguimiento al PETIC.</t>
  </si>
  <si>
    <t>20/02/2023</t>
  </si>
  <si>
    <t>No se incluye la estructura organizacional que debería tener el área de TI de manera articulada con las rupturas estratégicas, el análisis DOFA y los paradigmas, donde se observe la segregación de roles de acuerdo con los diferentes servicios tecnológicos.</t>
  </si>
  <si>
    <t xml:space="preserve">Se oficiará a la Subdirección Administrativa y Financiera sobre la estructura organizacional del área TI </t>
  </si>
  <si>
    <t>Respuesta del oficio</t>
  </si>
  <si>
    <t>Oficina Asesora de Planeación / Subdirección Administrativa y Finanaciera</t>
  </si>
  <si>
    <t>28/03/2023</t>
  </si>
  <si>
    <t>No está completamente desarrollado el modelo de gestión de TI con competencias ni el modelo de gestión de proyectos y no se indica cuál es la metodología de gestión de Riesgos que adoptó la Gestión de TI en la entidad, la cual efectivamente existe para riesgos de gestión TIC y riesgos de seguridad informática</t>
  </si>
  <si>
    <t>Se entregara un plan de trabajo para elaborar el modelo de gestión de TI</t>
  </si>
  <si>
    <t>Plan de trabajo Modelo de Gestión de TI</t>
  </si>
  <si>
    <t>28/11/2022</t>
  </si>
  <si>
    <t>30/07/2023</t>
  </si>
  <si>
    <t>Uso y apropiación de TI: el dominio está relacionado mas no desarrollado en articulación con la política de Gobierno Digital, el MRAE y el dominio 6 del MSPI.</t>
  </si>
  <si>
    <t xml:space="preserve">Se incluira actividad en el Plan de trabajo del MSPI en aras de lograr su desarrollo articulado con las politicas </t>
  </si>
  <si>
    <t>Actividad dentro del Plan de trabajo MSPI</t>
  </si>
  <si>
    <t xml:space="preserve">El PETI no relaciona explícitamente los grupos de interés, ni las temáticas de la planeación 2022, orientada tanto al usuario de servicios, como a los grupos prestadores de servicios TIC que requieren trasferencia de conocimiento, Plan Institucional de capacitación 2022 no incluye la seguridad de la información ni en inducciones ni reinducciones y en el listado de necesidades solo se incluye herramientas Google. </t>
  </si>
  <si>
    <t xml:space="preserve">Se relacionará explícitamente los grupos de interés, ni las temáticas de la planeación 2023, orientada tanto al usuario de servicios, como a los grupos prestadores de servicios TIC que requieren trasferencia de conocimiento, se incluirá en el Plan Institucional de capacitación 2023 la seguridad de la información las inducciones y las reinducciones y en el listado de herramientas requeridas. </t>
  </si>
  <si>
    <t>Documento Actualizado</t>
  </si>
  <si>
    <t>13/02/2023</t>
  </si>
  <si>
    <t>no se ha desarrollado la estrategia de gestión de cambio integral (cambio – análisis de impactos – ejecución de la estrategia e incentivos – actualización de documentos – medición de la efectividad de la apropiación del cambio).</t>
  </si>
  <si>
    <t xml:space="preserve">Se elaborara un plan de trabajo para la estructuracion de la estrategia de gestión del cambio </t>
  </si>
  <si>
    <t>Plan de trabajo estructura estrategia de cambio</t>
  </si>
  <si>
    <t>16/02/2023</t>
  </si>
  <si>
    <t>16/03/2023</t>
  </si>
  <si>
    <t>sistemas de información  no se desarrolla el dominio siguiendo los lineamientos (MRAE) en cuanto a la construcción de un modelo metodológico de estandarización (arquitectura de referencia), gestión de cambios y apropiación del control, mantenimiento y conocimiento</t>
  </si>
  <si>
    <t>Se elaborara un plan de trabajo para elaborar el modelo metodológico de estandarización (arquitectura de referencia), gestión de cambios y apropiación del control, mantenimiento y conocimiento</t>
  </si>
  <si>
    <t>Plan de trabajo desarrollo dominio MRAE  para sistemas de información</t>
  </si>
  <si>
    <t xml:space="preserve">No se encuentran referenciados los avances en implementación de un modelo metodológico de ciclo de fabrica para sistemas de información, incluyendo los mantenimientos, que si bien no está completo si representa avance. </t>
  </si>
  <si>
    <t xml:space="preserve">Se  estandarizará un formato para el registro de cambios por cada sistema de información donde se contemple el modelo del ciclo de fábrica. </t>
  </si>
  <si>
    <t>Formato cambios sistemas de información</t>
  </si>
  <si>
    <t>16/04/2023</t>
  </si>
  <si>
    <t>Tampoco desarrolla la identificación de integraciones e interoperabilidades entre sistemas interno y/o externos.</t>
  </si>
  <si>
    <t>Se elaborará un gráfico donde se identifiquen las integraciones e interoperabilidades entre sistemas interno y/o externos.</t>
  </si>
  <si>
    <t>Gráfico interoperaciones sistemas de información</t>
  </si>
  <si>
    <t>Incluye una descriptiva de los niveles de servicio, pero estos corresponden al dominio de servicios tecnológicos, no específicamente al modelo de soporte de sistemas de información, que para el caso del IDEP está configurado en una unca plataforma de mesa servicios. Página 23 del informe.</t>
  </si>
  <si>
    <t>Se realizará un análisis de lo indicado por la auditoria, para tomar las acciones pertinentes.  Es importante resaltar que las acciones que se requieran dependeran de los recuros  de talento humano y económicos que tenga el IDEP.</t>
  </si>
  <si>
    <t>Resultado del análisis.</t>
  </si>
  <si>
    <t>15/2022</t>
  </si>
  <si>
    <t>27/06/2024</t>
  </si>
  <si>
    <t>El dominio no está completamente desarrollado conforme a los lineamientos (MRAE), falta planeación de capacidad y los modelos de monitoreo, documentación de las acciones de mejora de servicios e infraestructura y no se ha documentado el catálogo de servicios conforme al instrumento de Mintic, Anexo 1. Herramienta para la construcción del PETI.xlsx sesiones 3 y 5 . aunque existe un plan de contingencia tecnológica del IDEP, no lo relata en articulación con los servicios TIC.</t>
  </si>
  <si>
    <t>Se elaborará el catálogo de servicios conforme al instrumento de Mintic, Anexo 1. Herramienta para la construcción del PETI.xlsx sesiones 3 y 5.</t>
  </si>
  <si>
    <t>Catalogo de servicios</t>
  </si>
  <si>
    <t>El dominio de información, está incluido en el PETI de manera teórica, no se presenta evidencia de su desarrollo ni de la construcción de los instrumentos relacionados para apoyar la toma de decisiones basadas en datos, a través de iniciativas relacionadas con: Herramientas de análisis tales como bodegas de datos, herramientas de inteligencia de negocios y modelos de análisis, como Herramientas de análisis referencia al correlacionador de eventos y el firewall los cuales no son herramientas de analítica.</t>
  </si>
  <si>
    <t>Secontemplará dentro del plan de trabajo del PETI (item #7 de este documento)</t>
  </si>
  <si>
    <t>Pese a que el PETI hace referencia a la trasformación digital como elemento relevante, todavía no se han abordado proyectos concretos de esta naturaleza. El proceso de Gestión Tecnológica es el articulador y administrador de la plataforma tecnológica que soporta estos proyectos y en todo caso debe ser el líder para la evolución y adaptación de la plataforma a nuevos retos del Conpes 3975 que Define la Política Nacional de Transformación Digital e Inteligencia Artificial</t>
  </si>
  <si>
    <t>Se realizará un diagnóstico y análisis para identificar los proyectos de transformación digital y/o mejoras.</t>
  </si>
  <si>
    <t>Documento diagnostico</t>
  </si>
  <si>
    <t>17/05/2023</t>
  </si>
  <si>
    <t xml:space="preserve">Los indicadores declarados en el PETI vigente con fecha diciembre de 2021 (tabla 11), no se encuentran implementados, en su lugar se continúan manejando los 3 indicadores (Eficacia en la atención de solicitudes recibidas a través de mesa de ayuda, Cumplimiento de las actividades del PETI en la vigencia y Cumplimiento de las actividades del PSPI en la vigencia), que muestran algún nivel de mejora, pero continúan siendo insuficientes para medir cumplimiento y resultado, con un enfoque de mejoramiento continuo, conforme al Manual de Gobierno Digital V7.
</t>
  </si>
  <si>
    <t>Se revisara y se estudiara el manual de gobierno digital version 7 con el enfoque de los indicadores de gestion que actualmente se tiene para proyectar una mejora</t>
  </si>
  <si>
    <t>Documeto informe</t>
  </si>
  <si>
    <t>15/09/2023</t>
  </si>
  <si>
    <t>La fuente declarada del indicador es el seguimiento a PETI mensual, en el cual no se lleva registro de actividades con esfuerzo, criterios de aceptación de entregables y avance cuantitativo para que sea una fuente confiable. El registro de avance es cualitativo.</t>
  </si>
  <si>
    <t xml:space="preserve">Se evaluará la pertinencia del indicador. </t>
  </si>
  <si>
    <t>Informe resultado de la evaluación</t>
  </si>
  <si>
    <t>15/04/2023</t>
  </si>
  <si>
    <t>15/06/2023</t>
  </si>
  <si>
    <t>El indicador establecido por la OAP no tiene como fuente tableros de control de los 5 proyectos con actividades discriminadas, fechas por estimación de esfuerzo, responsables individuales y criterios de calidad de entregables, para determinar cumplimiento, desempeño y calidad respectivamente. En el seguimiento a los Planes de Acción, POA y planes institucionales se registran actividades ejecutadas de manera general, pero no hay un documento que permita verificar planeación vs avance.</t>
  </si>
  <si>
    <t>No responde a los lineamientos de Gobierno Digital con respecto a la cobertura en términos de los dominios del MRAE, para el diseño de indicadores asociados al PETI, que aporten valor a la entidad. La siguiente imagen corresponde al tipo de indicadores para 3 de los 7 dominios del MRAE. G.GEN.01 Generalidades del Marco de Referencia de AE para la gestión de T</t>
  </si>
  <si>
    <t>Se evaluará la pertinencia del indicador.</t>
  </si>
  <si>
    <t xml:space="preserve">El indicador , no ofrece resultados de nivel
de madurez en la implementación del Modelo de Seguridad y Privacidad de la Información, toda vez que el plan adolece de los elementos que constituyen su articulación, implementación de controles, verificación de efectividad e integración al SIG. </t>
  </si>
  <si>
    <t>Dado que el plan de seguridad y privacidad de la información no representa el alcance real de una implementación MSPI, este indicador resulta confuso, ya que puede trasmitir un dato errado sobre el nivel de madurez de la entidad en implementar seguridad de la información.</t>
  </si>
  <si>
    <t>es que este mismo indicador se reportó en el 2019 y 2022 con resultados por encima del 100% pese a que los resultados de la auditoría 2019 y 2020 evidenciaron graves fugas de seguridad.</t>
  </si>
  <si>
    <t>Actualización del inventario de Activos, no está completamente actualizado en cuanto a su diligenciamiento, tal es el caso de los servidores, que solo incluye los físicos pero no los virtualizados, pese a que la calificación de propósito y criticidad corresponde al servicio. Igualmente sobre los sistemas de información, no está clara la diferenciación entre base de datos y aplicación y se observa que HUMANO no está en el inventario, que aunque este en SAS sigue siendo un activo crítico, falta retirar algunos activos tal como el lector de huellas. De igual manera, faltan actualizaciones en los registros de backup.</t>
  </si>
  <si>
    <t>Se actualizará los inventarios de activos del proceso tecnológica con las observaciones indicadas en la auditoría.</t>
  </si>
  <si>
    <t>Inventario de activos del proceso de información tecnológica</t>
  </si>
  <si>
    <t>Están correctamente incluidos y catalogados los activos tipo información, en las tres dimensiones de Confidencialidad, Disponibilidad e Integridad, sin embargo, está pendiente el desarrollo del dominio 10 Criptografía del MSPI para su protección en alojamiento y tránsito (correos, carpetas compartidas, etc.)</t>
  </si>
  <si>
    <t>Se contemplará el desarrollo del dominio 10 dentro del plan de trabajo del MSPI (item #3 de este documento).</t>
  </si>
  <si>
    <t>El Plan de tratamiento de riesgos de seguridad de la información no incluye las actividades periódicas del Modelo de Gestión de Riesgos de Seguridad Digital (MGRSD) en atención al Decreto 1008 de 2018, el Decreto 1499 de 2017 y el Decreto 1083 de 2015.</t>
  </si>
  <si>
    <t>Se ajustará el plan de tratamiento de riesgos de 2023 de manera que incluya las actividades periódicas del Modelo de Gestión de Riesgos de Seguridad Digital (MGRSD) en atención al Decreto 1008 de 2018, el Decreto 1499 de 2017 y el Decreto 1083 de 2015, de acuerdo a los recursos y necesidades del IDEP.</t>
  </si>
  <si>
    <t>Plan de Tratamiento de Riesgos 2023</t>
  </si>
  <si>
    <t>14/02/2023</t>
  </si>
  <si>
    <t>14/03/2023</t>
  </si>
  <si>
    <t>Esta actividad: “Realizar dos capacitaciones y formación para incluir aspectos relacionados con seguridad de la información y activos de información a los funcionarios del IDEP”, en la que debe estar incluida la Socialización de lineamientos y Herramienta -Gestión de Riesgos de Seguridad y privacidad de la Información, Seguridad Digital y Continuidad de la Operación.</t>
  </si>
  <si>
    <t>Se incluirá en la presentación de las capacitaciones de Seguridad de la información los aspectos relacionados con los lineamientos y Herramienta -Gestión de Riesgos de Seguridad y privacidad de la Información, Seguridad Digital y Continuidad de la Operación.</t>
  </si>
  <si>
    <t>Presentación de las capacitaciones de seguridad de la información</t>
  </si>
  <si>
    <t>Hay 4 actividades que no aplican al Plan de tratamiento de riesgos, ya que corresponden a actividades de operación rutinarias como resultado de la implementación de controles para el tratamiento de riesgos que pueden mitigarse. Por lo tanto hacen parte de la matriz de riesgos o Definición e implementación de configuraciones desde la consola del antivirus, generando reportes de seguimiento o Definición e implementación de configuraciones desde la consola del firewall, generando reportes de seguimiento o Registro de Acceso físico autorizado a los datacenter o Parametrización de la gestión de cambio de contraseñas en los usuarios de domino y aplicaciones del IDEP</t>
  </si>
  <si>
    <t xml:space="preserve">Se eliminarán del plan de tratamiento de riesgos las 4 actividades mencionadas y se incluirán en la Matriz de Riesgos. Se especifica item # 32. </t>
  </si>
  <si>
    <t>La relación entre la declaración de aplicabilidad del MSPI que estructura cuales de los 114 controles deberán ser implementados para los riesgos identificados en los activos críticos no se ha construido en el IDEP, ni su construcción está en los planes de tratamiento de riesgos ni en el de seguridad y privacidad de la información.</t>
  </si>
  <si>
    <t>Se contemplará dentro del plan de trabajo del MSPI (item #3 de este documento).</t>
  </si>
  <si>
    <t>En el documento se observa que solo existen tres riesgos (uno menos que en 2020) los cuales no dan cubrimiento a la totalidad de los riesgos tecnológicos y de seguridad de la información de manera alineada con la implementación MSPI, que establece la relación entre los riegos, los activos de información y los controles de la norma ISO 27002:2013. Esto es fundamental para garantizar que se diseñan controles efectivos para dar tratamiento al riesgo y planes de contingencia efectivos en caso de la materialización de los riesgos. Adicionalmente se observa un desarrollo menor de las acciones de control y tratamiento con respecto al desglose del año 2022.</t>
  </si>
  <si>
    <t>Los riesgos están declarados de manera genérica sin formular las acciones de tratamiento dependiendo de la causa del riesgo, ya que dependiendo de la causa existen mecanismos preventivos o mecanismos reactivos</t>
  </si>
  <si>
    <t>Los riesgos se formularán de manera específica dentro del Mapa de Riesgos, definiendo las acciones de tratamiento dependiendo de la causa del riesgo contemplando los mecanismos preventivos o mecanismos reactivos según corresponda.</t>
  </si>
  <si>
    <t>Mapa de Riesgos actualizado</t>
  </si>
  <si>
    <t>15/3/2023</t>
  </si>
  <si>
    <t>15/5/2023</t>
  </si>
  <si>
    <t>Se observa que el PL-GT-12-02 Plan Contingencia Tecno V13.pdf, no incluye explícitamente la relación entre el tratamiento de riesgos y los planes de continuidad, teniendo en cuenta la correlación entre activos – riesgos y planes de contingencia y continuidad.</t>
  </si>
  <si>
    <t>Se ajustará el plan de contingencia del área de gestión tecnológica de acuerdo a los planes que tenga la entidad.</t>
  </si>
  <si>
    <t>Plan de contingencia Actualizado</t>
  </si>
  <si>
    <t>Se observa que el PL-GT-12-02 Plan Contingencia Tecno V13.pdf, el plan no incluye los instrumentos de contingencia
de negocio durante la interrupción, levantamiento de la contingencia y recuperación al estado normal. Tampoco incluye el nivel de responsabilidad de las áreas sobre su aplicabilidad frente a una crisis</t>
  </si>
  <si>
    <t>Se realizará plan de trabajo para ajustar el plan de contingencia del área de gestión tecnológica y realizar las recomendaciones necesarias para que cada una de las dependencias del IDEP realice su plan de contingencia.</t>
  </si>
  <si>
    <t>Plan de Trabajo ajuste plan de contingencia</t>
  </si>
  <si>
    <t>30/09/2023</t>
  </si>
  <si>
    <t>Ya se encuentran desarrollados los planes de acción por cada servicio registrado para continuidad a excepción del correo electrónico, pero solo asocia tareas a cargo del equipo TIC, no incluye las acciones de las áreas. Debe ser más explicó en los tiempos relacionados a terceros. Para el caso de las áreas no hay referencia al levantamiento de requisitos de equipo frente a un siniestro que los afecte tales como: Dónde están sus archivos claves sin lo que no puede ejecutar sus funciones?, Tiene instalaciones especiales en su equipo de cómputo que requiere para cumplir sus funciones?, Tiene accesos directos a aplicaciones externas, que no sabe cómo acceder desde otro equipo?, Tiene documentos clave para su operación, que solo están en su correo electrónico?.
No se incluye el análisis de recursos requeridos para cada alternativa de continuidad de acuerdo a la prioridad y criticidad establecida en el documento.</t>
  </si>
  <si>
    <t>Los planes de contingencia tanto para fallos en la configuración o fallo total del firewall no incluyen el hecho de que el proveedor Fortinet no puede remplazar el firewall con stock, dado que ya no se fabrica. Deben incluirse la alternativas ya sea de importación o de adquirir un nuevo firewall con las consecuentes tareas de reconfiguración. El soporte solo va hasta mayo de 2023. A nivel de alternativa contingente debe incluirse la configuración de los firewall disponibles basados en software.</t>
  </si>
  <si>
    <t>Se actualizará el plan de contingencia para el firewall de acuerdo a las observaciones.</t>
  </si>
  <si>
    <t>30/08/2023</t>
  </si>
  <si>
    <t>El Plan de contingencia no incluye los resultados de los informes de cada plan de acción, y de la materialización de riesgos, como insumos para la actualización y mejora continua del Plan y de la matriz de riesgos.</t>
  </si>
  <si>
    <t>Resultado de la evaluación</t>
  </si>
  <si>
    <t>Aún no se ha modificado el tiempo de realización de las pruebas de restauración, que es el mismo para todos los objetos a los que se les genera copias de seguridad: “por lo menos una vez en cada vigencia”.</t>
  </si>
  <si>
    <t>El documento: FT-GT-12-19 Activos de Información del IDEP 2022 académica, Aun no se cuenta con un formato de Plan de Backup’s unificado que permita, en un único documento, identificar de forma rápida y clara todos los objetos a los que se les está generando copias de seguridad, sus frecuencias, tiempos de retención, responsables y disposición final de todas las copias de seguridad de la información respaldada, para así poder recuperarla de forma ágil y oportuna, como se había recomendado en el informe de la auditoria anterior</t>
  </si>
  <si>
    <t>Se hará un análisis para establecer la pertinencia de elaborar un formato o herramienta que nos genere la seguridad de información a la que se le hace backup.</t>
  </si>
  <si>
    <t>Documento resultado análisis</t>
  </si>
  <si>
    <t>30/9/2023</t>
  </si>
  <si>
    <t>Se han evaluado herramientas automatizadas para la administración de las copias de seguridad centralizada y estandarizada, pero aún no se ha decidido la adquisición de alguna de las herramientas evaluadas, por lo tanto, la generación de los backup’s continúa dependiendo en su gran mayoría de procesos manuales, ejecución de scripts y copia de información por parte de los funcionarios y/o contratistas de la OAP, lo cual implica mayores tiempos de dedicación y alta probabilidad de errores humanos en el proceso.</t>
  </si>
  <si>
    <t>Se solicitará recursos económicos en el 2023 para la adquisición en el 2024, de una herramienta para automatización de backups en la entidad.</t>
  </si>
  <si>
    <t>Solicitud de recursos</t>
  </si>
  <si>
    <t>Aun no se ha documentado el procedimiento de almacenamiento alterno a los equipos de la Entidad, de los medios generados por las copias de seguridad, con disponibilidad permanente y sin restricciones geográficas.</t>
  </si>
  <si>
    <t>Se elaborará un procedimiento de backup.</t>
  </si>
  <si>
    <t>Procedimiento</t>
  </si>
  <si>
    <t>30/10/2023</t>
  </si>
  <si>
    <t>El IDEP cuenta con una política general de seguridad de la información PO-GT-12-01 Política seguridad privacidad info V4.pdf, con fecha de noviembre de 2021, cuyo contenido aún no se encuentra articulado a los lineamientos establecidos por MINTIC en el MSPI. El documento no describe las políticas de seguridad adoptadas por la entidad, alineadas con los objetivos de control de la norma, únicamente menciona un listado de instrumentos que no coinciden con los 42 instrumentos de Gestión Tecnológica del listado del FT-MIC-03-08 Listado Maestro Documentos 2021.xls publicado por la entidad, no incluye marco normativo, no hace referencia a Seguridad Digital y adolece de los elementos puntuales que direccionan la actuación de los funcionarios, contratistas y proveedores en el uso y responsabilidad sobre los activos de información y privilegios.</t>
  </si>
  <si>
    <t>Se publicará en maloca la versión actualizada en 2022 de la PO-GT-12-01 Política seguridad privacidad info.</t>
  </si>
  <si>
    <t xml:space="preserve">Publicación en Maloca de la política </t>
  </si>
  <si>
    <t>Se observa que el documento entregado a la auditoría “articles-150507_Instrumento_Evaluacion_MSPI idep2022s1.xlsx”,, no está debidamente diligenciado toda vez que no define la aplicabilidad, brecha y evidencia de todos los controles de seguridad que se deben implementar para el MSPI, y que se constituye en el insumo para la Planeación, se emiten las siguientes observaciones que generan baja confianza en la estimación de avance presentada por la entidad:
1. No se registra evidencia o se registra “no existe” en 67 controles de los 112 definidos en el documento de evaluación, es decir más del 50% de los controles, sin embargo, se reporte un avance promedio de 60.
2. Se observa que el documento entregado a la auditoría “articles-150507_Instrumento_Evaluacion_MSPI idep2022s1.xlsx”,, no está debidamente diligenciado toda vez que no define la aplicabilidad, brecha y evidencia de todos los controles de seguridad que se deben implementar para el MSPI, y que se constituye en el insumo para la Planeación, se emiten las siguientes observaciones que generan baja confianza en la estimación de avance presentada por la entidad:
2.1 Las evidencias para determinar el nivel de cumplimento de los controles son insuficientes ya que mencionan su existencia más no si son efectivos y no se verifica su efectividad, ni se hace referencia a los procedimientos, formatos, instructivos o manuales relacionados con el control implementado, además de estar mal redactados.
2.2 En algunos controles se denota la falta de entendimiento del objetivo del control, tal es el caso del control: A.9.4.5: Control de acceso a códigos fuente de programas, en el cual se registra en la evidencia: “En el IDEP no se desarrolla software.”, y registra un cumplimiento en 100. El objetivo de este control es proteger los códigos fuentes de los sistemas y servicios de TI, y el Idep posee el código fuente de varios de sus portales desarrollados o personalizados para el Idep por encargo a contratistas, tal es el caso del nuevo portal contratado con la Universidad Nacional, donde el contrato relaciona a Gitlab como repositorio de código fuente.
2.3 En los dominios de mayor entendimiento técnico no se encuentran documentadas las columnas del instrumento, pese a que en la práctica están las configuraciones técnicas de operación y comunicaciones en la plataforma. No se diligencian correctamente las columnas de pruebas, evidencia y brecha asignadas al evaluador, donde se debe registrar lo siguiente conforme al articles-150519_Instructivo_instrumento_Evaluacion_MSPI.pdf de Mintic:
• Prueba: Este campo es la guía para que el evaluador desarrolle las pruebas y revise el nivel de cumplimiento frente a la Norma ISO 27001:2013, Gobierno en Línea y el MSPI.
• Evidencia: Este campo debe diligenciarse por el evaluador, documentando el resultado de las entrevistas, la fecha de la entrevista y el cargo del entrevistado, y adjuntando como documento embebido la evidencia de una prueba o hallazgo.
• Brecha: Este campo debe diligenciarse por el evaluador, indicando que le hace falta al control o requisito para cumplir frente a la Norma ISO 27001:2013, Gobierno en Línea y el MSPI.
• Nivel de cumplimiento: solo acepta los valores 0, 20, 40, 60, 80 y 100 que deben ser consecuentes con la evidencia.
• Recomendación: Este campo debe diligenciarse por el evaluador, y debe indicar las actividades o acciones requeridas para solucionar las debilidades, incumplimientos evidenciados durante las pruebas.
2.4 Hay controles en los que se registra la evidencia en la columna de recomendaciones, simplemente relacionado un link sin ninguna descripción, un enlace a documentos web que ya no existen, el mismo link repite para varios controles, o simplemente haciendo mención a la existencia de un procedimiento sin referencia del nombre, o a una acción sin ningún tipo de soporte.
2.5 También se encuentra que en varios de los controles se pone como evidencia hechos que ocurrieron y se realizaron acciones que no tiene relación alguna con el control referenciado, como es el caso del control AD.6.2.3 en el cual la evidencia hace referencia al traslado de la sede: “Con el traslado de sede de la entidad de arrayanes se establecía las nuevas competencias y responsabilidades de seguridad así como el manejo de los componentes de la seguridad tanto interna como la del centro de cómputo” y el objetivo de control es el cumplimiento técnico de los sistemas de información, además se registra un nivel de cumplimiento de 60, siendo claro que la evidencia esta fuera de contexto.
2.6 Hay dualidad en el diligenciamiento de varios controles, en la columna evidencia registra que no existe y en la columna de recomendación menciona generalmente la existencia del control, un ejemplo de esto se aprecia en la siguiente imagen en la cual para el control A 6.1.4 Contacto con grupos especiales se registró en la columna evidencia:” No se cuenta con grupos de interés especial u otros foros y asociaciones profesionales especializadas en seguridad. Por ejemplo, a través de una membresía” y en la columna de recomendación se registra que si existe suscripciones a estos grupos. Vale aclarar que el gobierno nacional ha establecido varios grupos de apoyo para la seguridad digital y ciberseguridad estatal.
2.6 En la totalidad de los controles registrados con evidencia o recomendación solo se hace mención a la existencia o diligenciamiento de algún documento o acción, pero no se registra en ninguno, su nivel de documentación, su efectividad o resultados de medición y seguimiento, sin embargo en algunos de estos controles, el nivel de cumplimiento se registra con valores de 60, 80 o 100 que no resulta consecuente.</t>
  </si>
  <si>
    <t xml:space="preserve">Se actualizará el “articles-150507_Instrumento_Evaluacion_MSPI idep2022s1.xlsx”, de manera que refleje la realidad del IDEP de acuerdo a las observaciones emitidas por la auditoría. </t>
  </si>
  <si>
    <t>Instrumento de Evaluación</t>
  </si>
  <si>
    <t>30/06/2023</t>
  </si>
  <si>
    <t>Como instrumentos de planeación y seguimiento se cuenta con el PL-GT-12-04 Plan Seguridad y Privacidad de la Información 2022.xlsx revisado de manera trimestral. Si bien incluyen unas primeras actividades de acercamiento a la implementación del MSPI, que hacen parte de la implementación, adolecen de las siguientes etapas requeridas para la implementación de MSPI:
1. El plan no incluye la construcción de la estrategia como lo señala la resolución 500 de 2021- ARTÍCULO 5. ..Los sujetos obligados deben adoptar la estrategia de seguridad digital en la que se integren los principios, políticas, procedimientos, guías, manuales, formatos y lineamientos para la gestión de la seguridad de la información digital. Dicha estrategia se debe incluir en el Plan de Seguridad y Privacidad de la Información que se integra al Plan de Acción.
2. Conforme al anexo 1 de la resolución 500 de 2021, la Declaración de aplicabilidad es un resultado de la planeación de seguridad y privacidad de la información, pero no se ha adelantado en el IDEP con la elaboración del marco documental de políticas, procedimientos, instructivos y formatos, incluyendo claramente las justificaciones y soportes para la exclusión de controles, que incluya entre otros: 
o Manual de políticas de Seguridad de la Información.
o Un Plan de capacitación, sensibilización y comunicación de seguridad de la información (control 7.2.2 ISO 27002:2013). Junto a un plan de gestión del cambio asociado a las restricciones de las políticas y los nuevos procedimientos. Esto articulado con el dominio de uso y apropiación del MRAE.
o Implementación de los controles de seguridad de la información en la plataforma TIC de manera incremental de los más complejo a los más simple.
o Verificación técnica de vulnerabilidades.
o El levantamiento y planeación de los documentos comunes en el sistema integrado de gestión y la planeación de la salida escalonada de documentos de acuerdo al avance en implementación.
3. El Plan solo incluye las siguientes actividades para las cuales no se observa un análisis de esfuerzo ya que están programadas en bloques de tiempo. Las acciones aportan más no cubren los dominios del MSPI, que está conformado por 6 clausulas principales y 14 dominios con 114 controles. Sobre ellas se emiten las siguientes observaciones relacionadas con la falta de articulación entre el instrumento de diagnóstico y la planeación: (ver figura en el informe de auditoría página 72).</t>
  </si>
  <si>
    <t>Se elaborará un plan de trabajo para articular el plan de seguridad y privacidad de la información con el MSPI .</t>
  </si>
  <si>
    <t>Plan de Trabajo MSPI</t>
  </si>
  <si>
    <t>31/03/2024</t>
  </si>
  <si>
    <t>Los Planes entregados no evidencian articulación entre el MSPI y el MRAE como se espera en Gobierno digital.  Ver gráfica superior pagina 75 del informe.</t>
  </si>
  <si>
    <t>Se realizará un Plan de trabajo para la construcción del MRAE</t>
  </si>
  <si>
    <t>Plan de Trabajo MRAE</t>
  </si>
  <si>
    <t>30/04/2024</t>
  </si>
  <si>
    <t>Los siguientes documentos identificados en la auditoria, no han sido asociados a una Declaración de Aplicabilidad del MSPI, el cual se constituye en el instrumento que determina el alcance de la implementación.
A continuación, se presenta la asociación del dominio al que podría relacionarse cada documento, con la salvedad de que los documentos que se enuncian deben ser revisados y articulados al MSPI. Se incluye además una columna que especifica si el documento estaba publicado o si por el contrario fue incluido en la presente relación: (Ver tabla inferior en informe pagina 75.)</t>
  </si>
  <si>
    <t>Se realizará un plan de trabajo para ajustar los documentos mencionados con el fin de revisarlos, asociarlos y articularlos en el dominio respectivo del MSPI.</t>
  </si>
  <si>
    <t>Plan de Trabajo ajuste documentos</t>
  </si>
  <si>
    <t>31/05/2024</t>
  </si>
  <si>
    <t>Sin embargo, debido al cambio de sede de la entidad el anterior diagrama (de red) debe actualizarse con la nueva infraestructura y disposición. Página 81</t>
  </si>
  <si>
    <t>Se actualizará el diagrama de red de acuerdo a la infraestructura en la nueva sede.</t>
  </si>
  <si>
    <t>Diagrama de Red</t>
  </si>
  <si>
    <t>Si bien las configuraciones y protecciones en el firewall continúan siendo las adecuadas, aun no se han atendido las acciones de corrección de alertas que indica el firewall es sus tableros de control e informes de monitoreos, en el informe de clasificación de seguridad del firewall y que siguen siendo los mismos que se referenciaron en el informe de auditoría del 2020.</t>
  </si>
  <si>
    <t>Se verificarán los controles y se tomarán las acciones necesarias de corrección que indique el firewall..</t>
  </si>
  <si>
    <t>Informe del firewall</t>
  </si>
  <si>
    <t>20/04/2023</t>
  </si>
  <si>
    <t>Aun no se ha modificado el manual: “MN-GT-12-07 Manual para la administración de la red LAN del Idep y políticas de seguridad”, para incluir la implementación de los controles de seguridad para que la calificación de seguridad de fabrica del firewall no sea menor del 40%, no se ha incluido la referencia a un formato que permita evidenciar el desarrollo de esta actividad y sus respectivas acciones de remediación. Tampoco se ha incluido en el manual la revisión del mapa de localización de las conexiones VPN para identificar posibles accesos no autorizados.</t>
  </si>
  <si>
    <t>Se actualizará el manual MN-GT-12-07 Manual para la administración de la red lan del idep y políticas de seguridad incluyendo la la creación del formato que permita evidenciar el desarrollo de esta actividad y sus respectivas acciones de remediación y la revisión del mapa de localización de las conexiones VPN para identificar posibles accesos no autorizados.</t>
  </si>
  <si>
    <t>Manual actualizado</t>
  </si>
  <si>
    <t>31/5/2023</t>
  </si>
  <si>
    <t>La conexión remota por VPN continúa sin validar el cumplimiento de controles de seguridad de los equipos para que se conecten a la red del Idep, por tanto, aun no hay restricciones que garanticen que los PC’s que utilizan los usuarios de la VPN no tengan virus, malware y/o alguna vulnerabilidad conocida y por ende aumentar la posibilidad de generar un ataque a través de la esta conexión otorgada al equipo y/o funcionario. Esta es una de las alertas que se presenta en el panel de control de calificación de seguridad del Firewall y que debe ser solucionada para completar la seguridad perimetral</t>
  </si>
  <si>
    <t>Se tiene proyectada la compra de un nuevo firewall, se atenderán las recomendaciones. Se tendrán en cuenta los informes que se requiere que arroje firewall.</t>
  </si>
  <si>
    <t>Contrato de firewall</t>
  </si>
  <si>
    <t>30/04/2023</t>
  </si>
  <si>
    <t>Se reitera la observación en cuanto a que en el diagrama se observa que se cuenta con un firewall Fortigate 500D externo que protege las conexiones entrantes a la red, y podría garantizar una correcta seguridad perimetral, sin embargo, al no existir un firewall interno no se garantiza la protección contra ataques internos, es importante tener en cuenta que las pruebas realizadas por la auditoria fueron desde la VPN y por tanto el firewall externo bloqueo los intentos de ataques, para realizar estos tipos de ataques deben realizarse desde equipos en la red local sin que el tráfico pase por el firewall externo.</t>
  </si>
  <si>
    <t>Se tiene proyectada la compra de un nuevo firewall, se atenderán las recomendaciones. sobre el control de tráfico interno y tráfico externo.</t>
  </si>
  <si>
    <t>En cuanto al seguimiento del análisis de vulnerabilidades que genera la consola del antivirus, no se lleva un control y monitoreo adecuado. De acuerdo al informe de vulnerabilidades generado durante la auditoria existe 47 equipos con vulnerabilidad crítica y 3 con gravedad media.</t>
  </si>
  <si>
    <t>Se incluirá en el plan de mantenimiento y monitoreo una sección para registrar las acciones realizadas  on respecto a las vulnerabilidades encontradas.</t>
  </si>
  <si>
    <t>Seguimiento a las vulnerabilidad del antivirus</t>
  </si>
  <si>
    <t>31/12/2023</t>
  </si>
  <si>
    <t>No se tiene tampoco control sobre las redes inalámbricas (wifi) a las que se pueden conectar los equipos de la entidad.</t>
  </si>
  <si>
    <t>Se hará un análisis para establecer el control de las redes inalámbricas wifi a las que se pueden conecctar los equipos de la entidad.</t>
  </si>
  <si>
    <t>Resultado de Análisis</t>
  </si>
  <si>
    <t>31/03/2023</t>
  </si>
  <si>
    <t>No se ha actualizado el manual de administración del firewall, ni del antivirus que incluya un apartado para habilitar el IP spoffing, y así garantizar el bloqueo y evitar la suplantación de direcciones ip, ya sea para conexiones, tráfico de red o correos electrónicos.</t>
  </si>
  <si>
    <t>Se tiene proyectada la compra de un nuevo firewall, se atenderán las recomendaciones de seguridad para las IP.</t>
  </si>
  <si>
    <t>Los equipos de usuario y servidores aún se encuentran en un mismo segmento de red (192.168.1.x), por lo cual se permite realizar escaneos, descubrimiento de puertos y servicios activos, y captura de paquetes internos hacia los servidores de la Entidad, que pueden ser usados para planificar ataques o interceptar información, comprometiendo así la seguridad de la infraestructura de la entidad.</t>
  </si>
  <si>
    <t>Se solicitarán recursos económicos en el 2023 para el proyecto de las VLANs en el IDEP</t>
  </si>
  <si>
    <t>En las pruebas realizadas por la auditoria se puede evidenciar que aún permanecen recursos compartidos sin protección adecuada, esto junto a la vulnerabilidad mencionada en el párrafo anterior, y a al no existir aun restricción a la ejecución de software portable, permitió al auditor acceder a información confidencial como copias de seguridad de bases de datos, documentos de procesos de responsabilidad fiscal, acceso a carpetas de talento humano con información de historias laborales entre otros.</t>
  </si>
  <si>
    <t>Se realizó un bloqueo para el acceso por red a las NAS donde estan los backups , que fue la información encontrada en la auditoría y el acceso a estos dispositivos se restingió a acceso a través de ftp con usuario y contraseña. Esta actividad se realizó en Noviembre de 2022.</t>
  </si>
  <si>
    <t>Actividad Realizada</t>
  </si>
  <si>
    <t>Se desactivo la implementación obligatoria de la verificación de dos pasos para el inicio de sesión en las cuentas de correo debido a las quejas de los usuarios en la aplicación de esta política y al uso de cuentas genéricas, sin embargo, se tiene habilitada la notificación y bloqueo de inicios de sesión en equipos no registrados o conocidos lo que mitiga el riesgo de suplantación.</t>
  </si>
  <si>
    <t>Plan de trabajo para realizar las actividades necesarias para activar esta verificación por primera vez en el IDEP.</t>
  </si>
  <si>
    <t>Plan de Trabajo verificacion en 2 pasos correo</t>
  </si>
  <si>
    <t>El manual MN-GT-12-16 MANUAL DE ADMINISTRACIÓN Y GESTIÓN DE LAS CUENTAS DE CORREO DEL IDEP, de acuerdo a las recomendaciones emitidas en el informe de auditoría del año 2020, pero aún no se hace referencia a este servicio en el plan de contingencia, por lo cual se puede afirmar que no se tiene contempladas acciones en caso de fallo o ausencia de este servicio.</t>
  </si>
  <si>
    <t>Se ajustará el plan de contingencia del área de gestión tecnológica para incluir las actividades relacionadas conla indisponibilidad del servicio de correo.</t>
  </si>
  <si>
    <t>Plan de continecia actualizado</t>
  </si>
  <si>
    <t>Aun no existe restricciones para descargar versiones portables de software de descubrimientos de red, puertos y unidades compartidas desde unidades de almacenamiento en la nube como Google drive o One drive, por lo anterior el auditor logra ejecutar el software de escaneo: “advanced port scanner”, para así tener la información de equipos, y servicios de la entidad.</t>
  </si>
  <si>
    <t>Se evaluarán las opciones para corregir esta situación.</t>
  </si>
  <si>
    <t>Resultado de la evaluación.</t>
  </si>
  <si>
    <t>Aun no se ha implementado la restricción de ejecución de comandos desde el PowerShell de los equipos de usuario y el acceso al registro de Windows (Regedit), ya que estos accesos permiten ejecutar scripts de descubrimiento o ingresar comandos para activar software espía o malicioso y ejecutar comandos del panel de control y de cmd entre otros, por lo cual se violarían las restricciones ya implementadas.</t>
  </si>
  <si>
    <t>Se tiene el bloqueo tanto para el panel de control como para el CMD para los usuarios del directorio activo.
Se realizarán las pruebas pertinentes para la restricción el powerShell de los equipos a los que haya lugar.</t>
  </si>
  <si>
    <t>Aún no se han adoptado métodos, ni instructivos de protección de archivos, documentos o unidades de almacenamiento mediante el uso de protección de contraseñas, encriptación de medios y archivos que permitan garantizar la confidencialidad de la información así clasificada en caso de pérdida de unidades de almacenamiento o equipos portátiles, o en caso de que se puedan acceder a carpetas sin protección con esta información.</t>
  </si>
  <si>
    <t>Se evaluará la información clasificada y se analizará el cómo protegerla, se realizarán las pruebas pertienentes. De acuerdo al resultado se elaborará el instructivo o documento pertinente.</t>
  </si>
  <si>
    <t>Para los servicios de página web y micrositios, aun no se ha implementado del cambio periódico obligatorio de contraseñas.</t>
  </si>
  <si>
    <t>La administración de estas plataformas no está a cargo del proceso de GT, se solicitará a la subdirección académica  se tenga en cuenta la parametrización de estas aplicaciones para que soliciten el cambio de contraseñas de manera periódica.</t>
  </si>
  <si>
    <t>No existe una estrategia automatizada para el control de usuarios administradores locales de los computadores de la Entidad, si bien en los equipos se tiene deshabilitado el usuario administrador y se usa el usuario admin, el control y cambio de contraseña periódico se hace manualmente.</t>
  </si>
  <si>
    <t>Se realizará un estudio de mercado en el 2024 para que pueda ser contemplado en el presupuesto del 2025</t>
  </si>
  <si>
    <t>Resultado del estudio de mercado</t>
  </si>
  <si>
    <t>19/03/2024</t>
  </si>
  <si>
    <t>19/04/2024</t>
  </si>
  <si>
    <t>En el caso del sistema Caja de Herramientas, no se presenta evidencia de los derechos a favor del IDEP.</t>
  </si>
  <si>
    <t>Validar con la subdirección académica si se cuenta con este licenciamiento o encaso contrario si es posible obtenerlo.</t>
  </si>
  <si>
    <t>El contrato 118 DE 2022 celebrado con la UNIVERSIDAD NACIONAL DE COLOMBIA, para “Desarrollar la plataforma digital que permita realizar las acciones de divulgación institucional, actividades académicas y de formación a docentes del Distrito en el marco de la implementación de las estrategias del IDEP”, no hace referencia a los formatos y procedimientos existentes para tal fin (PRO-GT-12-11 Mantenimiento al ciclo de vida de los sistemas de información).</t>
  </si>
  <si>
    <t>Es un contrato que está finalizando. Se va a tener en cuenta la recomendación para una próxima contratación.</t>
  </si>
  <si>
    <t>Aun no existe un único documento en donde se referencia la totalidad del hardware y software instalado en los equipos de usuario, indicando el tipo de licenciamiento, y que permita identificar completamente seriales y vencimiento de licencias instaladas.</t>
  </si>
  <si>
    <t>Se evaluará la opción de adquirir una herrramienta que atienda el requerimiento hecho por la auditoría, de acuerdo a los recursos que se puedan gestionar.</t>
  </si>
  <si>
    <t>Si bien se han realizado evaluaciones de herramientas de software automatizado para la gestión de inventarios de hardware y software, aun no se ha implementado ninguna. Se entrega a la auditoria como evidencia de estas evaluaciones, el documento: “Informe de la evaluación de las herramientas para monitoreo de red, manejo de activos de información y mesa de ayuda”, con las el cual fue presentado a la alta dirección, pero aún no se ha tomado ninguna decisión de adquisición o implementación. Se evaluaron herramientas gratuitas y de pago que cumplen con las características recomendadas por la auditoria en los informes anteriores.</t>
  </si>
  <si>
    <t>Se realizó la evaluación de mesa de ayuda. Se realizará la evluación de herramientas para la automatización de inventarios en el año 2023.  Se procederá a adquir mesa de ayuda y gestión de activos de información, según recursos asigandos para el año 2024.</t>
  </si>
  <si>
    <t>29/08/2023</t>
  </si>
  <si>
    <t>Aun no se han realizado actualizaciones a el procedimiento PRO-GT-12-05 Mantenimiento de Infraestructura Tecnológica para incluir en el Plan de Mantenimiento a la infraestructura y Servicios de Tecnología, el uso del formato de mantenimiento preventivo y correctivo: Formato Mantenimiento Preventivo a los Activos de Información IDEP, que debe diligenciar el proveedor del servicio y que permite conocer el estado del equipo al momento del servicio y el software instalado.</t>
  </si>
  <si>
    <t xml:space="preserve">Se procederá a revisar el procedimiento y se actualizará de acuerdo a las necesidades y  a los recusos de la entidad.  </t>
  </si>
  <si>
    <t>Procedimiento actualizado</t>
  </si>
  <si>
    <t>Si bien ya se ha optimizado la herramienta de mesa de ayuda para solucionar los problemas de seguridad detectados y para la especificación de acuerdos de niveles de servicio (ANS), la herramienta tiene muchas limitaciones: no permite configurar horarios para el cálculo adecuado de los ANS, no está sincronizada con el inventario de hardware u software, no permite generar varios informes para indicadores de gestión, entre otras características requeridas y detalladas en las recomendaciones dadas en los anteriores informes de auditoría, por lo cual no puede ser considerada como una herramienta adecuado para las gestión de mesa de ayuda.</t>
  </si>
  <si>
    <t>Para el 2023 se realizará la evaluación de herramientas para la automatización de la mesa de ayuda que incluya solucionar los aspectos descritos por la auditoría, según la necesidad del IDEP ,  se adquirá en el 2024 según recusos asignados.</t>
  </si>
  <si>
    <r>
      <rPr>
        <b/>
        <sz val="10"/>
        <color rgb="FF000000"/>
        <rFont val="Arial"/>
      </rPr>
      <t>9</t>
    </r>
    <r>
      <rPr>
        <sz val="10"/>
        <color rgb="FF000000"/>
        <rFont val="Arial"/>
      </rPr>
      <t>.Con base en la evaluación de los riegos se recomienda revisar la formulación y valoración de los controles del siguiente riesgo: “Inexactitud e inoportunidad en la liquidación de salarios, prestaciones sociales, aportes parafiscales y seguridad social “, y registrar dentro del mapa de Riesgo de Gestión, todos aquellos eventos con los que puedan verse afectados de manera significativa los procedimientos de liquidación y pago de la nómina y seguridad social de la entidad, para efectos de implementar controles que mitiguen el impacto o la probabilidad de estas contingencias.</t>
    </r>
  </si>
  <si>
    <t>Ajustes posteriores a los valores que se han liquidado en lo relacionado con salarios, prestaciones sociales y aportes parafiscales y seguridad social.</t>
  </si>
  <si>
    <t>El contratista de nómina revisará las actividades de control registradas en el mapa de riesgos y se actualizarán las actividades de control</t>
  </si>
  <si>
    <t xml:space="preserve">Archivos físicos de nómina (detallado y resumen)
Mapa de riesgos  del proceso y actividades de control actualizados </t>
  </si>
  <si>
    <t>Contratista de nómina</t>
  </si>
  <si>
    <r>
      <rPr>
        <sz val="10"/>
        <color rgb="FF000000"/>
        <rFont val="Arial"/>
      </rPr>
      <t xml:space="preserve">Incumplimiento del estándar 4.2.3 Elaboración de procedimientos, instructivos, fichas, protocolos, teniendo en cuenta que en el SG SST se han documentado procedimientos, planes, formatos, entre otros, pero no se cuenta con  </t>
    </r>
    <r>
      <rPr>
        <b/>
        <sz val="10"/>
        <color rgb="FF000000"/>
        <rFont val="Arial"/>
      </rPr>
      <t>el soporte de entrega de los mismos a los trabajadores</t>
    </r>
    <r>
      <rPr>
        <sz val="10"/>
        <color rgb="FF000000"/>
        <rFont val="Arial"/>
      </rPr>
      <t>, como lo establece el modo de verificación descrito en la Resolución 312 de 2019.</t>
    </r>
  </si>
  <si>
    <t>No se cuenta con el soporte de entrega a los y las colaboradoras de los procedimientos, instructivos, entre otra documentación de Seguridad y Salud en el Trabajo</t>
  </si>
  <si>
    <t>Realizar la entrega digital de la documentación de Seguridad y Salud en el trabajo que le sea aplicable al personal, independiente de su forma de vinculación o contratación, cada vez que se presente una modificación de la planta de personal (ingreso) o se suscriban contratos de prestación de servicios con persona natural.</t>
  </si>
  <si>
    <t>Correos electrónicos
Base de datos funcionarios/as y contratación
Manual del SG SST</t>
  </si>
  <si>
    <t>Contratista responsable del SG SST</t>
  </si>
  <si>
    <t>PROFESIONAL ESPECIALIZADO DE TALENTO HUMANO</t>
  </si>
  <si>
    <t>SUBDIRECTORA ADMINISTRATIVA, FINANCIERA Y DE CONTROL DISCIPLINARIO</t>
  </si>
  <si>
    <t>PROFESIONAL ESPECIALIZADO DE PRESUPUESTO, PROFESIONAL ESPECIALIZADO DE CONTABILIDAD Y TESORERO</t>
  </si>
  <si>
    <t>SIGLA PROCESO</t>
  </si>
  <si>
    <t>TIPO DE HALLAZGO</t>
  </si>
  <si>
    <t>SUBSISTEMAS</t>
  </si>
  <si>
    <t>Abierta - en Desarrollo</t>
  </si>
  <si>
    <t>SGC</t>
  </si>
  <si>
    <t>Corrección</t>
  </si>
  <si>
    <t>Abierta - Vencida</t>
  </si>
  <si>
    <t>SIGA</t>
  </si>
  <si>
    <t>Acción Preventiva</t>
  </si>
  <si>
    <t>Autoevaluación del Control</t>
  </si>
  <si>
    <t>Oficina Asesora Jurídica</t>
  </si>
  <si>
    <t>SGSI</t>
  </si>
  <si>
    <t>Evaluación de Indicadores</t>
  </si>
  <si>
    <t>Sistemas</t>
  </si>
  <si>
    <t>Cerrada Condicional</t>
  </si>
  <si>
    <t>SGSST</t>
  </si>
  <si>
    <t>Acción de Mejora</t>
  </si>
  <si>
    <t>Evaluación de Planes de acción y Planes Operativos</t>
  </si>
  <si>
    <t>Archivo y Correspondencia</t>
  </si>
  <si>
    <t>SRS</t>
  </si>
  <si>
    <t>Informes de Auditoría de Gestión</t>
  </si>
  <si>
    <t>SGA</t>
  </si>
  <si>
    <t>Informes de Auditoría Entes de Control</t>
  </si>
  <si>
    <t>SCI</t>
  </si>
  <si>
    <t>Producto y/o servicio no conforme</t>
  </si>
  <si>
    <t>Quejas y reclamos</t>
  </si>
  <si>
    <t>SAFYCD-Talento Humano - Nómina</t>
  </si>
  <si>
    <t>Gestión de Riesgos</t>
  </si>
  <si>
    <t>SAFYCD-Servicios Generales</t>
  </si>
  <si>
    <t>Otros</t>
  </si>
  <si>
    <t>SAFYDC Atención al Ciudadano -PQRS</t>
  </si>
  <si>
    <t>Centro de Documentación</t>
  </si>
  <si>
    <t>Auditoria especial Grupos de Investigación</t>
  </si>
  <si>
    <t>Primer trimestre 2023:
Responsable Seguimiento:</t>
  </si>
  <si>
    <t>Se recomienda realizar anualmente autodiagnostico de cada politica MIPG y de acuerdo al puntaje del formulario FURAG y las oportunidades de mejora que genera el mismo implementar acciones de mejora o planes de acción en conjunto con los lideres de cada politica para cumplir e implementar el estandar del modelo MIPG y socializar los avances de cada politica - plan de acción en el Comité Institucional de Gestión y Desempeño.</t>
  </si>
  <si>
    <t>Solicitud de concepto de DASC, reuniones de acompañamiento con DASC y acción de acuerdo a concepto Resolución modificatoria</t>
  </si>
  <si>
    <t xml:space="preserve">Control en el cargue de la totalidad de informacion que se debe cargar en el aplicativo SECOP 2 y los tiempos en que se debe realizar. Para tal fin se realizaran capacitaciones con el equipo juridico y los supervisores de contratos, para identificar las falencias y las aciones que se deben asi como para dar claridad en los documentos que se deben publicar y el tiempo en que debe hacerlo </t>
  </si>
  <si>
    <t>Capacitaciones y seguimientos mensuales a una muestra de los procesos publicados en SECOP 2</t>
  </si>
  <si>
    <t>Se revisaran los procesos y procedimientos relacionados con la contratacion de la entidad, y se ajustaran de acuerdo a las necesidades actuales y a la normatividad reciente en temas de contratacion. De igual manera mediante un seguimiento a los procesos de contratacion, y el desarrollo de una herramienta tecnologica (sencilla), se realizara seguimiento a los contratos que requieran liquidacion y se requerira a los supervisores para que en los tiempos establecidos se realice dicha liquidacion y se publiquen en SECOP los documentos correspondientes y en los tiempos establecidos.</t>
  </si>
  <si>
    <t>ajustes al manual de contratacion y publicacion de los cambios (de ser necesario), seguimiento de la herramienta tecnologica para de terminar los tiempos en que debe adelantarse las acciones contractuales pertinentes.</t>
  </si>
  <si>
    <t xml:space="preserve">Se revisará el procedimiento establecido, para los procesos de contratacion directa (convenios) y se realizara una retroalimentacion con los supervisores y las personas encargadas de la formulacion de los procesos, para que se apeguen a los procedimientos y requsitos establecidos para la formulacion de lo procesos de contratacion directa  y especificamente a los convenios de ciencia y tecnología. </t>
  </si>
  <si>
    <t>Capacitaciones y charlas con los formuladores y supervisores de los procesos contractuales.</t>
  </si>
  <si>
    <t>Se reitera nuevamente fortalecer puntos de control para la verificación de cumplimiento de los requisitos de ejecución del contrato, pues se evidenció en la plataforma del SECOP II que algunas pólizas no se encuentran efectivamente aprobadas por la entidad, máxime cuando ha sido una observación recurrente por parte de la Contraloría de Bogotá.                                
Establecer puntos de control para publicar en el SECOP II de manera organizada, completa y oportuna los documentos que correspondan.</t>
  </si>
  <si>
    <t>Revisar el Manual de contratación a fin de determinar si es necesario actualizarlo en atención a diferentes normas que se han expedido con posterioridad y que pueden ser de aplicación al IDEP .                                              
Evaluar si con base en lo dispuesto en el artículo 6º de la ley 2097 de 2021, es pertinente exigir a todo contratista una certificación de encontrarse al día por concepto de obligaciones alimentarias.                                                        Se reitera por parte de esta Oficina liquidar los contratos en oportunidad cuando a ello hubiere lugar.</t>
  </si>
  <si>
    <t>Efectuar análisis de mercado en los convenios de ciencia y tecnología que arrojen conclusiones de ser la mejor opción para el IDEP.                    5. Hacer una adecuada planeación en los convenios de ciencia y tecnología para que sus adiciones y prórrogas no sean la regla como se viene presentando.</t>
  </si>
  <si>
    <t xml:space="preserve">En ejecución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</si>
</sst>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43" formatCode="_(* #,##0.00_);_(* \(#,##0.00\);_(* &quot;-&quot;??_);_(@_)"/>
    <numFmt numFmtId="164" formatCode="[$-240A]d&quot; de &quot;mmmm&quot; de &quot;yyyy"/>
    <numFmt numFmtId="165" formatCode="_(* #,##0_);_(* \(#,##0\);_(* &quot;-&quot;??_);_(@_)"/>
    <numFmt numFmtId="166" formatCode="0.0%"/>
    <numFmt numFmtId="167" formatCode="d/m/yyyy"/>
    <numFmt numFmtId="168" formatCode="mm/dd/yyyy"/>
    <numFmt numFmtId="169" formatCode="m/d/yyyy"/>
  </numFmts>
  <fonts count="134">
    <font>
      <sz val="11"/>
      <color rgb="FF000000"/>
      <name val="Calibri"/>
      <scheme val="minor"/>
    </font>
    <font>
      <b/>
      <sz val="36"/>
      <color rgb="FF0070C0"/>
      <name val="Calibri"/>
    </font>
    <font>
      <sz val="11"/>
      <name val="Calibri"/>
    </font>
    <font>
      <sz val="11"/>
      <color rgb="FFFF0000"/>
      <name val="Arial"/>
    </font>
    <font>
      <sz val="11"/>
      <color rgb="FF000000"/>
      <name val="Calibri"/>
    </font>
    <font>
      <b/>
      <sz val="15"/>
      <color rgb="FFFFFFFF"/>
      <name val="Arial Black"/>
    </font>
    <font>
      <b/>
      <sz val="16"/>
      <color rgb="FFFFFFFF"/>
      <name val="Arial Black"/>
    </font>
    <font>
      <sz val="10"/>
      <color theme="1"/>
      <name val="Arial"/>
    </font>
    <font>
      <b/>
      <sz val="14"/>
      <color rgb="FF003366"/>
      <name val="Arial"/>
    </font>
    <font>
      <b/>
      <sz val="16"/>
      <color theme="1"/>
      <name val="Arial"/>
    </font>
    <font>
      <b/>
      <sz val="15"/>
      <color rgb="FFFF0000"/>
      <name val="Arial"/>
    </font>
    <font>
      <b/>
      <sz val="12"/>
      <color rgb="FFFF0000"/>
      <name val="Arial"/>
    </font>
    <font>
      <sz val="11"/>
      <color theme="1"/>
      <name val="Arial"/>
    </font>
    <font>
      <b/>
      <sz val="11"/>
      <color theme="1"/>
      <name val="Arial"/>
    </font>
    <font>
      <b/>
      <sz val="25"/>
      <color theme="1"/>
      <name val="Arial"/>
    </font>
    <font>
      <sz val="11"/>
      <color theme="1"/>
      <name val="Calibri"/>
    </font>
    <font>
      <b/>
      <sz val="14"/>
      <color rgb="FF000000"/>
      <name val="Arial"/>
    </font>
    <font>
      <b/>
      <sz val="19"/>
      <color rgb="FF000000"/>
      <name val="Arial"/>
    </font>
    <font>
      <u/>
      <sz val="20"/>
      <color rgb="FF0563C1"/>
      <name val="Calibri"/>
    </font>
    <font>
      <b/>
      <sz val="18"/>
      <color theme="1"/>
      <name val="Arial"/>
    </font>
    <font>
      <b/>
      <sz val="11"/>
      <color rgb="FFFFFFFF"/>
      <name val="Arial"/>
    </font>
    <font>
      <b/>
      <u/>
      <sz val="11"/>
      <color rgb="FFFFFFFF"/>
      <name val="Arial"/>
    </font>
    <font>
      <b/>
      <sz val="11"/>
      <color theme="0"/>
      <name val="Calibri"/>
    </font>
    <font>
      <b/>
      <sz val="11"/>
      <color theme="0"/>
      <name val="Arial"/>
    </font>
    <font>
      <b/>
      <sz val="18"/>
      <color rgb="FF000000"/>
      <name val="Arial"/>
    </font>
    <font>
      <b/>
      <u/>
      <sz val="11"/>
      <color rgb="FF0000FF"/>
      <name val="Arial"/>
    </font>
    <font>
      <b/>
      <sz val="11"/>
      <color rgb="FF000000"/>
      <name val="Arial"/>
    </font>
    <font>
      <b/>
      <u/>
      <sz val="11"/>
      <color rgb="FF0000FF"/>
      <name val="Arial"/>
    </font>
    <font>
      <b/>
      <u/>
      <sz val="11"/>
      <color rgb="FF0000FF"/>
      <name val="Arial"/>
    </font>
    <font>
      <b/>
      <u/>
      <sz val="11"/>
      <color rgb="FF0000FF"/>
      <name val="Arial"/>
    </font>
    <font>
      <b/>
      <u/>
      <sz val="11"/>
      <color rgb="FF0000FF"/>
      <name val="Arial"/>
    </font>
    <font>
      <b/>
      <u/>
      <sz val="11"/>
      <color rgb="FF0000FF"/>
      <name val="Arial"/>
    </font>
    <font>
      <b/>
      <sz val="16"/>
      <color rgb="FFFFFFFF"/>
      <name val="Arial"/>
    </font>
    <font>
      <sz val="18"/>
      <color rgb="FF000000"/>
      <name val="Calibri"/>
    </font>
    <font>
      <b/>
      <sz val="10"/>
      <color rgb="FF000000"/>
      <name val="Calibri"/>
    </font>
    <font>
      <sz val="10"/>
      <color rgb="FF000000"/>
      <name val="Arial"/>
    </font>
    <font>
      <b/>
      <sz val="10"/>
      <color rgb="FF000000"/>
      <name val="Arial"/>
    </font>
    <font>
      <b/>
      <sz val="10"/>
      <color rgb="FFFF0000"/>
      <name val="Arial"/>
    </font>
    <font>
      <sz val="10"/>
      <color rgb="FFFF0000"/>
      <name val="Arial"/>
    </font>
    <font>
      <sz val="12"/>
      <color theme="1"/>
      <name val="Arial"/>
    </font>
    <font>
      <b/>
      <sz val="30"/>
      <color theme="1"/>
      <name val="Arial"/>
    </font>
    <font>
      <sz val="16"/>
      <color theme="1"/>
      <name val="Arial"/>
    </font>
    <font>
      <b/>
      <sz val="20"/>
      <color theme="1"/>
      <name val="Calibri"/>
    </font>
    <font>
      <b/>
      <sz val="18"/>
      <color rgb="FFFFFFFF"/>
      <name val="Arial"/>
    </font>
    <font>
      <b/>
      <sz val="12"/>
      <color theme="1"/>
      <name val="Arial"/>
    </font>
    <font>
      <sz val="11"/>
      <color rgb="FF000000"/>
      <name val="Arial"/>
    </font>
    <font>
      <b/>
      <sz val="10"/>
      <color theme="1"/>
      <name val="Arial"/>
    </font>
    <font>
      <sz val="10"/>
      <color rgb="FF000000"/>
      <name val="Calibri"/>
    </font>
    <font>
      <u/>
      <sz val="10"/>
      <color theme="1"/>
      <name val="Arial"/>
    </font>
    <font>
      <u/>
      <sz val="10"/>
      <color rgb="FF0000FF"/>
      <name val="Calibri"/>
    </font>
    <font>
      <u/>
      <sz val="10"/>
      <color rgb="FF0000FF"/>
      <name val="Calibri"/>
    </font>
    <font>
      <u/>
      <sz val="11"/>
      <color theme="10"/>
      <name val="Calibri"/>
    </font>
    <font>
      <u/>
      <sz val="11"/>
      <color rgb="FF0000FF"/>
      <name val="Calibri"/>
    </font>
    <font>
      <u/>
      <sz val="11"/>
      <color rgb="FF0000FF"/>
      <name val="Calibri"/>
    </font>
    <font>
      <u/>
      <sz val="11"/>
      <color theme="10"/>
      <name val="Calibri"/>
    </font>
    <font>
      <u/>
      <sz val="10"/>
      <color rgb="FF000000"/>
      <name val="Arial"/>
    </font>
    <font>
      <b/>
      <sz val="11"/>
      <color rgb="FF000000"/>
      <name val="Calibri"/>
    </font>
    <font>
      <u/>
      <sz val="10"/>
      <color theme="10"/>
      <name val="Arial"/>
    </font>
    <font>
      <u/>
      <sz val="10"/>
      <color theme="10"/>
      <name val="Arial"/>
    </font>
    <font>
      <u/>
      <sz val="10"/>
      <color theme="10"/>
      <name val="Arial"/>
    </font>
    <font>
      <u/>
      <sz val="10"/>
      <color theme="10"/>
      <name val="Arial"/>
    </font>
    <font>
      <u/>
      <sz val="11"/>
      <color theme="10"/>
      <name val="Calibri"/>
    </font>
    <font>
      <u/>
      <sz val="11"/>
      <color rgb="FF000000"/>
      <name val="Calibri"/>
    </font>
    <font>
      <u/>
      <sz val="11"/>
      <color theme="10"/>
      <name val="Calibri"/>
    </font>
    <font>
      <u/>
      <sz val="11"/>
      <color theme="10"/>
      <name val="Calibri"/>
    </font>
    <font>
      <b/>
      <sz val="11"/>
      <color theme="1"/>
      <name val="Calibri"/>
    </font>
    <font>
      <b/>
      <sz val="9"/>
      <color theme="1"/>
      <name val="Arial"/>
    </font>
    <font>
      <sz val="9"/>
      <color theme="1"/>
      <name val="Arial"/>
    </font>
    <font>
      <b/>
      <u/>
      <sz val="12"/>
      <color rgb="FF0000FF"/>
      <name val="Arial"/>
    </font>
    <font>
      <b/>
      <u/>
      <sz val="12"/>
      <color rgb="FF0000FF"/>
      <name val="Arial"/>
    </font>
    <font>
      <b/>
      <u/>
      <sz val="12"/>
      <color rgb="FF0000FF"/>
      <name val="Arial"/>
    </font>
    <font>
      <b/>
      <u/>
      <sz val="12"/>
      <color rgb="FF0000FF"/>
      <name val="Arial"/>
    </font>
    <font>
      <b/>
      <u/>
      <sz val="12"/>
      <color rgb="FF0000FF"/>
      <name val="Arial"/>
    </font>
    <font>
      <b/>
      <u/>
      <sz val="12"/>
      <color rgb="FF0000FF"/>
      <name val="Arial"/>
    </font>
    <font>
      <sz val="18"/>
      <color theme="1"/>
      <name val="Arial"/>
    </font>
    <font>
      <b/>
      <u/>
      <sz val="13"/>
      <color rgb="FF0000FF"/>
      <name val="Arial"/>
    </font>
    <font>
      <u/>
      <sz val="13"/>
      <color rgb="FF0000FF"/>
      <name val="Arial"/>
    </font>
    <font>
      <b/>
      <sz val="12"/>
      <color rgb="FF000000"/>
      <name val="Arial"/>
    </font>
    <font>
      <b/>
      <sz val="15"/>
      <color rgb="FF000000"/>
      <name val="Arial"/>
    </font>
    <font>
      <u/>
      <sz val="10"/>
      <color rgb="FF0000FF"/>
      <name val="Arial"/>
    </font>
    <font>
      <u/>
      <sz val="10"/>
      <color rgb="FF0000FF"/>
      <name val="Arial"/>
    </font>
    <font>
      <u/>
      <sz val="11"/>
      <color theme="10"/>
      <name val="Calibri"/>
    </font>
    <font>
      <u/>
      <sz val="10"/>
      <color rgb="FF0000FF"/>
      <name val="Arial"/>
    </font>
    <font>
      <u/>
      <sz val="11"/>
      <color theme="10"/>
      <name val="Calibri"/>
    </font>
    <font>
      <sz val="12"/>
      <color rgb="FF000000"/>
      <name val="Calibri"/>
    </font>
    <font>
      <u/>
      <sz val="12"/>
      <color rgb="FF0000FF"/>
      <name val="Calibri"/>
    </font>
    <font>
      <sz val="12"/>
      <color theme="1"/>
      <name val="Calibri"/>
    </font>
    <font>
      <u/>
      <sz val="11"/>
      <color theme="10"/>
      <name val="Calibri"/>
    </font>
    <font>
      <u/>
      <sz val="12"/>
      <color rgb="FF0000FF"/>
      <name val="Calibri"/>
    </font>
    <font>
      <u/>
      <sz val="11"/>
      <color theme="10"/>
      <name val="Calibri"/>
    </font>
    <font>
      <u/>
      <sz val="11"/>
      <color theme="10"/>
      <name val="Calibri"/>
    </font>
    <font>
      <u/>
      <sz val="11"/>
      <color rgb="FF0563C1"/>
      <name val="Calibri"/>
    </font>
    <font>
      <u/>
      <sz val="10"/>
      <color rgb="FF000000"/>
      <name val="Arial"/>
    </font>
    <font>
      <u/>
      <sz val="10"/>
      <color rgb="FF000000"/>
      <name val="Arial"/>
    </font>
    <font>
      <sz val="9"/>
      <color rgb="FF000000"/>
      <name val="Calibri"/>
    </font>
    <font>
      <sz val="9"/>
      <color rgb="FF000000"/>
      <name val="Arial"/>
    </font>
    <font>
      <sz val="9"/>
      <color theme="1"/>
      <name val="Calibri"/>
    </font>
    <font>
      <u/>
      <sz val="10"/>
      <color rgb="FF0563C1"/>
      <name val="Arial"/>
    </font>
    <font>
      <sz val="14"/>
      <color theme="1"/>
      <name val="Arial"/>
    </font>
    <font>
      <u/>
      <sz val="11"/>
      <color theme="10"/>
      <name val="Calibri"/>
    </font>
    <font>
      <u/>
      <sz val="11"/>
      <color theme="10"/>
      <name val="Calibri"/>
    </font>
    <font>
      <u/>
      <sz val="11"/>
      <color theme="10"/>
      <name val="Calibri"/>
    </font>
    <font>
      <u/>
      <sz val="10"/>
      <color rgb="FF000000"/>
      <name val="Arial"/>
    </font>
    <font>
      <u/>
      <sz val="11"/>
      <color rgb="FF0563C1"/>
      <name val="Calibri"/>
    </font>
    <font>
      <u/>
      <sz val="11"/>
      <color rgb="FF000000"/>
      <name val="Calibri"/>
    </font>
    <font>
      <u/>
      <sz val="10"/>
      <color rgb="FF000000"/>
      <name val="Arial"/>
    </font>
    <font>
      <u/>
      <sz val="10"/>
      <color rgb="FF000000"/>
      <name val="Arial"/>
    </font>
    <font>
      <b/>
      <sz val="8"/>
      <color rgb="FF000000"/>
      <name val="Arial"/>
    </font>
    <font>
      <b/>
      <i/>
      <sz val="10"/>
      <color rgb="FF000000"/>
      <name val="Arial"/>
    </font>
    <font>
      <i/>
      <sz val="10"/>
      <color rgb="FF000000"/>
      <name val="Arial"/>
    </font>
    <font>
      <i/>
      <sz val="10"/>
      <color theme="1"/>
      <name val="Arial"/>
    </font>
    <font>
      <b/>
      <u/>
      <sz val="10"/>
      <color rgb="FF000000"/>
      <name val="Arial"/>
    </font>
    <font>
      <i/>
      <sz val="10"/>
      <color rgb="FF000000"/>
      <name val="Calibri"/>
    </font>
    <font>
      <sz val="10"/>
      <color rgb="FF0070C0"/>
      <name val="Arial"/>
    </font>
    <font>
      <b/>
      <sz val="10"/>
      <color rgb="FF0070C0"/>
      <name val="Arial"/>
    </font>
    <font>
      <i/>
      <u/>
      <sz val="10"/>
      <color rgb="FF000000"/>
      <name val="Arial"/>
    </font>
    <font>
      <sz val="8"/>
      <color rgb="FF000000"/>
      <name val="Arial"/>
    </font>
    <font>
      <b/>
      <sz val="10"/>
      <color theme="10"/>
      <name val="Arial"/>
    </font>
    <font>
      <sz val="10"/>
      <color theme="10"/>
      <name val="Arial"/>
    </font>
    <font>
      <u/>
      <sz val="14"/>
      <color theme="10"/>
      <name val="Calibri"/>
      <family val="2"/>
    </font>
    <font>
      <sz val="14"/>
      <name val="Calibri"/>
      <family val="2"/>
    </font>
    <font>
      <sz val="10"/>
      <color rgb="FF000000"/>
      <name val="Arial"/>
      <family val="2"/>
    </font>
    <font>
      <b/>
      <sz val="10"/>
      <color rgb="FF000000"/>
      <name val="Arial"/>
      <family val="2"/>
    </font>
    <font>
      <b/>
      <sz val="11"/>
      <name val="Calibri"/>
      <family val="2"/>
    </font>
    <font>
      <sz val="10"/>
      <color theme="1"/>
      <name val="Arial"/>
      <family val="2"/>
    </font>
    <font>
      <sz val="10"/>
      <color theme="1"/>
      <name val="Calibri"/>
      <family val="2"/>
    </font>
    <font>
      <sz val="10"/>
      <color theme="1"/>
      <name val="Docs-Calibri"/>
    </font>
    <font>
      <b/>
      <sz val="10"/>
      <color theme="1"/>
      <name val="Arial"/>
      <family val="2"/>
    </font>
    <font>
      <b/>
      <sz val="11"/>
      <color rgb="FF000000"/>
      <name val="Arial"/>
      <family val="2"/>
    </font>
    <font>
      <b/>
      <sz val="14"/>
      <color rgb="FF000000"/>
      <name val="Arial"/>
      <family val="2"/>
    </font>
    <font>
      <sz val="10"/>
      <color rgb="FF000000"/>
      <name val="Calibri"/>
      <family val="2"/>
    </font>
    <font>
      <b/>
      <sz val="10"/>
      <name val="Calibri"/>
      <family val="2"/>
    </font>
    <font>
      <u/>
      <sz val="10"/>
      <color rgb="FF000000"/>
      <name val="Calibri"/>
      <family val="2"/>
    </font>
    <font>
      <u/>
      <sz val="10"/>
      <color rgb="FF0563C1"/>
      <name val="Arial"/>
      <family val="2"/>
    </font>
  </fonts>
  <fills count="30">
    <fill>
      <patternFill patternType="none"/>
    </fill>
    <fill>
      <patternFill patternType="gray125"/>
    </fill>
    <fill>
      <patternFill patternType="solid">
        <fgColor rgb="FFFFFFFF"/>
        <bgColor rgb="FFFFFFFF"/>
      </patternFill>
    </fill>
    <fill>
      <patternFill patternType="solid">
        <fgColor rgb="FF003366"/>
        <bgColor rgb="FF003366"/>
      </patternFill>
    </fill>
    <fill>
      <patternFill patternType="solid">
        <fgColor theme="0"/>
        <bgColor theme="0"/>
      </patternFill>
    </fill>
    <fill>
      <patternFill patternType="solid">
        <fgColor rgb="FF969696"/>
        <bgColor rgb="FF969696"/>
      </patternFill>
    </fill>
    <fill>
      <patternFill patternType="solid">
        <fgColor rgb="FF2E75B5"/>
        <bgColor rgb="FF2E75B5"/>
      </patternFill>
    </fill>
    <fill>
      <patternFill patternType="solid">
        <fgColor rgb="FF1E4E79"/>
        <bgColor rgb="FF1E4E79"/>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C55A11"/>
        <bgColor rgb="FFC55A11"/>
      </patternFill>
    </fill>
    <fill>
      <patternFill patternType="solid">
        <fgColor rgb="FF00B0F0"/>
        <bgColor rgb="FF00B0F0"/>
      </patternFill>
    </fill>
    <fill>
      <patternFill patternType="solid">
        <fgColor rgb="FF92D050"/>
        <bgColor rgb="FF92D050"/>
      </patternFill>
    </fill>
    <fill>
      <patternFill patternType="solid">
        <fgColor rgb="FF9966FF"/>
        <bgColor rgb="FF9966FF"/>
      </patternFill>
    </fill>
    <fill>
      <patternFill patternType="solid">
        <fgColor rgb="FFFF9900"/>
        <bgColor rgb="FFFF9900"/>
      </patternFill>
    </fill>
    <fill>
      <patternFill patternType="solid">
        <fgColor rgb="FF99CCFF"/>
        <bgColor rgb="FF99CCFF"/>
      </patternFill>
    </fill>
    <fill>
      <patternFill patternType="solid">
        <fgColor rgb="FF33CCCC"/>
        <bgColor rgb="FF33CCCC"/>
      </patternFill>
    </fill>
    <fill>
      <patternFill patternType="solid">
        <fgColor rgb="FF333399"/>
        <bgColor rgb="FF333399"/>
      </patternFill>
    </fill>
    <fill>
      <patternFill patternType="solid">
        <fgColor rgb="FF99CC00"/>
        <bgColor rgb="FF99CC00"/>
      </patternFill>
    </fill>
    <fill>
      <patternFill patternType="solid">
        <fgColor rgb="FFDADADA"/>
        <bgColor rgb="FFDADADA"/>
      </patternFill>
    </fill>
    <fill>
      <patternFill patternType="solid">
        <fgColor rgb="FFBDD6EE"/>
        <bgColor rgb="FFBDD6EE"/>
      </patternFill>
    </fill>
    <fill>
      <patternFill patternType="solid">
        <fgColor rgb="FFC0C0C0"/>
        <bgColor rgb="FFC0C0C0"/>
      </patternFill>
    </fill>
    <fill>
      <patternFill patternType="solid">
        <fgColor rgb="FFBFBFBF"/>
        <bgColor rgb="FFBFBFBF"/>
      </patternFill>
    </fill>
    <fill>
      <patternFill patternType="solid">
        <fgColor rgb="FFF7CAAC"/>
        <bgColor rgb="FFF7CAAC"/>
      </patternFill>
    </fill>
    <fill>
      <patternFill patternType="solid">
        <fgColor rgb="FFFFFF00"/>
        <bgColor rgb="FFFFFF00"/>
      </patternFill>
    </fill>
    <fill>
      <patternFill patternType="solid">
        <fgColor rgb="FF9CC2E5"/>
        <bgColor rgb="FF9CC2E5"/>
      </patternFill>
    </fill>
    <fill>
      <patternFill patternType="solid">
        <fgColor theme="0"/>
        <bgColor indexed="64"/>
      </patternFill>
    </fill>
    <fill>
      <patternFill patternType="solid">
        <fgColor theme="0"/>
        <bgColor rgb="FFC5E0B3"/>
      </patternFill>
    </fill>
    <fill>
      <patternFill patternType="solid">
        <fgColor rgb="FFFFFF00"/>
        <bgColor indexed="64"/>
      </patternFill>
    </fill>
  </fills>
  <borders count="117">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right/>
      <top style="thin">
        <color rgb="FF000000"/>
      </top>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thin">
        <color rgb="FF000000"/>
      </top>
      <bottom/>
      <diagonal/>
    </border>
    <border>
      <left/>
      <right/>
      <top/>
      <bottom/>
      <diagonal/>
    </border>
    <border>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s>
  <cellStyleXfs count="1">
    <xf numFmtId="0" fontId="0" fillId="0" borderId="0"/>
  </cellStyleXfs>
  <cellXfs count="762">
    <xf numFmtId="0" fontId="0" fillId="0" borderId="0" xfId="0" applyFont="1" applyAlignment="1"/>
    <xf numFmtId="0" fontId="3" fillId="2" borderId="4" xfId="0" applyFont="1" applyFill="1" applyBorder="1"/>
    <xf numFmtId="43" fontId="4" fillId="2" borderId="5" xfId="0" applyNumberFormat="1" applyFont="1" applyFill="1" applyBorder="1"/>
    <xf numFmtId="43" fontId="5" fillId="2" borderId="5" xfId="0" applyNumberFormat="1" applyFont="1" applyFill="1" applyBorder="1" applyAlignment="1">
      <alignment vertical="top" wrapText="1"/>
    </xf>
    <xf numFmtId="43" fontId="7" fillId="2" borderId="5" xfId="0" applyNumberFormat="1" applyFont="1" applyFill="1" applyBorder="1"/>
    <xf numFmtId="0" fontId="3" fillId="2" borderId="9" xfId="0" applyFont="1" applyFill="1" applyBorder="1"/>
    <xf numFmtId="43" fontId="4" fillId="2" borderId="10" xfId="0" applyNumberFormat="1" applyFont="1" applyFill="1" applyBorder="1"/>
    <xf numFmtId="0" fontId="9" fillId="2" borderId="10" xfId="0" applyFont="1" applyFill="1" applyBorder="1" applyAlignment="1">
      <alignment vertical="center" wrapText="1"/>
    </xf>
    <xf numFmtId="43" fontId="7" fillId="2" borderId="10" xfId="0" applyNumberFormat="1" applyFont="1" applyFill="1" applyBorder="1"/>
    <xf numFmtId="0" fontId="10" fillId="2" borderId="10"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0" fillId="2" borderId="14" xfId="0" applyFont="1" applyFill="1" applyBorder="1" applyAlignment="1">
      <alignment horizontal="center" vertical="center" wrapText="1"/>
    </xf>
    <xf numFmtId="1" fontId="12" fillId="2" borderId="10" xfId="0" applyNumberFormat="1" applyFont="1" applyFill="1" applyBorder="1" applyAlignment="1">
      <alignment horizontal="center" vertical="center"/>
    </xf>
    <xf numFmtId="43" fontId="13" fillId="2" borderId="10" xfId="0" applyNumberFormat="1" applyFont="1" applyFill="1" applyBorder="1"/>
    <xf numFmtId="1" fontId="12" fillId="2" borderId="5" xfId="0" applyNumberFormat="1" applyFont="1" applyFill="1" applyBorder="1" applyAlignment="1">
      <alignment horizontal="center" vertical="center"/>
    </xf>
    <xf numFmtId="43" fontId="13" fillId="2" borderId="5" xfId="0" applyNumberFormat="1" applyFont="1" applyFill="1" applyBorder="1"/>
    <xf numFmtId="0" fontId="10" fillId="2" borderId="5"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6" fillId="0" borderId="0" xfId="0" applyNumberFormat="1" applyFont="1" applyAlignment="1">
      <alignment horizontal="center" vertical="center" wrapText="1"/>
    </xf>
    <xf numFmtId="0" fontId="15" fillId="0" borderId="0" xfId="0" applyFont="1"/>
    <xf numFmtId="0" fontId="16" fillId="0" borderId="0" xfId="0" applyFont="1" applyAlignment="1">
      <alignment vertical="center" wrapText="1"/>
    </xf>
    <xf numFmtId="0" fontId="17" fillId="0" borderId="0" xfId="0" applyFont="1" applyAlignment="1">
      <alignment horizontal="center" vertical="center" wrapText="1"/>
    </xf>
    <xf numFmtId="0" fontId="4" fillId="0" borderId="0" xfId="0" applyFont="1"/>
    <xf numFmtId="0" fontId="9" fillId="0" borderId="19" xfId="0" applyFont="1" applyBorder="1" applyAlignment="1">
      <alignment horizontal="center" vertical="center" wrapText="1"/>
    </xf>
    <xf numFmtId="0" fontId="9" fillId="0" borderId="0" xfId="0" applyFont="1" applyAlignment="1">
      <alignment horizontal="center" vertical="center" wrapText="1"/>
    </xf>
    <xf numFmtId="165" fontId="7" fillId="2" borderId="10" xfId="0" applyNumberFormat="1" applyFont="1" applyFill="1" applyBorder="1" applyAlignment="1">
      <alignment horizontal="center" vertical="center" wrapText="1"/>
    </xf>
    <xf numFmtId="43" fontId="4" fillId="0" borderId="0" xfId="0" applyNumberFormat="1" applyFont="1"/>
    <xf numFmtId="43" fontId="14" fillId="2" borderId="10" xfId="0" applyNumberFormat="1" applyFont="1" applyFill="1" applyBorder="1" applyAlignment="1">
      <alignment vertical="center"/>
    </xf>
    <xf numFmtId="166" fontId="9" fillId="0" borderId="0" xfId="0" applyNumberFormat="1" applyFont="1" applyAlignment="1">
      <alignment horizontal="center" vertical="center" wrapText="1"/>
    </xf>
    <xf numFmtId="37" fontId="10" fillId="2" borderId="10" xfId="0" applyNumberFormat="1" applyFont="1" applyFill="1" applyBorder="1" applyAlignment="1">
      <alignment horizontal="center" vertical="center" wrapText="1"/>
    </xf>
    <xf numFmtId="43" fontId="7" fillId="2" borderId="10" xfId="0" applyNumberFormat="1" applyFont="1" applyFill="1" applyBorder="1" applyAlignment="1">
      <alignment horizontal="left"/>
    </xf>
    <xf numFmtId="43" fontId="13" fillId="2" borderId="10" xfId="0" applyNumberFormat="1" applyFont="1" applyFill="1" applyBorder="1" applyAlignment="1">
      <alignment horizontal="left"/>
    </xf>
    <xf numFmtId="1" fontId="9" fillId="0" borderId="0" xfId="0" applyNumberFormat="1" applyFont="1" applyAlignment="1">
      <alignment horizontal="center" vertical="center" wrapText="1"/>
    </xf>
    <xf numFmtId="9" fontId="9" fillId="2" borderId="10" xfId="0" applyNumberFormat="1" applyFont="1" applyFill="1" applyBorder="1" applyAlignment="1">
      <alignment horizontal="center" vertical="center" wrapText="1"/>
    </xf>
    <xf numFmtId="0" fontId="3" fillId="2" borderId="20" xfId="0" applyFont="1" applyFill="1" applyBorder="1"/>
    <xf numFmtId="1" fontId="12" fillId="2" borderId="21" xfId="0" applyNumberFormat="1" applyFont="1" applyFill="1" applyBorder="1" applyAlignment="1">
      <alignment horizontal="left" vertical="center"/>
    </xf>
    <xf numFmtId="43" fontId="7" fillId="2" borderId="21" xfId="0" applyNumberFormat="1" applyFont="1" applyFill="1" applyBorder="1"/>
    <xf numFmtId="43" fontId="13" fillId="2" borderId="21" xfId="0" applyNumberFormat="1" applyFont="1" applyFill="1" applyBorder="1"/>
    <xf numFmtId="0" fontId="10" fillId="2" borderId="21" xfId="0" applyFont="1" applyFill="1" applyBorder="1" applyAlignment="1">
      <alignment horizontal="center" vertical="center" wrapText="1"/>
    </xf>
    <xf numFmtId="0" fontId="11" fillId="2" borderId="21" xfId="0" applyFont="1" applyFill="1" applyBorder="1" applyAlignment="1">
      <alignment horizontal="center" vertical="center" wrapText="1"/>
    </xf>
    <xf numFmtId="43" fontId="4" fillId="2" borderId="4" xfId="0" applyNumberFormat="1" applyFont="1" applyFill="1" applyBorder="1"/>
    <xf numFmtId="43" fontId="19" fillId="2" borderId="5" xfId="0" applyNumberFormat="1" applyFont="1" applyFill="1" applyBorder="1" applyAlignment="1">
      <alignment horizontal="center" vertical="center"/>
    </xf>
    <xf numFmtId="43" fontId="4" fillId="2" borderId="15" xfId="0" applyNumberFormat="1" applyFont="1" applyFill="1" applyBorder="1"/>
    <xf numFmtId="43" fontId="4" fillId="2" borderId="9" xfId="0" applyNumberFormat="1" applyFont="1" applyFill="1" applyBorder="1"/>
    <xf numFmtId="1" fontId="20" fillId="6" borderId="4" xfId="0" applyNumberFormat="1" applyFont="1" applyFill="1" applyBorder="1" applyAlignment="1">
      <alignment horizontal="center" vertical="center"/>
    </xf>
    <xf numFmtId="0" fontId="22" fillId="7" borderId="5" xfId="0" applyFont="1" applyFill="1" applyBorder="1" applyAlignment="1">
      <alignment horizontal="center" vertical="center" wrapText="1"/>
    </xf>
    <xf numFmtId="43" fontId="24" fillId="2" borderId="10" xfId="0" applyNumberFormat="1" applyFont="1" applyFill="1" applyBorder="1" applyAlignment="1">
      <alignment vertical="center"/>
    </xf>
    <xf numFmtId="43" fontId="24" fillId="2" borderId="14" xfId="0" applyNumberFormat="1" applyFont="1" applyFill="1" applyBorder="1" applyAlignment="1">
      <alignment vertical="center"/>
    </xf>
    <xf numFmtId="17" fontId="25" fillId="12" borderId="25" xfId="0" applyNumberFormat="1" applyFont="1" applyFill="1" applyBorder="1" applyAlignment="1">
      <alignment vertical="center"/>
    </xf>
    <xf numFmtId="0" fontId="13" fillId="0" borderId="27" xfId="0" applyFont="1" applyBorder="1" applyAlignment="1">
      <alignment horizontal="center" vertical="center"/>
    </xf>
    <xf numFmtId="165" fontId="4" fillId="2" borderId="10" xfId="0" applyNumberFormat="1" applyFont="1" applyFill="1" applyBorder="1"/>
    <xf numFmtId="43" fontId="4" fillId="2" borderId="14" xfId="0" applyNumberFormat="1" applyFont="1" applyFill="1" applyBorder="1"/>
    <xf numFmtId="0" fontId="27" fillId="12" borderId="29" xfId="0" applyFont="1" applyFill="1" applyBorder="1" applyAlignment="1">
      <alignment vertical="center"/>
    </xf>
    <xf numFmtId="0" fontId="13" fillId="0" borderId="17" xfId="0" applyFont="1" applyBorder="1" applyAlignment="1">
      <alignment horizontal="center" vertical="center"/>
    </xf>
    <xf numFmtId="0" fontId="28" fillId="13" borderId="29" xfId="0" applyFont="1" applyFill="1" applyBorder="1" applyAlignment="1">
      <alignment vertical="center"/>
    </xf>
    <xf numFmtId="0" fontId="29" fillId="14" borderId="29" xfId="0" applyFont="1" applyFill="1" applyBorder="1" applyAlignment="1">
      <alignment vertical="center"/>
    </xf>
    <xf numFmtId="0" fontId="30" fillId="15" borderId="29" xfId="0" applyFont="1" applyFill="1" applyBorder="1" applyAlignment="1">
      <alignment vertical="center"/>
    </xf>
    <xf numFmtId="0" fontId="31" fillId="15" borderId="34" xfId="0" applyFont="1" applyFill="1" applyBorder="1" applyAlignment="1">
      <alignment vertical="center"/>
    </xf>
    <xf numFmtId="0" fontId="13" fillId="0" borderId="38" xfId="0" applyFont="1" applyBorder="1" applyAlignment="1">
      <alignment horizontal="center" vertical="center"/>
    </xf>
    <xf numFmtId="0" fontId="13" fillId="2" borderId="43" xfId="0" applyFont="1" applyFill="1" applyBorder="1" applyAlignment="1">
      <alignment vertical="center"/>
    </xf>
    <xf numFmtId="0" fontId="12" fillId="0" borderId="2" xfId="0" applyFont="1" applyBorder="1"/>
    <xf numFmtId="0" fontId="13" fillId="0" borderId="44" xfId="0" applyFont="1" applyBorder="1" applyAlignment="1">
      <alignment horizontal="center" vertical="center"/>
    </xf>
    <xf numFmtId="43" fontId="4" fillId="2" borderId="20" xfId="0" applyNumberFormat="1" applyFont="1" applyFill="1" applyBorder="1"/>
    <xf numFmtId="0" fontId="15" fillId="0" borderId="46" xfId="0" applyFont="1" applyBorder="1"/>
    <xf numFmtId="43" fontId="15" fillId="2" borderId="21" xfId="0" applyNumberFormat="1" applyFont="1" applyFill="1" applyBorder="1"/>
    <xf numFmtId="43" fontId="4" fillId="2" borderId="21" xfId="0" applyNumberFormat="1" applyFont="1" applyFill="1" applyBorder="1"/>
    <xf numFmtId="0" fontId="33" fillId="0" borderId="0" xfId="0" applyFont="1"/>
    <xf numFmtId="0" fontId="34" fillId="0" borderId="0" xfId="0" applyFont="1" applyAlignment="1">
      <alignment horizontal="center" vertical="center" wrapText="1"/>
    </xf>
    <xf numFmtId="0" fontId="34" fillId="16" borderId="19" xfId="0" applyFont="1" applyFill="1" applyBorder="1" applyAlignment="1">
      <alignment horizontal="center" vertical="center"/>
    </xf>
    <xf numFmtId="0" fontId="34" fillId="0" borderId="0" xfId="0" applyFont="1" applyAlignment="1">
      <alignment horizontal="center" vertical="center"/>
    </xf>
    <xf numFmtId="0" fontId="34" fillId="16" borderId="48"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35" fillId="0" borderId="0" xfId="0" applyFont="1"/>
    <xf numFmtId="49" fontId="36" fillId="0" borderId="0" xfId="0" applyNumberFormat="1" applyFont="1" applyAlignment="1">
      <alignment horizontal="center" vertical="center" wrapText="1"/>
    </xf>
    <xf numFmtId="49" fontId="35" fillId="0" borderId="19" xfId="0" applyNumberFormat="1" applyFont="1" applyBorder="1" applyAlignment="1">
      <alignment horizontal="left" vertical="center" wrapText="1"/>
    </xf>
    <xf numFmtId="49" fontId="35" fillId="0" borderId="0" xfId="0" applyNumberFormat="1" applyFont="1" applyAlignment="1">
      <alignment horizontal="center" vertical="center" wrapText="1"/>
    </xf>
    <xf numFmtId="49" fontId="35" fillId="0" borderId="49" xfId="0" applyNumberFormat="1" applyFont="1" applyBorder="1" applyAlignment="1">
      <alignment horizontal="left" vertical="center" wrapText="1"/>
    </xf>
    <xf numFmtId="49" fontId="7" fillId="0" borderId="49" xfId="0" applyNumberFormat="1" applyFont="1" applyBorder="1" applyAlignment="1">
      <alignment horizontal="left" vertical="center" wrapText="1"/>
    </xf>
    <xf numFmtId="49" fontId="36" fillId="8" borderId="49" xfId="0" applyNumberFormat="1" applyFont="1" applyFill="1" applyBorder="1" applyAlignment="1">
      <alignment horizontal="center" vertical="center" wrapText="1"/>
    </xf>
    <xf numFmtId="49" fontId="36" fillId="0" borderId="49" xfId="0" applyNumberFormat="1" applyFont="1" applyBorder="1" applyAlignment="1">
      <alignment horizontal="center" vertical="center" wrapText="1"/>
    </xf>
    <xf numFmtId="0" fontId="35" fillId="0" borderId="0" xfId="0" applyFont="1" applyAlignment="1">
      <alignment horizontal="center" vertical="center" wrapText="1"/>
    </xf>
    <xf numFmtId="0" fontId="35" fillId="0" borderId="0" xfId="0" applyFont="1" applyAlignment="1">
      <alignment horizontal="center" vertical="center"/>
    </xf>
    <xf numFmtId="49" fontId="36" fillId="13" borderId="49" xfId="0" applyNumberFormat="1" applyFont="1" applyFill="1" applyBorder="1" applyAlignment="1">
      <alignment horizontal="center" vertical="center" wrapText="1"/>
    </xf>
    <xf numFmtId="49" fontId="37" fillId="0" borderId="49" xfId="0" applyNumberFormat="1" applyFont="1" applyBorder="1" applyAlignment="1">
      <alignment horizontal="left" vertical="center" wrapText="1"/>
    </xf>
    <xf numFmtId="49" fontId="36" fillId="11" borderId="49" xfId="0" applyNumberFormat="1" applyFont="1" applyFill="1" applyBorder="1" applyAlignment="1">
      <alignment horizontal="center" vertical="center" wrapText="1"/>
    </xf>
    <xf numFmtId="49" fontId="36" fillId="0" borderId="49" xfId="0" applyNumberFormat="1" applyFont="1" applyBorder="1" applyAlignment="1">
      <alignment horizontal="left" vertical="center" wrapText="1"/>
    </xf>
    <xf numFmtId="49" fontId="37" fillId="0" borderId="49" xfId="0" applyNumberFormat="1" applyFont="1" applyBorder="1" applyAlignment="1">
      <alignment horizontal="center" vertical="center" wrapText="1"/>
    </xf>
    <xf numFmtId="49" fontId="36" fillId="0" borderId="0" xfId="0" applyNumberFormat="1" applyFont="1" applyAlignment="1">
      <alignment horizontal="left" vertical="center" wrapText="1"/>
    </xf>
    <xf numFmtId="49" fontId="38" fillId="0" borderId="19" xfId="0" applyNumberFormat="1" applyFont="1" applyBorder="1" applyAlignment="1">
      <alignment horizontal="left" vertical="center" wrapText="1"/>
    </xf>
    <xf numFmtId="0" fontId="35" fillId="0" borderId="19" xfId="0" applyFont="1" applyBorder="1" applyAlignment="1">
      <alignment horizontal="left" vertical="center" wrapText="1"/>
    </xf>
    <xf numFmtId="0" fontId="4" fillId="0" borderId="0" xfId="0" applyFont="1" applyAlignment="1">
      <alignment horizontal="left" vertical="center"/>
    </xf>
    <xf numFmtId="0" fontId="4" fillId="0" borderId="0" xfId="0" applyFont="1" applyAlignment="1">
      <alignment horizontal="left" vertical="top"/>
    </xf>
    <xf numFmtId="0" fontId="4" fillId="0" borderId="0" xfId="0" applyFont="1" applyAlignment="1">
      <alignment horizontal="left"/>
    </xf>
    <xf numFmtId="0" fontId="41" fillId="2" borderId="53" xfId="0" applyFont="1" applyFill="1" applyBorder="1" applyAlignment="1">
      <alignment horizontal="left" vertical="center" wrapText="1"/>
    </xf>
    <xf numFmtId="0" fontId="41" fillId="0" borderId="56" xfId="0" applyFont="1" applyBorder="1" applyAlignment="1">
      <alignment horizontal="left" vertical="center" wrapText="1"/>
    </xf>
    <xf numFmtId="0" fontId="41" fillId="0" borderId="56" xfId="0" applyFont="1" applyBorder="1" applyAlignment="1">
      <alignment horizontal="left" vertical="center"/>
    </xf>
    <xf numFmtId="0" fontId="41" fillId="0" borderId="58" xfId="0" applyFont="1" applyBorder="1" applyAlignment="1">
      <alignment horizontal="left" vertical="center" wrapText="1"/>
    </xf>
    <xf numFmtId="0" fontId="42" fillId="0" borderId="0" xfId="0" applyFont="1" applyAlignment="1">
      <alignment vertical="center"/>
    </xf>
    <xf numFmtId="0" fontId="40" fillId="0" borderId="0" xfId="0" applyFont="1" applyAlignment="1">
      <alignment horizontal="center" vertical="center" wrapText="1"/>
    </xf>
    <xf numFmtId="0" fontId="41" fillId="0" borderId="55" xfId="0" applyFont="1" applyBorder="1" applyAlignment="1">
      <alignment horizontal="left" vertical="center" wrapText="1"/>
    </xf>
    <xf numFmtId="0" fontId="19" fillId="0" borderId="0" xfId="0" applyFont="1" applyAlignment="1">
      <alignment vertical="center" wrapText="1"/>
    </xf>
    <xf numFmtId="0" fontId="44" fillId="0" borderId="0" xfId="0" applyFont="1" applyAlignment="1">
      <alignment horizontal="center" vertical="center" wrapText="1"/>
    </xf>
    <xf numFmtId="0" fontId="45" fillId="0" borderId="0" xfId="0" applyFont="1"/>
    <xf numFmtId="1" fontId="36" fillId="20" borderId="59" xfId="0" applyNumberFormat="1" applyFont="1" applyFill="1" applyBorder="1" applyAlignment="1">
      <alignment horizontal="center" vertical="center" wrapText="1"/>
    </xf>
    <xf numFmtId="0" fontId="36" fillId="20" borderId="60" xfId="0" applyFont="1" applyFill="1" applyBorder="1" applyAlignment="1">
      <alignment horizontal="center" vertical="center" wrapText="1"/>
    </xf>
    <xf numFmtId="0" fontId="36" fillId="20" borderId="61" xfId="0" applyFont="1" applyFill="1" applyBorder="1" applyAlignment="1">
      <alignment horizontal="center" vertical="center" wrapText="1"/>
    </xf>
    <xf numFmtId="0" fontId="36" fillId="20" borderId="59" xfId="0" applyFont="1" applyFill="1" applyBorder="1" applyAlignment="1">
      <alignment horizontal="center" vertical="center" wrapText="1"/>
    </xf>
    <xf numFmtId="0" fontId="46" fillId="20" borderId="60" xfId="0" applyFont="1" applyFill="1" applyBorder="1" applyAlignment="1">
      <alignment horizontal="center" vertical="center" wrapText="1"/>
    </xf>
    <xf numFmtId="0" fontId="46" fillId="20" borderId="61" xfId="0" applyFont="1" applyFill="1" applyBorder="1" applyAlignment="1">
      <alignment horizontal="center" vertical="center" wrapText="1"/>
    </xf>
    <xf numFmtId="0" fontId="46" fillId="20" borderId="43" xfId="0" applyFont="1" applyFill="1" applyBorder="1" applyAlignment="1">
      <alignment horizontal="center" vertical="center" wrapText="1"/>
    </xf>
    <xf numFmtId="0" fontId="46" fillId="20" borderId="59" xfId="0" applyFont="1" applyFill="1" applyBorder="1" applyAlignment="1">
      <alignment horizontal="center" vertical="center" wrapText="1"/>
    </xf>
    <xf numFmtId="0" fontId="47" fillId="0" borderId="0" xfId="0" applyFont="1" applyAlignment="1">
      <alignment horizontal="center"/>
    </xf>
    <xf numFmtId="0" fontId="36" fillId="0" borderId="62" xfId="0" applyFont="1" applyBorder="1" applyAlignment="1">
      <alignment horizontal="center" vertical="center" wrapText="1"/>
    </xf>
    <xf numFmtId="0" fontId="35" fillId="0" borderId="62" xfId="0" applyFont="1" applyBorder="1" applyAlignment="1">
      <alignment horizontal="center" vertical="center" wrapText="1"/>
    </xf>
    <xf numFmtId="167" fontId="35" fillId="0" borderId="62" xfId="0" applyNumberFormat="1" applyFont="1" applyBorder="1" applyAlignment="1">
      <alignment horizontal="center" vertical="center" wrapText="1"/>
    </xf>
    <xf numFmtId="0" fontId="35" fillId="0" borderId="62" xfId="0" applyFont="1" applyBorder="1" applyAlignment="1">
      <alignment horizontal="left" vertical="center" wrapText="1"/>
    </xf>
    <xf numFmtId="0" fontId="35" fillId="0" borderId="62" xfId="0" applyFont="1" applyBorder="1" applyAlignment="1">
      <alignment vertical="top" wrapText="1"/>
    </xf>
    <xf numFmtId="0" fontId="7" fillId="0" borderId="62" xfId="0" applyFont="1" applyBorder="1" applyAlignment="1">
      <alignment horizontal="left" vertical="top" wrapText="1"/>
    </xf>
    <xf numFmtId="0" fontId="7" fillId="0" borderId="62" xfId="0" applyFont="1" applyBorder="1" applyAlignment="1">
      <alignment horizontal="left" vertical="center" wrapText="1"/>
    </xf>
    <xf numFmtId="0" fontId="35" fillId="0" borderId="62" xfId="0" applyFont="1" applyBorder="1" applyAlignment="1">
      <alignment horizontal="left" vertical="top"/>
    </xf>
    <xf numFmtId="0" fontId="35" fillId="0" borderId="62" xfId="0" applyFont="1" applyBorder="1" applyAlignment="1">
      <alignment horizontal="center" vertical="center"/>
    </xf>
    <xf numFmtId="0" fontId="35" fillId="0" borderId="0" xfId="0" applyFont="1" applyAlignment="1">
      <alignment horizontal="left"/>
    </xf>
    <xf numFmtId="0" fontId="36" fillId="0" borderId="63" xfId="0" applyFont="1" applyBorder="1" applyAlignment="1">
      <alignment horizontal="center" vertical="center" wrapText="1"/>
    </xf>
    <xf numFmtId="0" fontId="35" fillId="0" borderId="63" xfId="0" applyFont="1" applyBorder="1" applyAlignment="1">
      <alignment horizontal="center" vertical="center" wrapText="1"/>
    </xf>
    <xf numFmtId="0" fontId="35" fillId="0" borderId="63" xfId="0" applyFont="1" applyBorder="1" applyAlignment="1">
      <alignment horizontal="left" vertical="center" wrapText="1"/>
    </xf>
    <xf numFmtId="0" fontId="35" fillId="0" borderId="62" xfId="0" applyFont="1" applyBorder="1" applyAlignment="1">
      <alignment horizontal="left" vertical="top" wrapText="1"/>
    </xf>
    <xf numFmtId="0" fontId="36" fillId="0" borderId="62" xfId="0" applyFont="1" applyBorder="1" applyAlignment="1">
      <alignment horizontal="center" vertical="center"/>
    </xf>
    <xf numFmtId="0" fontId="35" fillId="4" borderId="64" xfId="0" applyFont="1" applyFill="1" applyBorder="1" applyAlignment="1">
      <alignment horizontal="left" vertical="center" wrapText="1"/>
    </xf>
    <xf numFmtId="0" fontId="35" fillId="0" borderId="19" xfId="0" applyFont="1" applyBorder="1" applyAlignment="1">
      <alignment horizontal="center" vertical="center" wrapText="1"/>
    </xf>
    <xf numFmtId="167" fontId="35" fillId="0" borderId="19" xfId="0" applyNumberFormat="1" applyFont="1" applyBorder="1" applyAlignment="1">
      <alignment horizontal="center" vertical="center" wrapText="1"/>
    </xf>
    <xf numFmtId="0" fontId="35" fillId="0" borderId="19" xfId="0" applyFont="1" applyBorder="1" applyAlignment="1">
      <alignment vertical="top" wrapText="1"/>
    </xf>
    <xf numFmtId="0" fontId="35" fillId="0" borderId="19" xfId="0" applyFont="1" applyBorder="1" applyAlignment="1">
      <alignment horizontal="left" vertical="top" wrapText="1"/>
    </xf>
    <xf numFmtId="0" fontId="36" fillId="0" borderId="19" xfId="0" applyFont="1" applyBorder="1" applyAlignment="1">
      <alignment horizontal="center" vertical="center"/>
    </xf>
    <xf numFmtId="0" fontId="35" fillId="4" borderId="19" xfId="0" applyFont="1" applyFill="1" applyBorder="1" applyAlignment="1">
      <alignment horizontal="left" vertical="center" wrapText="1"/>
    </xf>
    <xf numFmtId="0" fontId="35" fillId="0" borderId="65" xfId="0" applyFont="1" applyBorder="1" applyAlignment="1">
      <alignment horizontal="center" vertical="center" wrapText="1"/>
    </xf>
    <xf numFmtId="167" fontId="35" fillId="0" borderId="65" xfId="0" applyNumberFormat="1" applyFont="1" applyBorder="1" applyAlignment="1">
      <alignment horizontal="center" vertical="center" wrapText="1"/>
    </xf>
    <xf numFmtId="0" fontId="35" fillId="0" borderId="65" xfId="0" applyFont="1" applyBorder="1" applyAlignment="1">
      <alignment horizontal="left" vertical="center" wrapText="1"/>
    </xf>
    <xf numFmtId="0" fontId="35" fillId="0" borderId="19" xfId="0" applyFont="1" applyBorder="1" applyAlignment="1">
      <alignment horizontal="center" vertical="center"/>
    </xf>
    <xf numFmtId="0" fontId="36" fillId="0" borderId="19" xfId="0" applyFont="1" applyBorder="1" applyAlignment="1">
      <alignment horizontal="center" vertical="center" wrapText="1"/>
    </xf>
    <xf numFmtId="0" fontId="35" fillId="0" borderId="19" xfId="0" applyFont="1" applyBorder="1" applyAlignment="1">
      <alignment vertical="center" wrapText="1"/>
    </xf>
    <xf numFmtId="0" fontId="36" fillId="0" borderId="19" xfId="0" applyFont="1" applyBorder="1" applyAlignment="1">
      <alignment horizontal="left" vertical="top" wrapText="1"/>
    </xf>
    <xf numFmtId="0" fontId="7" fillId="0" borderId="19" xfId="0" applyFont="1" applyBorder="1" applyAlignment="1">
      <alignment horizontal="left" vertical="top" wrapText="1"/>
    </xf>
    <xf numFmtId="0" fontId="46" fillId="0" borderId="19" xfId="0" applyFont="1" applyBorder="1" applyAlignment="1">
      <alignment horizontal="left" vertical="center" wrapText="1"/>
    </xf>
    <xf numFmtId="0" fontId="36" fillId="0" borderId="19" xfId="0" applyFont="1" applyBorder="1" applyAlignment="1">
      <alignment horizontal="left" vertical="center" wrapText="1"/>
    </xf>
    <xf numFmtId="0" fontId="35" fillId="4" borderId="64" xfId="0" applyFont="1" applyFill="1" applyBorder="1" applyAlignment="1">
      <alignment vertical="top" wrapText="1"/>
    </xf>
    <xf numFmtId="0" fontId="48" fillId="0" borderId="62" xfId="0" applyFont="1" applyBorder="1" applyAlignment="1">
      <alignment horizontal="left" vertical="center" wrapText="1"/>
    </xf>
    <xf numFmtId="0" fontId="35" fillId="4" borderId="66" xfId="0" applyFont="1" applyFill="1" applyBorder="1" applyAlignment="1">
      <alignment vertical="top" wrapText="1"/>
    </xf>
    <xf numFmtId="0" fontId="46" fillId="0" borderId="19" xfId="0" applyFont="1" applyBorder="1" applyAlignment="1">
      <alignment horizontal="left" vertical="top" wrapText="1"/>
    </xf>
    <xf numFmtId="0" fontId="7" fillId="0" borderId="19" xfId="0" applyFont="1" applyBorder="1" applyAlignment="1">
      <alignment horizontal="left" vertical="center" wrapText="1"/>
    </xf>
    <xf numFmtId="0" fontId="7" fillId="0" borderId="19" xfId="0" applyFont="1" applyBorder="1" applyAlignment="1">
      <alignment horizontal="center" vertical="center" wrapText="1"/>
    </xf>
    <xf numFmtId="0" fontId="35" fillId="21" borderId="19" xfId="0" applyFont="1" applyFill="1" applyBorder="1" applyAlignment="1">
      <alignment horizontal="left" vertical="center" wrapText="1"/>
    </xf>
    <xf numFmtId="0" fontId="35" fillId="21" borderId="19" xfId="0" applyFont="1" applyFill="1" applyBorder="1" applyAlignment="1">
      <alignment horizontal="center" vertical="center" wrapText="1"/>
    </xf>
    <xf numFmtId="0" fontId="35" fillId="21" borderId="49" xfId="0" applyFont="1" applyFill="1" applyBorder="1" applyAlignment="1">
      <alignment horizontal="center" vertical="center" wrapText="1"/>
    </xf>
    <xf numFmtId="167" fontId="35" fillId="21" borderId="19" xfId="0" applyNumberFormat="1" applyFont="1" applyFill="1" applyBorder="1" applyAlignment="1">
      <alignment horizontal="center" vertical="center"/>
    </xf>
    <xf numFmtId="0" fontId="35" fillId="21" borderId="19" xfId="0" applyFont="1" applyFill="1" applyBorder="1" applyAlignment="1">
      <alignment vertical="center"/>
    </xf>
    <xf numFmtId="0" fontId="35" fillId="21" borderId="19" xfId="0" applyFont="1" applyFill="1" applyBorder="1" applyAlignment="1">
      <alignment horizontal="center" vertical="center"/>
    </xf>
    <xf numFmtId="0" fontId="7" fillId="21" borderId="19" xfId="0" applyFont="1" applyFill="1" applyBorder="1" applyAlignment="1">
      <alignment horizontal="left" vertical="center" wrapText="1"/>
    </xf>
    <xf numFmtId="0" fontId="36" fillId="21" borderId="19" xfId="0" applyFont="1" applyFill="1" applyBorder="1" applyAlignment="1">
      <alignment horizontal="center" vertical="center"/>
    </xf>
    <xf numFmtId="0" fontId="35" fillId="0" borderId="49" xfId="0" applyFont="1" applyBorder="1" applyAlignment="1">
      <alignment horizontal="center" vertical="center" wrapText="1"/>
    </xf>
    <xf numFmtId="167" fontId="35" fillId="0" borderId="19" xfId="0" applyNumberFormat="1" applyFont="1" applyBorder="1" applyAlignment="1">
      <alignment horizontal="center" vertical="center"/>
    </xf>
    <xf numFmtId="0" fontId="35" fillId="4" borderId="66" xfId="0" applyFont="1" applyFill="1" applyBorder="1" applyAlignment="1">
      <alignment vertical="center" wrapText="1"/>
    </xf>
    <xf numFmtId="0" fontId="7" fillId="4" borderId="19" xfId="0" applyFont="1" applyFill="1" applyBorder="1" applyAlignment="1">
      <alignment horizontal="left" vertical="center" wrapText="1"/>
    </xf>
    <xf numFmtId="0" fontId="49" fillId="4" borderId="19" xfId="0" applyFont="1" applyFill="1" applyBorder="1" applyAlignment="1">
      <alignment horizontal="left" vertical="center" wrapText="1"/>
    </xf>
    <xf numFmtId="0" fontId="35" fillId="0" borderId="16" xfId="0" applyFont="1" applyBorder="1" applyAlignment="1">
      <alignment vertical="center"/>
    </xf>
    <xf numFmtId="0" fontId="35" fillId="0" borderId="16" xfId="0" applyFont="1" applyBorder="1" applyAlignment="1">
      <alignment vertical="center" wrapText="1"/>
    </xf>
    <xf numFmtId="0" fontId="35" fillId="0" borderId="19" xfId="0" applyFont="1" applyBorder="1" applyAlignment="1">
      <alignment horizontal="left" vertical="top"/>
    </xf>
    <xf numFmtId="167" fontId="7" fillId="0" borderId="19" xfId="0" applyNumberFormat="1" applyFont="1" applyBorder="1" applyAlignment="1">
      <alignment horizontal="center" vertical="center" wrapText="1"/>
    </xf>
    <xf numFmtId="167" fontId="7" fillId="0" borderId="19" xfId="0" applyNumberFormat="1" applyFont="1" applyBorder="1" applyAlignment="1">
      <alignment horizontal="center" vertical="center"/>
    </xf>
    <xf numFmtId="0" fontId="7" fillId="0" borderId="16" xfId="0" applyFont="1" applyBorder="1" applyAlignment="1">
      <alignment vertical="center"/>
    </xf>
    <xf numFmtId="0" fontId="7" fillId="0" borderId="19" xfId="0" applyFont="1" applyBorder="1" applyAlignment="1">
      <alignment horizontal="center" vertical="center"/>
    </xf>
    <xf numFmtId="0" fontId="7" fillId="0" borderId="19" xfId="0" applyFont="1" applyBorder="1" applyAlignment="1">
      <alignment horizontal="left" vertical="top"/>
    </xf>
    <xf numFmtId="0" fontId="7" fillId="0" borderId="16" xfId="0" applyFont="1" applyBorder="1" applyAlignment="1">
      <alignment vertical="center" wrapText="1"/>
    </xf>
    <xf numFmtId="0" fontId="7" fillId="0" borderId="65" xfId="0" applyFont="1" applyBorder="1" applyAlignment="1">
      <alignment horizontal="left" vertical="center" wrapText="1"/>
    </xf>
    <xf numFmtId="0" fontId="7" fillId="0" borderId="65" xfId="0" applyFont="1" applyBorder="1" applyAlignment="1">
      <alignment horizontal="center" vertical="center" wrapText="1"/>
    </xf>
    <xf numFmtId="0" fontId="7" fillId="0" borderId="19" xfId="0" applyFont="1" applyBorder="1"/>
    <xf numFmtId="0" fontId="35" fillId="0" borderId="19" xfId="0" applyFont="1" applyBorder="1" applyAlignment="1">
      <alignment vertical="center"/>
    </xf>
    <xf numFmtId="0" fontId="50" fillId="0" borderId="19" xfId="0" applyFont="1" applyBorder="1" applyAlignment="1">
      <alignment horizontal="left" vertical="top" wrapText="1"/>
    </xf>
    <xf numFmtId="167" fontId="35" fillId="0" borderId="65" xfId="0" applyNumberFormat="1" applyFont="1" applyBorder="1" applyAlignment="1">
      <alignment horizontal="center" vertical="center"/>
    </xf>
    <xf numFmtId="0" fontId="35" fillId="0" borderId="65" xfId="0" applyFont="1" applyBorder="1" applyAlignment="1">
      <alignment vertical="center"/>
    </xf>
    <xf numFmtId="0" fontId="35" fillId="0" borderId="65" xfId="0" applyFont="1" applyBorder="1" applyAlignment="1">
      <alignment vertical="center" wrapText="1"/>
    </xf>
    <xf numFmtId="0" fontId="46" fillId="0" borderId="65" xfId="0" applyFont="1" applyBorder="1" applyAlignment="1">
      <alignment horizontal="left" vertical="top" wrapText="1"/>
    </xf>
    <xf numFmtId="0" fontId="7" fillId="0" borderId="65" xfId="0" applyFont="1" applyBorder="1" applyAlignment="1">
      <alignment horizontal="left" vertical="top" wrapText="1"/>
    </xf>
    <xf numFmtId="0" fontId="34" fillId="0" borderId="19" xfId="0" applyFont="1" applyBorder="1" applyAlignment="1">
      <alignment horizontal="center" vertical="center"/>
    </xf>
    <xf numFmtId="167" fontId="47" fillId="0" borderId="19" xfId="0" applyNumberFormat="1" applyFont="1" applyBorder="1" applyAlignment="1">
      <alignment horizontal="center" vertical="center"/>
    </xf>
    <xf numFmtId="0" fontId="47" fillId="0" borderId="19" xfId="0" applyFont="1" applyBorder="1" applyAlignment="1">
      <alignment vertical="center" wrapText="1"/>
    </xf>
    <xf numFmtId="167" fontId="47" fillId="0" borderId="19" xfId="0" applyNumberFormat="1" applyFont="1" applyBorder="1" applyAlignment="1">
      <alignment vertical="center" wrapText="1"/>
    </xf>
    <xf numFmtId="0" fontId="34" fillId="0" borderId="19" xfId="0" applyFont="1" applyBorder="1" applyAlignment="1">
      <alignment vertical="center" wrapText="1"/>
    </xf>
    <xf numFmtId="0" fontId="34" fillId="0" borderId="19" xfId="0" applyFont="1" applyBorder="1" applyAlignment="1">
      <alignment horizontal="left" vertical="top" wrapText="1"/>
    </xf>
    <xf numFmtId="0" fontId="47" fillId="0" borderId="19" xfId="0" applyFont="1" applyBorder="1" applyAlignment="1">
      <alignment horizontal="left" vertical="top" wrapText="1"/>
    </xf>
    <xf numFmtId="0" fontId="4" fillId="0" borderId="19" xfId="0" applyFont="1" applyBorder="1" applyAlignment="1">
      <alignment horizontal="center" vertical="center" wrapText="1"/>
    </xf>
    <xf numFmtId="0" fontId="45" fillId="0" borderId="19" xfId="0" applyFont="1" applyBorder="1" applyAlignment="1">
      <alignment horizontal="left" vertical="center" wrapText="1"/>
    </xf>
    <xf numFmtId="0" fontId="45" fillId="0" borderId="19" xfId="0" applyFont="1" applyBorder="1" applyAlignment="1">
      <alignment horizontal="left" vertical="top" wrapText="1"/>
    </xf>
    <xf numFmtId="0" fontId="51" fillId="0" borderId="19" xfId="0" applyFont="1" applyBorder="1" applyAlignment="1">
      <alignment horizontal="left" vertical="top" wrapText="1"/>
    </xf>
    <xf numFmtId="0" fontId="19" fillId="0" borderId="19" xfId="0" applyFont="1" applyBorder="1" applyAlignment="1">
      <alignment horizontal="center" vertical="center" wrapText="1"/>
    </xf>
    <xf numFmtId="0" fontId="7" fillId="0" borderId="19" xfId="0" applyFont="1" applyBorder="1" applyAlignment="1">
      <alignment horizontal="center" vertical="top" wrapText="1"/>
    </xf>
    <xf numFmtId="0" fontId="7" fillId="0" borderId="16" xfId="0" applyFont="1" applyBorder="1" applyAlignment="1">
      <alignment horizontal="center" vertical="center" wrapText="1"/>
    </xf>
    <xf numFmtId="0" fontId="7" fillId="4" borderId="68" xfId="0" applyFont="1" applyFill="1" applyBorder="1" applyAlignment="1">
      <alignment horizontal="left" vertical="top" wrapText="1"/>
    </xf>
    <xf numFmtId="0" fontId="46" fillId="0" borderId="19" xfId="0" applyFont="1" applyBorder="1" applyAlignment="1">
      <alignment horizontal="center" vertical="center"/>
    </xf>
    <xf numFmtId="0" fontId="7" fillId="0" borderId="62" xfId="0" applyFont="1" applyBorder="1" applyAlignment="1">
      <alignment horizontal="center" vertical="center"/>
    </xf>
    <xf numFmtId="0" fontId="15" fillId="0" borderId="0" xfId="0" applyFont="1" applyAlignment="1">
      <alignment horizontal="left"/>
    </xf>
    <xf numFmtId="0" fontId="7" fillId="0" borderId="19" xfId="0" applyFont="1" applyBorder="1" applyAlignment="1">
      <alignment vertical="top" wrapText="1"/>
    </xf>
    <xf numFmtId="0" fontId="52" fillId="0" borderId="19" xfId="0" applyFont="1" applyBorder="1" applyAlignment="1">
      <alignment horizontal="left" vertical="center" wrapText="1"/>
    </xf>
    <xf numFmtId="0" fontId="53" fillId="0" borderId="19" xfId="0" applyFont="1" applyBorder="1" applyAlignment="1">
      <alignment horizontal="center" vertical="center" wrapText="1"/>
    </xf>
    <xf numFmtId="0" fontId="54" fillId="0" borderId="19" xfId="0" applyFont="1" applyBorder="1" applyAlignment="1">
      <alignment horizontal="center" vertical="center" wrapText="1"/>
    </xf>
    <xf numFmtId="0" fontId="7" fillId="4" borderId="19" xfId="0" applyFont="1" applyFill="1" applyBorder="1" applyAlignment="1">
      <alignment horizontal="center" vertical="center" wrapText="1"/>
    </xf>
    <xf numFmtId="167" fontId="7" fillId="4" borderId="19" xfId="0" applyNumberFormat="1" applyFont="1" applyFill="1" applyBorder="1" applyAlignment="1">
      <alignment horizontal="center" vertical="center" wrapText="1"/>
    </xf>
    <xf numFmtId="0" fontId="7" fillId="4" borderId="19" xfId="0" applyFont="1" applyFill="1" applyBorder="1" applyAlignment="1">
      <alignment vertical="center" wrapText="1"/>
    </xf>
    <xf numFmtId="0" fontId="55" fillId="0" borderId="19" xfId="0" applyFont="1" applyBorder="1" applyAlignment="1">
      <alignment horizontal="left" vertical="center" wrapText="1"/>
    </xf>
    <xf numFmtId="167" fontId="7" fillId="0" borderId="19" xfId="0" applyNumberFormat="1" applyFont="1" applyBorder="1" applyAlignment="1">
      <alignment horizontal="left" vertical="center" wrapText="1"/>
    </xf>
    <xf numFmtId="0" fontId="35" fillId="0" borderId="62" xfId="0" applyFont="1" applyBorder="1" applyAlignment="1">
      <alignment vertical="center" wrapText="1"/>
    </xf>
    <xf numFmtId="167" fontId="35" fillId="0" borderId="62" xfId="0" applyNumberFormat="1" applyFont="1" applyBorder="1" applyAlignment="1">
      <alignment vertical="center" wrapText="1"/>
    </xf>
    <xf numFmtId="0" fontId="56" fillId="0" borderId="16" xfId="0" applyFont="1" applyBorder="1" applyAlignment="1">
      <alignment vertical="top" wrapText="1"/>
    </xf>
    <xf numFmtId="0" fontId="4" fillId="0" borderId="19" xfId="0" applyFont="1" applyBorder="1" applyAlignment="1">
      <alignment vertical="center" wrapText="1"/>
    </xf>
    <xf numFmtId="0" fontId="4" fillId="0" borderId="62"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wrapText="1"/>
    </xf>
    <xf numFmtId="0" fontId="56" fillId="0" borderId="0" xfId="0" applyFont="1"/>
    <xf numFmtId="0" fontId="4" fillId="0" borderId="0" xfId="0" applyFont="1" applyAlignment="1">
      <alignment horizontal="center"/>
    </xf>
    <xf numFmtId="167" fontId="35" fillId="0" borderId="19" xfId="0" applyNumberFormat="1" applyFont="1" applyBorder="1" applyAlignment="1">
      <alignment vertical="center" wrapText="1"/>
    </xf>
    <xf numFmtId="0" fontId="35" fillId="4" borderId="19" xfId="0" applyFont="1" applyFill="1" applyBorder="1" applyAlignment="1">
      <alignment horizontal="center" vertical="center" wrapText="1"/>
    </xf>
    <xf numFmtId="167" fontId="35" fillId="0" borderId="19" xfId="0" applyNumberFormat="1" applyFont="1" applyBorder="1" applyAlignment="1">
      <alignment horizontal="left" vertical="center" wrapText="1"/>
    </xf>
    <xf numFmtId="0" fontId="4" fillId="0" borderId="0" xfId="0" applyFont="1" applyAlignment="1">
      <alignment horizontal="left" wrapText="1"/>
    </xf>
    <xf numFmtId="0" fontId="4" fillId="0" borderId="0" xfId="0" applyFont="1" applyAlignment="1">
      <alignment wrapText="1"/>
    </xf>
    <xf numFmtId="0" fontId="35" fillId="4" borderId="19" xfId="0" applyFont="1" applyFill="1" applyBorder="1" applyAlignment="1">
      <alignment vertical="center" wrapText="1"/>
    </xf>
    <xf numFmtId="0" fontId="45" fillId="0" borderId="19" xfId="0" applyFont="1" applyBorder="1" applyAlignment="1">
      <alignment horizontal="center" vertical="center"/>
    </xf>
    <xf numFmtId="0" fontId="45" fillId="0" borderId="19" xfId="0" applyFont="1" applyBorder="1" applyAlignment="1">
      <alignment horizontal="center" vertical="center" wrapText="1"/>
    </xf>
    <xf numFmtId="167" fontId="35" fillId="4" borderId="19" xfId="0" applyNumberFormat="1" applyFont="1" applyFill="1" applyBorder="1" applyAlignment="1">
      <alignment horizontal="center" vertical="center" wrapText="1"/>
    </xf>
    <xf numFmtId="167" fontId="35" fillId="4" borderId="19" xfId="0" applyNumberFormat="1" applyFont="1" applyFill="1" applyBorder="1" applyAlignment="1">
      <alignment horizontal="center" vertical="center"/>
    </xf>
    <xf numFmtId="0" fontId="35" fillId="4" borderId="19" xfId="0" applyFont="1" applyFill="1" applyBorder="1" applyAlignment="1">
      <alignment horizontal="center" vertical="center"/>
    </xf>
    <xf numFmtId="0" fontId="4" fillId="4" borderId="10" xfId="0" applyFont="1" applyFill="1" applyBorder="1" applyAlignment="1">
      <alignment horizontal="left"/>
    </xf>
    <xf numFmtId="0" fontId="4" fillId="4" borderId="10" xfId="0" applyFont="1" applyFill="1" applyBorder="1"/>
    <xf numFmtId="0" fontId="57" fillId="4" borderId="19" xfId="0" applyFont="1" applyFill="1" applyBorder="1" applyAlignment="1">
      <alignment horizontal="center" vertical="center" wrapText="1"/>
    </xf>
    <xf numFmtId="0" fontId="58" fillId="0" borderId="19" xfId="0" applyFont="1" applyBorder="1" applyAlignment="1">
      <alignment horizontal="center" vertical="center" wrapText="1"/>
    </xf>
    <xf numFmtId="167" fontId="35" fillId="0" borderId="0" xfId="0" applyNumberFormat="1" applyFont="1" applyAlignment="1">
      <alignment horizontal="center" vertical="center" wrapText="1"/>
    </xf>
    <xf numFmtId="0" fontId="35" fillId="0" borderId="0" xfId="0" applyFont="1" applyAlignment="1">
      <alignment horizontal="left" vertical="center" wrapText="1"/>
    </xf>
    <xf numFmtId="0" fontId="36" fillId="4" borderId="64" xfId="0" applyFont="1" applyFill="1" applyBorder="1" applyAlignment="1">
      <alignment horizontal="center" vertical="center" wrapText="1"/>
    </xf>
    <xf numFmtId="0" fontId="35" fillId="4" borderId="64" xfId="0" applyFont="1" applyFill="1" applyBorder="1" applyAlignment="1">
      <alignment vertical="center" wrapText="1"/>
    </xf>
    <xf numFmtId="167" fontId="35" fillId="4" borderId="64" xfId="0" applyNumberFormat="1" applyFont="1" applyFill="1" applyBorder="1" applyAlignment="1">
      <alignment vertical="center" wrapText="1"/>
    </xf>
    <xf numFmtId="0" fontId="35" fillId="4" borderId="64" xfId="0" applyFont="1" applyFill="1" applyBorder="1" applyAlignment="1">
      <alignment horizontal="center" vertical="center" wrapText="1"/>
    </xf>
    <xf numFmtId="167" fontId="35" fillId="4" borderId="64" xfId="0" applyNumberFormat="1" applyFont="1" applyFill="1" applyBorder="1" applyAlignment="1">
      <alignment horizontal="center" vertical="center" wrapText="1"/>
    </xf>
    <xf numFmtId="0" fontId="59" fillId="4" borderId="64" xfId="0" applyFont="1" applyFill="1" applyBorder="1" applyAlignment="1">
      <alignment vertical="center" wrapText="1"/>
    </xf>
    <xf numFmtId="0" fontId="36" fillId="4" borderId="64" xfId="0" applyFont="1" applyFill="1" applyBorder="1" applyAlignment="1">
      <alignment horizontal="left" vertical="center" wrapText="1"/>
    </xf>
    <xf numFmtId="0" fontId="60" fillId="4" borderId="64" xfId="0" applyFont="1" applyFill="1" applyBorder="1" applyAlignment="1">
      <alignment horizontal="left" vertical="center" wrapText="1"/>
    </xf>
    <xf numFmtId="0" fontId="4" fillId="4" borderId="10" xfId="0" applyFont="1" applyFill="1" applyBorder="1" applyAlignment="1">
      <alignment horizontal="left" vertical="center" wrapText="1"/>
    </xf>
    <xf numFmtId="0" fontId="4" fillId="4" borderId="10" xfId="0" applyFont="1" applyFill="1" applyBorder="1" applyAlignment="1">
      <alignment vertical="center" wrapText="1"/>
    </xf>
    <xf numFmtId="167" fontId="47" fillId="0" borderId="63" xfId="0" applyNumberFormat="1" applyFont="1" applyBorder="1" applyAlignment="1">
      <alignment horizontal="center" vertical="center"/>
    </xf>
    <xf numFmtId="0" fontId="34" fillId="0" borderId="62" xfId="0" applyFont="1" applyBorder="1" applyAlignment="1">
      <alignment horizontal="center" vertical="center"/>
    </xf>
    <xf numFmtId="0" fontId="4" fillId="0" borderId="62" xfId="0" applyFont="1" applyBorder="1" applyAlignment="1">
      <alignment horizontal="center" vertical="center" wrapText="1"/>
    </xf>
    <xf numFmtId="167" fontId="4" fillId="0" borderId="62" xfId="0" applyNumberFormat="1" applyFont="1" applyBorder="1" applyAlignment="1">
      <alignment horizontal="center" vertical="center" wrapText="1"/>
    </xf>
    <xf numFmtId="167" fontId="4" fillId="0" borderId="19" xfId="0" applyNumberFormat="1" applyFont="1" applyBorder="1" applyAlignment="1">
      <alignment horizontal="center" vertical="center"/>
    </xf>
    <xf numFmtId="0" fontId="56" fillId="0" borderId="19" xfId="0" applyFont="1" applyBorder="1" applyAlignment="1">
      <alignment vertical="center" wrapText="1"/>
    </xf>
    <xf numFmtId="0" fontId="61" fillId="0" borderId="19" xfId="0" applyFont="1" applyBorder="1" applyAlignment="1">
      <alignment vertical="center" wrapText="1"/>
    </xf>
    <xf numFmtId="0" fontId="4" fillId="0" borderId="63" xfId="0" applyFont="1" applyBorder="1" applyAlignment="1">
      <alignment horizontal="center" vertical="center" wrapText="1"/>
    </xf>
    <xf numFmtId="0" fontId="4" fillId="0" borderId="19" xfId="0" applyFont="1" applyBorder="1" applyAlignment="1">
      <alignment horizontal="left" vertical="center" wrapText="1"/>
    </xf>
    <xf numFmtId="0" fontId="62" fillId="0" borderId="19" xfId="0" applyFont="1" applyBorder="1" applyAlignment="1">
      <alignment horizontal="left" vertical="center" wrapText="1"/>
    </xf>
    <xf numFmtId="0" fontId="63" fillId="0" borderId="16" xfId="0" applyFont="1" applyBorder="1" applyAlignment="1">
      <alignment horizontal="center" vertical="center" wrapText="1"/>
    </xf>
    <xf numFmtId="0" fontId="34" fillId="0" borderId="65" xfId="0" applyFont="1" applyBorder="1" applyAlignment="1">
      <alignment horizontal="center" vertical="center"/>
    </xf>
    <xf numFmtId="0" fontId="4" fillId="0" borderId="65" xfId="0" applyFont="1" applyBorder="1" applyAlignment="1">
      <alignment horizontal="center" vertical="center" wrapText="1"/>
    </xf>
    <xf numFmtId="0" fontId="15" fillId="0" borderId="19" xfId="0" applyFont="1" applyBorder="1" applyAlignment="1">
      <alignment horizontal="left" vertical="center" wrapText="1"/>
    </xf>
    <xf numFmtId="0" fontId="4" fillId="0" borderId="16" xfId="0" applyFont="1" applyBorder="1" applyAlignment="1">
      <alignment horizontal="center" vertical="center"/>
    </xf>
    <xf numFmtId="0" fontId="4" fillId="0" borderId="19" xfId="0" applyFont="1" applyBorder="1" applyAlignment="1">
      <alignment horizontal="left" vertical="center"/>
    </xf>
    <xf numFmtId="167" fontId="4" fillId="0" borderId="19" xfId="0" applyNumberFormat="1" applyFont="1" applyBorder="1" applyAlignment="1">
      <alignment horizontal="center" vertical="center" wrapText="1"/>
    </xf>
    <xf numFmtId="0" fontId="4" fillId="0" borderId="16" xfId="0" applyFont="1" applyBorder="1" applyAlignment="1">
      <alignment horizontal="center" vertical="center" wrapText="1"/>
    </xf>
    <xf numFmtId="0" fontId="4" fillId="4" borderId="19" xfId="0" applyFont="1" applyFill="1" applyBorder="1" applyAlignment="1">
      <alignment vertical="center" wrapText="1"/>
    </xf>
    <xf numFmtId="0" fontId="15" fillId="0" borderId="19" xfId="0" applyFont="1" applyBorder="1" applyAlignment="1">
      <alignment vertical="center" wrapText="1"/>
    </xf>
    <xf numFmtId="167" fontId="15" fillId="0" borderId="19" xfId="0" applyNumberFormat="1" applyFont="1" applyBorder="1" applyAlignment="1">
      <alignment horizontal="center" vertical="center"/>
    </xf>
    <xf numFmtId="0" fontId="4" fillId="4" borderId="19" xfId="0" applyFont="1" applyFill="1" applyBorder="1" applyAlignment="1">
      <alignment horizontal="left" vertical="center" wrapText="1"/>
    </xf>
    <xf numFmtId="0" fontId="56" fillId="4" borderId="19" xfId="0" applyFont="1" applyFill="1" applyBorder="1" applyAlignment="1">
      <alignment vertical="center" wrapText="1"/>
    </xf>
    <xf numFmtId="0" fontId="34" fillId="0" borderId="65" xfId="0" applyFont="1" applyBorder="1" applyAlignment="1">
      <alignment vertical="center"/>
    </xf>
    <xf numFmtId="0" fontId="34" fillId="0" borderId="63" xfId="0" applyFont="1" applyBorder="1" applyAlignment="1">
      <alignment vertical="center"/>
    </xf>
    <xf numFmtId="0" fontId="4" fillId="0" borderId="19" xfId="0" applyFont="1" applyBorder="1" applyAlignment="1">
      <alignment vertical="center"/>
    </xf>
    <xf numFmtId="0" fontId="34" fillId="0" borderId="62" xfId="0" applyFont="1" applyBorder="1" applyAlignment="1">
      <alignment vertical="center"/>
    </xf>
    <xf numFmtId="0" fontId="15" fillId="0" borderId="19" xfId="0" applyFont="1" applyBorder="1" applyAlignment="1">
      <alignment horizontal="center" vertical="center" wrapText="1"/>
    </xf>
    <xf numFmtId="0" fontId="4" fillId="4" borderId="64" xfId="0" applyFont="1" applyFill="1" applyBorder="1" applyAlignment="1">
      <alignment horizontal="left" vertical="center" wrapText="1"/>
    </xf>
    <xf numFmtId="0" fontId="35" fillId="0" borderId="16" xfId="0" applyFont="1" applyBorder="1" applyAlignment="1">
      <alignment horizontal="left" vertical="center" wrapText="1"/>
    </xf>
    <xf numFmtId="0" fontId="64" fillId="0" borderId="62" xfId="0" applyFont="1" applyBorder="1" applyAlignment="1">
      <alignment horizontal="left" vertical="center" wrapText="1"/>
    </xf>
    <xf numFmtId="0" fontId="39" fillId="2" borderId="10" xfId="0" applyFont="1" applyFill="1" applyBorder="1" applyAlignment="1">
      <alignment horizontal="center" vertical="center"/>
    </xf>
    <xf numFmtId="0" fontId="41" fillId="0" borderId="47" xfId="0" applyFont="1" applyBorder="1" applyAlignment="1">
      <alignment horizontal="left" vertical="center" wrapText="1"/>
    </xf>
    <xf numFmtId="0" fontId="65" fillId="0" borderId="81" xfId="0" applyFont="1" applyBorder="1" applyAlignment="1">
      <alignment wrapText="1"/>
    </xf>
    <xf numFmtId="0" fontId="65" fillId="0" borderId="82" xfId="0" applyFont="1" applyBorder="1" applyAlignment="1">
      <alignment wrapText="1"/>
    </xf>
    <xf numFmtId="0" fontId="4" fillId="0" borderId="68" xfId="0" applyFont="1" applyBorder="1" applyAlignment="1">
      <alignment horizontal="center" vertical="center"/>
    </xf>
    <xf numFmtId="9" fontId="4" fillId="0" borderId="83" xfId="0" applyNumberFormat="1" applyFont="1" applyBorder="1" applyAlignment="1">
      <alignment horizontal="center" vertical="center"/>
    </xf>
    <xf numFmtId="0" fontId="65" fillId="0" borderId="84" xfId="0" applyFont="1" applyBorder="1" applyAlignment="1">
      <alignment wrapText="1"/>
    </xf>
    <xf numFmtId="0" fontId="65" fillId="0" borderId="18" xfId="0" applyFont="1" applyBorder="1" applyAlignment="1">
      <alignment wrapText="1"/>
    </xf>
    <xf numFmtId="0" fontId="4" fillId="0" borderId="19" xfId="0" applyFont="1" applyBorder="1" applyAlignment="1">
      <alignment horizontal="center" vertical="center"/>
    </xf>
    <xf numFmtId="166" fontId="4" fillId="0" borderId="85" xfId="0" applyNumberFormat="1" applyFont="1" applyBorder="1" applyAlignment="1">
      <alignment horizontal="center" vertical="center"/>
    </xf>
    <xf numFmtId="0" fontId="65" fillId="0" borderId="86" xfId="0" applyFont="1" applyBorder="1" applyAlignment="1">
      <alignment wrapText="1"/>
    </xf>
    <xf numFmtId="0" fontId="65" fillId="0" borderId="87" xfId="0" applyFont="1" applyBorder="1" applyAlignment="1">
      <alignment wrapText="1"/>
    </xf>
    <xf numFmtId="0" fontId="4" fillId="0" borderId="88" xfId="0" applyFont="1" applyBorder="1" applyAlignment="1">
      <alignment horizontal="center" vertical="center"/>
    </xf>
    <xf numFmtId="166" fontId="4" fillId="0" borderId="89" xfId="0" applyNumberFormat="1" applyFont="1" applyBorder="1" applyAlignment="1">
      <alignment horizontal="center" vertical="center"/>
    </xf>
    <xf numFmtId="0" fontId="66" fillId="0" borderId="0" xfId="0" applyFont="1" applyAlignment="1">
      <alignment horizontal="center" vertical="center"/>
    </xf>
    <xf numFmtId="0" fontId="66" fillId="0" borderId="81" xfId="0" applyFont="1" applyBorder="1" applyAlignment="1">
      <alignment horizontal="center" vertical="center"/>
    </xf>
    <xf numFmtId="0" fontId="66" fillId="0" borderId="68" xfId="0" applyFont="1" applyBorder="1" applyAlignment="1">
      <alignment horizontal="center" vertical="center" wrapText="1"/>
    </xf>
    <xf numFmtId="0" fontId="66" fillId="0" borderId="83" xfId="0" applyFont="1" applyBorder="1" applyAlignment="1">
      <alignment horizontal="center" vertical="center" wrapText="1"/>
    </xf>
    <xf numFmtId="0" fontId="66" fillId="0" borderId="0" xfId="0" applyFont="1" applyAlignment="1">
      <alignment horizontal="center" vertical="center" wrapText="1"/>
    </xf>
    <xf numFmtId="0" fontId="66" fillId="0" borderId="19" xfId="0" applyFont="1" applyBorder="1" applyAlignment="1">
      <alignment horizontal="center" vertical="center" wrapText="1"/>
    </xf>
    <xf numFmtId="0" fontId="66" fillId="21" borderId="19" xfId="0" applyFont="1" applyFill="1" applyBorder="1" applyAlignment="1">
      <alignment horizontal="center" vertical="center" wrapText="1"/>
    </xf>
    <xf numFmtId="0" fontId="4" fillId="0" borderId="84" xfId="0" applyFont="1" applyBorder="1"/>
    <xf numFmtId="0" fontId="66" fillId="0" borderId="90" xfId="0" applyFont="1" applyBorder="1" applyAlignment="1">
      <alignment horizontal="center" vertical="center" wrapText="1"/>
    </xf>
    <xf numFmtId="0" fontId="65" fillId="0" borderId="19" xfId="0" applyFont="1" applyBorder="1" applyAlignment="1">
      <alignment horizontal="left" vertical="center" wrapText="1"/>
    </xf>
    <xf numFmtId="0" fontId="65" fillId="0" borderId="19" xfId="0" applyFont="1" applyBorder="1" applyAlignment="1">
      <alignment horizontal="center" vertical="center"/>
    </xf>
    <xf numFmtId="0" fontId="65" fillId="0" borderId="0" xfId="0" applyFont="1" applyAlignment="1">
      <alignment horizontal="center" vertical="center"/>
    </xf>
    <xf numFmtId="0" fontId="4" fillId="0" borderId="19" xfId="0" applyFont="1" applyBorder="1"/>
    <xf numFmtId="0" fontId="67" fillId="0" borderId="19" xfId="0" applyFont="1" applyBorder="1" applyAlignment="1">
      <alignment vertical="center" wrapText="1"/>
    </xf>
    <xf numFmtId="0" fontId="4" fillId="0" borderId="85" xfId="0" applyFont="1" applyBorder="1" applyAlignment="1">
      <alignment horizontal="center" vertical="center"/>
    </xf>
    <xf numFmtId="0" fontId="65" fillId="0" borderId="19" xfId="0" applyFont="1" applyBorder="1"/>
    <xf numFmtId="0" fontId="4" fillId="0" borderId="84" xfId="0" applyFont="1" applyBorder="1" applyAlignment="1">
      <alignment wrapText="1"/>
    </xf>
    <xf numFmtId="0" fontId="65" fillId="0" borderId="0" xfId="0" applyFont="1"/>
    <xf numFmtId="0" fontId="65" fillId="0" borderId="86" xfId="0" applyFont="1" applyBorder="1"/>
    <xf numFmtId="0" fontId="65" fillId="0" borderId="87" xfId="0" applyFont="1" applyBorder="1" applyAlignment="1">
      <alignment horizontal="center"/>
    </xf>
    <xf numFmtId="0" fontId="65" fillId="0" borderId="88" xfId="0" applyFont="1" applyBorder="1" applyAlignment="1">
      <alignment horizontal="center" vertical="center"/>
    </xf>
    <xf numFmtId="0" fontId="22" fillId="6" borderId="5" xfId="0" applyFont="1" applyFill="1" applyBorder="1" applyAlignment="1">
      <alignment horizontal="center" vertical="center" wrapText="1"/>
    </xf>
    <xf numFmtId="17" fontId="68" fillId="12" borderId="53" xfId="0" applyNumberFormat="1" applyFont="1" applyFill="1" applyBorder="1" applyAlignment="1">
      <alignment vertical="center"/>
    </xf>
    <xf numFmtId="41" fontId="44" fillId="0" borderId="26" xfId="0" applyNumberFormat="1" applyFont="1" applyBorder="1" applyAlignment="1">
      <alignment horizontal="center" vertical="center"/>
    </xf>
    <xf numFmtId="41" fontId="44" fillId="0" borderId="53" xfId="0" applyNumberFormat="1" applyFont="1" applyBorder="1" applyAlignment="1">
      <alignment horizontal="center" vertical="center"/>
    </xf>
    <xf numFmtId="0" fontId="69" fillId="12" borderId="56" xfId="0" applyFont="1" applyFill="1" applyBorder="1" applyAlignment="1">
      <alignment vertical="center"/>
    </xf>
    <xf numFmtId="41" fontId="44" fillId="0" borderId="30" xfId="0" applyNumberFormat="1" applyFont="1" applyBorder="1" applyAlignment="1">
      <alignment horizontal="center" vertical="center"/>
    </xf>
    <xf numFmtId="41" fontId="44" fillId="0" borderId="56" xfId="0" applyNumberFormat="1" applyFont="1" applyBorder="1" applyAlignment="1">
      <alignment horizontal="center" vertical="center"/>
    </xf>
    <xf numFmtId="41" fontId="44" fillId="2" borderId="29" xfId="0" applyNumberFormat="1" applyFont="1" applyFill="1" applyBorder="1" applyAlignment="1">
      <alignment horizontal="center" vertical="center"/>
    </xf>
    <xf numFmtId="41" fontId="44" fillId="2" borderId="56" xfId="0" applyNumberFormat="1" applyFont="1" applyFill="1" applyBorder="1" applyAlignment="1">
      <alignment horizontal="center" vertical="center"/>
    </xf>
    <xf numFmtId="0" fontId="70" fillId="13" borderId="56" xfId="0" applyFont="1" applyFill="1" applyBorder="1" applyAlignment="1">
      <alignment vertical="center"/>
    </xf>
    <xf numFmtId="0" fontId="71" fillId="14" borderId="56" xfId="0" applyFont="1" applyFill="1" applyBorder="1" applyAlignment="1">
      <alignment vertical="center"/>
    </xf>
    <xf numFmtId="0" fontId="72" fillId="15" borderId="56" xfId="0" applyFont="1" applyFill="1" applyBorder="1" applyAlignment="1">
      <alignment vertical="center"/>
    </xf>
    <xf numFmtId="0" fontId="73" fillId="15" borderId="91" xfId="0" applyFont="1" applyFill="1" applyBorder="1" applyAlignment="1">
      <alignment vertical="center"/>
    </xf>
    <xf numFmtId="41" fontId="44" fillId="2" borderId="34" xfId="0" applyNumberFormat="1" applyFont="1" applyFill="1" applyBorder="1" applyAlignment="1">
      <alignment horizontal="center" vertical="center"/>
    </xf>
    <xf numFmtId="41" fontId="44" fillId="2" borderId="91" xfId="0" applyNumberFormat="1" applyFont="1" applyFill="1" applyBorder="1" applyAlignment="1">
      <alignment horizontal="center" vertical="center"/>
    </xf>
    <xf numFmtId="0" fontId="65" fillId="2" borderId="19" xfId="0" applyFont="1" applyFill="1" applyBorder="1" applyAlignment="1">
      <alignment vertical="center"/>
    </xf>
    <xf numFmtId="41" fontId="65" fillId="0" borderId="19" xfId="0" applyNumberFormat="1" applyFont="1" applyBorder="1" applyAlignment="1">
      <alignment horizontal="center" vertical="center"/>
    </xf>
    <xf numFmtId="0" fontId="39" fillId="2" borderId="53" xfId="0" applyFont="1" applyFill="1" applyBorder="1" applyAlignment="1">
      <alignment horizontal="left" vertical="center" wrapText="1"/>
    </xf>
    <xf numFmtId="0" fontId="39" fillId="4" borderId="56" xfId="0" applyFont="1" applyFill="1" applyBorder="1" applyAlignment="1">
      <alignment horizontal="left" vertical="center" wrapText="1"/>
    </xf>
    <xf numFmtId="0" fontId="39" fillId="0" borderId="56" xfId="0" applyFont="1" applyBorder="1" applyAlignment="1">
      <alignment horizontal="left" vertical="center" wrapText="1"/>
    </xf>
    <xf numFmtId="0" fontId="39" fillId="0" borderId="58" xfId="0" applyFont="1" applyBorder="1" applyAlignment="1">
      <alignment horizontal="left" vertical="center" wrapText="1"/>
    </xf>
    <xf numFmtId="0" fontId="74" fillId="22" borderId="10" xfId="0" applyFont="1" applyFill="1" applyBorder="1" applyAlignment="1">
      <alignment horizontal="center" vertical="center"/>
    </xf>
    <xf numFmtId="0" fontId="39" fillId="22" borderId="10" xfId="0" applyFont="1" applyFill="1" applyBorder="1" applyAlignment="1">
      <alignment horizontal="center" vertical="center"/>
    </xf>
    <xf numFmtId="0" fontId="39" fillId="22" borderId="10" xfId="0" applyFont="1" applyFill="1" applyBorder="1" applyAlignment="1">
      <alignment horizontal="left" vertical="center"/>
    </xf>
    <xf numFmtId="0" fontId="44" fillId="22" borderId="10" xfId="0" applyFont="1" applyFill="1" applyBorder="1" applyAlignment="1">
      <alignment horizontal="center" vertical="center" wrapText="1"/>
    </xf>
    <xf numFmtId="0" fontId="44" fillId="22" borderId="10" xfId="0" applyFont="1" applyFill="1" applyBorder="1" applyAlignment="1">
      <alignment horizontal="left" vertical="center" wrapText="1"/>
    </xf>
    <xf numFmtId="0" fontId="4" fillId="23" borderId="10" xfId="0" applyFont="1" applyFill="1" applyBorder="1"/>
    <xf numFmtId="0" fontId="44" fillId="22" borderId="10" xfId="0" applyFont="1" applyFill="1" applyBorder="1" applyAlignment="1">
      <alignment horizontal="left" vertical="top" wrapText="1"/>
    </xf>
    <xf numFmtId="0" fontId="4" fillId="22" borderId="10" xfId="0" applyFont="1" applyFill="1" applyBorder="1"/>
    <xf numFmtId="1" fontId="32" fillId="23" borderId="10" xfId="0" applyNumberFormat="1" applyFont="1" applyFill="1" applyBorder="1" applyAlignment="1">
      <alignment vertical="center"/>
    </xf>
    <xf numFmtId="0" fontId="15" fillId="23" borderId="10" xfId="0" applyFont="1" applyFill="1" applyBorder="1"/>
    <xf numFmtId="0" fontId="4" fillId="23" borderId="10" xfId="0" applyFont="1" applyFill="1" applyBorder="1" applyAlignment="1">
      <alignment horizontal="left"/>
    </xf>
    <xf numFmtId="0" fontId="16" fillId="0" borderId="81" xfId="0" applyFont="1" applyBorder="1" applyAlignment="1">
      <alignment vertical="center" wrapText="1"/>
    </xf>
    <xf numFmtId="0" fontId="17" fillId="0" borderId="83" xfId="0" applyFont="1" applyBorder="1" applyAlignment="1">
      <alignment horizontal="center" vertical="center" wrapText="1"/>
    </xf>
    <xf numFmtId="0" fontId="17" fillId="0" borderId="89" xfId="0" applyFont="1" applyBorder="1" applyAlignment="1">
      <alignment horizontal="center" vertical="center" wrapText="1"/>
    </xf>
    <xf numFmtId="0" fontId="33" fillId="22" borderId="10" xfId="0" applyFont="1" applyFill="1" applyBorder="1"/>
    <xf numFmtId="0" fontId="75" fillId="22" borderId="10" xfId="0" applyFont="1" applyFill="1" applyBorder="1" applyAlignment="1">
      <alignment wrapText="1"/>
    </xf>
    <xf numFmtId="0" fontId="16" fillId="0" borderId="84" xfId="0" applyFont="1" applyBorder="1" applyAlignment="1">
      <alignment vertical="center" wrapText="1"/>
    </xf>
    <xf numFmtId="0" fontId="17" fillId="0" borderId="85" xfId="0" applyFont="1" applyBorder="1" applyAlignment="1">
      <alignment horizontal="center" vertical="center" wrapText="1"/>
    </xf>
    <xf numFmtId="0" fontId="4" fillId="22" borderId="10" xfId="0" applyFont="1" applyFill="1" applyBorder="1" applyAlignment="1">
      <alignment horizontal="left" vertical="center"/>
    </xf>
    <xf numFmtId="0" fontId="76" fillId="22" borderId="10" xfId="0" applyFont="1" applyFill="1" applyBorder="1"/>
    <xf numFmtId="1" fontId="24" fillId="23" borderId="10" xfId="0" applyNumberFormat="1" applyFont="1" applyFill="1" applyBorder="1" applyAlignment="1">
      <alignment horizontal="center" vertical="center"/>
    </xf>
    <xf numFmtId="1" fontId="16" fillId="22" borderId="10" xfId="0" applyNumberFormat="1" applyFont="1" applyFill="1" applyBorder="1" applyAlignment="1">
      <alignment horizontal="left" vertical="center" wrapText="1"/>
    </xf>
    <xf numFmtId="1" fontId="16" fillId="23" borderId="10" xfId="0" applyNumberFormat="1" applyFont="1" applyFill="1" applyBorder="1" applyAlignment="1">
      <alignment horizontal="center" vertical="center"/>
    </xf>
    <xf numFmtId="0" fontId="16" fillId="0" borderId="86" xfId="0" applyFont="1" applyBorder="1" applyAlignment="1">
      <alignment vertical="center" wrapText="1"/>
    </xf>
    <xf numFmtId="0" fontId="16" fillId="22" borderId="10" xfId="0" applyFont="1" applyFill="1" applyBorder="1" applyAlignment="1">
      <alignment horizontal="left" vertical="center" wrapText="1"/>
    </xf>
    <xf numFmtId="1" fontId="32" fillId="23" borderId="10" xfId="0" applyNumberFormat="1" applyFont="1" applyFill="1" applyBorder="1" applyAlignment="1">
      <alignment horizontal="center" vertical="center" wrapText="1"/>
    </xf>
    <xf numFmtId="0" fontId="77" fillId="23" borderId="10" xfId="0" applyFont="1" applyFill="1" applyBorder="1" applyAlignment="1">
      <alignment vertical="center" wrapText="1"/>
    </xf>
    <xf numFmtId="0" fontId="17" fillId="23" borderId="10" xfId="0" applyFont="1" applyFill="1" applyBorder="1" applyAlignment="1">
      <alignment horizontal="center" vertical="center" wrapText="1"/>
    </xf>
    <xf numFmtId="0" fontId="16" fillId="23" borderId="10" xfId="0" applyFont="1" applyFill="1" applyBorder="1" applyAlignment="1">
      <alignment horizontal="center" vertical="center"/>
    </xf>
    <xf numFmtId="0" fontId="26" fillId="23" borderId="10" xfId="0" applyFont="1" applyFill="1" applyBorder="1" applyAlignment="1">
      <alignment horizontal="center" vertical="center"/>
    </xf>
    <xf numFmtId="0" fontId="78" fillId="23" borderId="10" xfId="0" applyFont="1" applyFill="1" applyBorder="1" applyAlignment="1">
      <alignment horizontal="center" vertical="center" wrapText="1"/>
    </xf>
    <xf numFmtId="0" fontId="4" fillId="22" borderId="10" xfId="0" applyFont="1" applyFill="1" applyBorder="1" applyAlignment="1">
      <alignment horizontal="center" vertical="center"/>
    </xf>
    <xf numFmtId="0" fontId="35" fillId="0" borderId="84" xfId="0" applyFont="1" applyBorder="1" applyAlignment="1">
      <alignment horizontal="center" vertical="center" wrapText="1"/>
    </xf>
    <xf numFmtId="0" fontId="35" fillId="0" borderId="18" xfId="0" applyFont="1" applyBorder="1" applyAlignment="1">
      <alignment vertical="center" wrapText="1"/>
    </xf>
    <xf numFmtId="167" fontId="35" fillId="0" borderId="16" xfId="0" applyNumberFormat="1" applyFont="1" applyBorder="1" applyAlignment="1">
      <alignment horizontal="center" vertical="center" wrapText="1"/>
    </xf>
    <xf numFmtId="0" fontId="79" fillId="0" borderId="18" xfId="0" applyFont="1" applyBorder="1" applyAlignment="1">
      <alignment horizontal="center" vertical="center"/>
    </xf>
    <xf numFmtId="0" fontId="4" fillId="0" borderId="85" xfId="0" applyFont="1" applyBorder="1" applyAlignment="1">
      <alignment horizontal="center" vertical="center" wrapText="1"/>
    </xf>
    <xf numFmtId="0" fontId="35" fillId="0" borderId="86" xfId="0" applyFont="1" applyBorder="1" applyAlignment="1">
      <alignment horizontal="center" vertical="center" wrapText="1"/>
    </xf>
    <xf numFmtId="0" fontId="35" fillId="0" borderId="87" xfId="0" applyFont="1" applyBorder="1" applyAlignment="1">
      <alignment vertical="center" wrapText="1"/>
    </xf>
    <xf numFmtId="0" fontId="35" fillId="0" borderId="88" xfId="0" applyFont="1" applyBorder="1" applyAlignment="1">
      <alignment vertical="center" wrapText="1"/>
    </xf>
    <xf numFmtId="167" fontId="35" fillId="0" borderId="88" xfId="0" applyNumberFormat="1" applyFont="1" applyBorder="1" applyAlignment="1">
      <alignment horizontal="center" vertical="center" wrapText="1"/>
    </xf>
    <xf numFmtId="0" fontId="35" fillId="0" borderId="88" xfId="0" applyFont="1" applyBorder="1" applyAlignment="1">
      <alignment horizontal="left" vertical="center" wrapText="1"/>
    </xf>
    <xf numFmtId="0" fontId="35" fillId="0" borderId="88" xfId="0" applyFont="1" applyBorder="1" applyAlignment="1">
      <alignment horizontal="center" vertical="center" wrapText="1"/>
    </xf>
    <xf numFmtId="0" fontId="35" fillId="0" borderId="94" xfId="0" applyFont="1" applyBorder="1" applyAlignment="1">
      <alignment horizontal="center" vertical="center" wrapText="1"/>
    </xf>
    <xf numFmtId="167" fontId="35" fillId="0" borderId="95" xfId="0" applyNumberFormat="1" applyFont="1" applyBorder="1" applyAlignment="1">
      <alignment horizontal="center" vertical="center" wrapText="1"/>
    </xf>
    <xf numFmtId="0" fontId="35" fillId="0" borderId="88" xfId="0" applyFont="1" applyBorder="1" applyAlignment="1">
      <alignment horizontal="center" vertical="center"/>
    </xf>
    <xf numFmtId="0" fontId="46" fillId="20" borderId="96" xfId="0" applyFont="1" applyFill="1" applyBorder="1" applyAlignment="1">
      <alignment horizontal="center" vertical="center" wrapText="1"/>
    </xf>
    <xf numFmtId="0" fontId="46" fillId="20" borderId="97" xfId="0" applyFont="1" applyFill="1" applyBorder="1" applyAlignment="1">
      <alignment horizontal="center" vertical="center" wrapText="1"/>
    </xf>
    <xf numFmtId="0" fontId="35" fillId="0" borderId="81" xfId="0" applyFont="1" applyBorder="1" applyAlignment="1">
      <alignment horizontal="center" vertical="center" wrapText="1"/>
    </xf>
    <xf numFmtId="0" fontId="35" fillId="0" borderId="68" xfId="0" applyFont="1" applyBorder="1" applyAlignment="1">
      <alignment vertical="center" wrapText="1"/>
    </xf>
    <xf numFmtId="167" fontId="35" fillId="0" borderId="68" xfId="0" applyNumberFormat="1" applyFont="1" applyBorder="1" applyAlignment="1">
      <alignment horizontal="center" vertical="center" wrapText="1"/>
    </xf>
    <xf numFmtId="0" fontId="35" fillId="0" borderId="68" xfId="0" applyFont="1" applyBorder="1" applyAlignment="1">
      <alignment horizontal="left" vertical="center" wrapText="1"/>
    </xf>
    <xf numFmtId="0" fontId="35" fillId="0" borderId="68" xfId="0" applyFont="1" applyBorder="1" applyAlignment="1">
      <alignment horizontal="center" vertical="center" wrapText="1"/>
    </xf>
    <xf numFmtId="0" fontId="80" fillId="4" borderId="62" xfId="0" applyFont="1" applyFill="1" applyBorder="1" applyAlignment="1">
      <alignment horizontal="center" vertical="center" wrapText="1"/>
    </xf>
    <xf numFmtId="0" fontId="81" fillId="0" borderId="62" xfId="0" applyFont="1" applyBorder="1" applyAlignment="1">
      <alignment horizontal="center" vertical="center" wrapText="1"/>
    </xf>
    <xf numFmtId="167" fontId="36" fillId="4" borderId="101" xfId="0" applyNumberFormat="1" applyFont="1" applyFill="1" applyBorder="1" applyAlignment="1">
      <alignment horizontal="left" vertical="center" wrapText="1"/>
    </xf>
    <xf numFmtId="0" fontId="82" fillId="4" borderId="19" xfId="0" applyFont="1" applyFill="1" applyBorder="1" applyAlignment="1">
      <alignment horizontal="center" vertical="center" wrapText="1"/>
    </xf>
    <xf numFmtId="0" fontId="4" fillId="0" borderId="19" xfId="0" applyFont="1" applyBorder="1" applyAlignment="1">
      <alignment horizontal="left" vertical="top"/>
    </xf>
    <xf numFmtId="167" fontId="36" fillId="4" borderId="102" xfId="0" applyNumberFormat="1" applyFont="1" applyFill="1" applyBorder="1" applyAlignment="1">
      <alignment horizontal="left" vertical="center" wrapText="1"/>
    </xf>
    <xf numFmtId="0" fontId="4" fillId="0" borderId="88" xfId="0" applyFont="1" applyBorder="1" applyAlignment="1">
      <alignment horizontal="left" vertical="top"/>
    </xf>
    <xf numFmtId="0" fontId="83" fillId="0" borderId="88" xfId="0" applyFont="1" applyBorder="1" applyAlignment="1">
      <alignment horizontal="center" vertical="center" wrapText="1"/>
    </xf>
    <xf numFmtId="0" fontId="35" fillId="0" borderId="87" xfId="0" applyFont="1" applyBorder="1" applyAlignment="1">
      <alignment horizontal="left" vertical="top" wrapText="1"/>
    </xf>
    <xf numFmtId="167" fontId="4" fillId="0" borderId="19" xfId="0" applyNumberFormat="1" applyFont="1" applyBorder="1" applyAlignment="1">
      <alignment horizontal="center" vertical="center"/>
    </xf>
    <xf numFmtId="167" fontId="36" fillId="4" borderId="19" xfId="0" applyNumberFormat="1" applyFont="1" applyFill="1" applyBorder="1" applyAlignment="1">
      <alignment horizontal="left" vertical="center" wrapText="1"/>
    </xf>
    <xf numFmtId="0" fontId="43" fillId="24" borderId="4" xfId="0" applyFont="1" applyFill="1" applyBorder="1" applyAlignment="1">
      <alignment horizontal="center" vertical="center" wrapText="1"/>
    </xf>
    <xf numFmtId="1" fontId="36" fillId="20" borderId="104" xfId="0" applyNumberFormat="1" applyFont="1" applyFill="1" applyBorder="1" applyAlignment="1">
      <alignment horizontal="center" vertical="center" wrapText="1"/>
    </xf>
    <xf numFmtId="0" fontId="36" fillId="20" borderId="105" xfId="0" applyFont="1" applyFill="1" applyBorder="1" applyAlignment="1">
      <alignment horizontal="center" vertical="center" wrapText="1"/>
    </xf>
    <xf numFmtId="0" fontId="36" fillId="20" borderId="106" xfId="0" applyFont="1" applyFill="1" applyBorder="1" applyAlignment="1">
      <alignment horizontal="center" vertical="center" wrapText="1"/>
    </xf>
    <xf numFmtId="0" fontId="36" fillId="20" borderId="104" xfId="0" applyFont="1" applyFill="1" applyBorder="1" applyAlignment="1">
      <alignment horizontal="center" vertical="center" wrapText="1"/>
    </xf>
    <xf numFmtId="0" fontId="46" fillId="20" borderId="105" xfId="0" applyFont="1" applyFill="1" applyBorder="1" applyAlignment="1">
      <alignment horizontal="center" vertical="center" wrapText="1"/>
    </xf>
    <xf numFmtId="0" fontId="46" fillId="20" borderId="106" xfId="0" applyFont="1" applyFill="1" applyBorder="1" applyAlignment="1">
      <alignment horizontal="center" vertical="center" wrapText="1"/>
    </xf>
    <xf numFmtId="0" fontId="46" fillId="20" borderId="104" xfId="0" applyFont="1" applyFill="1" applyBorder="1" applyAlignment="1">
      <alignment horizontal="center" vertical="center" wrapText="1"/>
    </xf>
    <xf numFmtId="0" fontId="84" fillId="0" borderId="0" xfId="0" applyFont="1" applyAlignment="1">
      <alignment vertical="top" wrapText="1"/>
    </xf>
    <xf numFmtId="167" fontId="35" fillId="0" borderId="19" xfId="0" applyNumberFormat="1" applyFont="1" applyBorder="1" applyAlignment="1">
      <alignment horizontal="center" vertical="center" wrapText="1"/>
    </xf>
    <xf numFmtId="167" fontId="35" fillId="0" borderId="65" xfId="0" applyNumberFormat="1" applyFont="1" applyBorder="1" applyAlignment="1">
      <alignment horizontal="center" vertical="center" wrapText="1"/>
    </xf>
    <xf numFmtId="0" fontId="35" fillId="0" borderId="107" xfId="0" applyFont="1" applyBorder="1" applyAlignment="1">
      <alignment horizontal="center" vertical="center" wrapText="1"/>
    </xf>
    <xf numFmtId="0" fontId="35" fillId="0" borderId="65" xfId="0" applyFont="1" applyBorder="1" applyAlignment="1">
      <alignment horizontal="left" vertical="top" wrapText="1"/>
    </xf>
    <xf numFmtId="0" fontId="94" fillId="0" borderId="0" xfId="0" applyFont="1"/>
    <xf numFmtId="0" fontId="95" fillId="0" borderId="0" xfId="0" applyFont="1"/>
    <xf numFmtId="0" fontId="94" fillId="0" borderId="0" xfId="0" applyFont="1" applyAlignment="1">
      <alignment horizontal="left" vertical="top"/>
    </xf>
    <xf numFmtId="0" fontId="39" fillId="0" borderId="56" xfId="0" applyFont="1" applyBorder="1" applyAlignment="1">
      <alignment horizontal="left" vertical="center"/>
    </xf>
    <xf numFmtId="0" fontId="66" fillId="22" borderId="10" xfId="0" applyFont="1" applyFill="1" applyBorder="1" applyAlignment="1">
      <alignment horizontal="left" vertical="top" wrapText="1"/>
    </xf>
    <xf numFmtId="0" fontId="96" fillId="23" borderId="10" xfId="0" applyFont="1" applyFill="1" applyBorder="1"/>
    <xf numFmtId="0" fontId="15" fillId="23" borderId="10" xfId="0" applyFont="1" applyFill="1" applyBorder="1" applyAlignment="1">
      <alignment horizontal="center" vertical="center"/>
    </xf>
    <xf numFmtId="0" fontId="4" fillId="23" borderId="10" xfId="0" applyFont="1" applyFill="1" applyBorder="1" applyAlignment="1">
      <alignment horizontal="center" vertical="center"/>
    </xf>
    <xf numFmtId="0" fontId="94" fillId="23" borderId="10" xfId="0" applyFont="1" applyFill="1" applyBorder="1"/>
    <xf numFmtId="0" fontId="66" fillId="22" borderId="10" xfId="0" applyFont="1" applyFill="1" applyBorder="1" applyAlignment="1">
      <alignment horizontal="center" vertical="center" wrapText="1"/>
    </xf>
    <xf numFmtId="0" fontId="66" fillId="20" borderId="104" xfId="0" applyFont="1" applyFill="1" applyBorder="1" applyAlignment="1">
      <alignment horizontal="center" vertical="center" wrapText="1"/>
    </xf>
    <xf numFmtId="0" fontId="7" fillId="0" borderId="18" xfId="0" applyFont="1" applyBorder="1" applyAlignment="1">
      <alignment horizontal="left" vertical="center" wrapText="1"/>
    </xf>
    <xf numFmtId="0" fontId="97" fillId="4" borderId="19" xfId="0" applyFont="1" applyFill="1" applyBorder="1" applyAlignment="1">
      <alignment vertical="center" wrapText="1"/>
    </xf>
    <xf numFmtId="0" fontId="36" fillId="4" borderId="19" xfId="0" applyFont="1" applyFill="1" applyBorder="1" applyAlignment="1">
      <alignment horizontal="left" vertical="center" wrapText="1"/>
    </xf>
    <xf numFmtId="167" fontId="35" fillId="4" borderId="19" xfId="0" applyNumberFormat="1" applyFont="1" applyFill="1" applyBorder="1" applyAlignment="1">
      <alignment horizontal="left" vertical="center" wrapText="1"/>
    </xf>
    <xf numFmtId="0" fontId="98" fillId="2" borderId="53" xfId="0" applyFont="1" applyFill="1" applyBorder="1" applyAlignment="1">
      <alignment horizontal="left" vertical="center" wrapText="1"/>
    </xf>
    <xf numFmtId="0" fontId="98" fillId="0" borderId="56" xfId="0" applyFont="1" applyBorder="1" applyAlignment="1">
      <alignment horizontal="left" vertical="center" wrapText="1"/>
    </xf>
    <xf numFmtId="0" fontId="98" fillId="0" borderId="56" xfId="0" applyFont="1" applyBorder="1" applyAlignment="1">
      <alignment horizontal="left" vertical="center"/>
    </xf>
    <xf numFmtId="0" fontId="98" fillId="0" borderId="58" xfId="0" applyFont="1" applyBorder="1" applyAlignment="1">
      <alignment horizontal="left" vertical="center" wrapText="1"/>
    </xf>
    <xf numFmtId="0" fontId="35" fillId="4" borderId="102" xfId="0" applyFont="1" applyFill="1" applyBorder="1" applyAlignment="1">
      <alignment vertical="center" wrapText="1"/>
    </xf>
    <xf numFmtId="0" fontId="46" fillId="0" borderId="65" xfId="0" applyFont="1" applyBorder="1" applyAlignment="1">
      <alignment horizontal="left" vertical="center" wrapText="1"/>
    </xf>
    <xf numFmtId="0" fontId="99" fillId="0" borderId="65" xfId="0" applyFont="1" applyBorder="1" applyAlignment="1">
      <alignment horizontal="left" vertical="center" wrapText="1"/>
    </xf>
    <xf numFmtId="0" fontId="35" fillId="4" borderId="102" xfId="0" applyFont="1" applyFill="1" applyBorder="1" applyAlignment="1">
      <alignment horizontal="center" vertical="center" wrapText="1"/>
    </xf>
    <xf numFmtId="0" fontId="35" fillId="0" borderId="18" xfId="0" applyFont="1" applyBorder="1" applyAlignment="1">
      <alignment horizontal="center" vertical="center" wrapText="1"/>
    </xf>
    <xf numFmtId="0" fontId="35" fillId="4" borderId="102" xfId="0" applyFont="1" applyFill="1" applyBorder="1" applyAlignment="1">
      <alignment vertical="center" wrapText="1"/>
    </xf>
    <xf numFmtId="0" fontId="100" fillId="0" borderId="19" xfId="0" applyFont="1" applyBorder="1" applyAlignment="1">
      <alignment horizontal="left" vertical="center" wrapText="1"/>
    </xf>
    <xf numFmtId="0" fontId="35" fillId="25" borderId="19" xfId="0" applyFont="1" applyFill="1" applyBorder="1" applyAlignment="1">
      <alignment horizontal="center" vertical="center" wrapText="1"/>
    </xf>
    <xf numFmtId="0" fontId="101" fillId="4" borderId="102" xfId="0" applyFont="1" applyFill="1" applyBorder="1" applyAlignment="1">
      <alignment vertical="center" wrapText="1"/>
    </xf>
    <xf numFmtId="0" fontId="36" fillId="0" borderId="65" xfId="0" applyFont="1" applyBorder="1" applyAlignment="1">
      <alignment horizontal="left" vertical="center" wrapText="1"/>
    </xf>
    <xf numFmtId="0" fontId="35" fillId="0" borderId="69" xfId="0" applyFont="1" applyBorder="1" applyAlignment="1">
      <alignment horizontal="left" vertical="center" wrapText="1"/>
    </xf>
    <xf numFmtId="0" fontId="102" fillId="4" borderId="19" xfId="0" applyFont="1" applyFill="1" applyBorder="1" applyAlignment="1">
      <alignment horizontal="center" vertical="center" wrapText="1"/>
    </xf>
    <xf numFmtId="0" fontId="36" fillId="0" borderId="19" xfId="0" applyFont="1" applyBorder="1" applyAlignment="1">
      <alignment horizontal="left" vertical="center" wrapText="1"/>
    </xf>
    <xf numFmtId="0" fontId="35" fillId="0" borderId="0" xfId="0" applyFont="1" applyAlignment="1">
      <alignment horizontal="left" vertical="top"/>
    </xf>
    <xf numFmtId="0" fontId="56" fillId="0" borderId="0" xfId="0" applyFont="1" applyAlignment="1">
      <alignment horizontal="center" vertical="center"/>
    </xf>
    <xf numFmtId="0" fontId="36" fillId="0" borderId="0" xfId="0" applyFont="1" applyAlignment="1">
      <alignment horizontal="center" vertical="center"/>
    </xf>
    <xf numFmtId="0" fontId="65" fillId="23" borderId="10" xfId="0" applyFont="1" applyFill="1" applyBorder="1" applyAlignment="1">
      <alignment horizontal="center" vertical="center"/>
    </xf>
    <xf numFmtId="0" fontId="56" fillId="23" borderId="10" xfId="0" applyFont="1" applyFill="1" applyBorder="1" applyAlignment="1">
      <alignment horizontal="center" vertical="center"/>
    </xf>
    <xf numFmtId="167" fontId="35" fillId="0" borderId="16" xfId="0" applyNumberFormat="1" applyFont="1" applyBorder="1" applyAlignment="1">
      <alignment horizontal="center" vertical="center" wrapText="1"/>
    </xf>
    <xf numFmtId="0" fontId="103" fillId="0" borderId="19" xfId="0" applyFont="1" applyBorder="1" applyAlignment="1">
      <alignment horizontal="center" vertical="center" wrapText="1"/>
    </xf>
    <xf numFmtId="0" fontId="46" fillId="0" borderId="19" xfId="0" applyFont="1" applyBorder="1" applyAlignment="1">
      <alignment horizontal="left" vertical="top" wrapText="1"/>
    </xf>
    <xf numFmtId="0" fontId="35" fillId="0" borderId="0" xfId="0" applyFont="1" applyAlignment="1">
      <alignment horizontal="center"/>
    </xf>
    <xf numFmtId="0" fontId="47" fillId="0" borderId="0" xfId="0" applyFont="1"/>
    <xf numFmtId="49" fontId="36" fillId="26" borderId="49" xfId="0" applyNumberFormat="1" applyFont="1" applyFill="1" applyBorder="1" applyAlignment="1">
      <alignment horizontal="center" vertical="center" wrapText="1"/>
    </xf>
    <xf numFmtId="0" fontId="7" fillId="22" borderId="10" xfId="0" applyFont="1" applyFill="1" applyBorder="1" applyAlignment="1">
      <alignment horizontal="center" vertical="center"/>
    </xf>
    <xf numFmtId="0" fontId="16" fillId="0" borderId="19" xfId="0" applyFont="1" applyBorder="1" applyAlignment="1">
      <alignment vertical="center" wrapText="1"/>
    </xf>
    <xf numFmtId="0" fontId="17" fillId="0" borderId="19" xfId="0" applyFont="1" applyBorder="1" applyAlignment="1">
      <alignment horizontal="center" vertical="center" wrapText="1"/>
    </xf>
    <xf numFmtId="0" fontId="47" fillId="22" borderId="10" xfId="0" applyFont="1" applyFill="1" applyBorder="1"/>
    <xf numFmtId="0" fontId="35" fillId="4" borderId="108" xfId="0" applyFont="1" applyFill="1" applyBorder="1" applyAlignment="1">
      <alignment horizontal="left" vertical="center" wrapText="1"/>
    </xf>
    <xf numFmtId="0" fontId="47" fillId="0" borderId="19" xfId="0" applyFont="1" applyBorder="1" applyAlignment="1">
      <alignment horizontal="center"/>
    </xf>
    <xf numFmtId="0" fontId="15" fillId="0" borderId="19" xfId="0" applyFont="1" applyBorder="1" applyAlignment="1">
      <alignment wrapText="1"/>
    </xf>
    <xf numFmtId="0" fontId="12" fillId="0" borderId="19" xfId="0" applyFont="1" applyBorder="1" applyAlignment="1">
      <alignment vertical="top" wrapText="1"/>
    </xf>
    <xf numFmtId="0" fontId="12" fillId="2" borderId="19" xfId="0" applyFont="1" applyFill="1" applyBorder="1" applyAlignment="1">
      <alignment horizontal="left" vertical="center" wrapText="1"/>
    </xf>
    <xf numFmtId="0" fontId="7" fillId="2" borderId="19" xfId="0" applyFont="1" applyFill="1" applyBorder="1" applyAlignment="1">
      <alignment horizontal="center" vertical="center" wrapText="1"/>
    </xf>
    <xf numFmtId="0" fontId="7" fillId="8" borderId="102" xfId="0" applyFont="1" applyFill="1" applyBorder="1" applyAlignment="1">
      <alignment vertical="center" wrapText="1"/>
    </xf>
    <xf numFmtId="0" fontId="45" fillId="0" borderId="19" xfId="0" applyFont="1" applyBorder="1" applyAlignment="1">
      <alignment vertical="center" wrapText="1"/>
    </xf>
    <xf numFmtId="0" fontId="35" fillId="4" borderId="19" xfId="0" applyFont="1" applyFill="1" applyBorder="1" applyAlignment="1">
      <alignment vertical="center" wrapText="1"/>
    </xf>
    <xf numFmtId="0" fontId="104" fillId="0" borderId="0" xfId="0" applyFont="1" applyAlignment="1">
      <alignment horizontal="center" vertical="center" wrapText="1"/>
    </xf>
    <xf numFmtId="0" fontId="105" fillId="0" borderId="19" xfId="0" applyFont="1" applyBorder="1" applyAlignment="1">
      <alignment vertical="center" wrapText="1"/>
    </xf>
    <xf numFmtId="0" fontId="46" fillId="0" borderId="19" xfId="0" applyFont="1" applyBorder="1" applyAlignment="1">
      <alignment horizontal="left" vertical="center" wrapText="1"/>
    </xf>
    <xf numFmtId="0" fontId="4" fillId="0" borderId="0" xfId="0" applyFont="1" applyAlignment="1">
      <alignment vertical="center"/>
    </xf>
    <xf numFmtId="0" fontId="35" fillId="0" borderId="0" xfId="0" applyFont="1" applyAlignment="1">
      <alignment vertical="center"/>
    </xf>
    <xf numFmtId="0" fontId="44" fillId="22" borderId="10" xfId="0" applyFont="1" applyFill="1" applyBorder="1" applyAlignment="1">
      <alignment vertical="center" wrapText="1"/>
    </xf>
    <xf numFmtId="0" fontId="39" fillId="22" borderId="10" xfId="0" applyFont="1" applyFill="1" applyBorder="1" applyAlignment="1">
      <alignment horizontal="center" vertical="center" wrapText="1"/>
    </xf>
    <xf numFmtId="0" fontId="4" fillId="22" borderId="10" xfId="0" applyFont="1" applyFill="1" applyBorder="1" applyAlignment="1">
      <alignment vertical="center"/>
    </xf>
    <xf numFmtId="0" fontId="46" fillId="0" borderId="16" xfId="0" applyFont="1" applyBorder="1" applyAlignment="1">
      <alignment horizontal="left" vertical="center" wrapText="1"/>
    </xf>
    <xf numFmtId="0" fontId="35" fillId="0" borderId="18" xfId="0" applyFont="1" applyBorder="1" applyAlignment="1">
      <alignment horizontal="left" vertical="center" wrapText="1"/>
    </xf>
    <xf numFmtId="0" fontId="106" fillId="4" borderId="19" xfId="0" applyFont="1" applyFill="1" applyBorder="1" applyAlignment="1">
      <alignment vertical="center" wrapText="1"/>
    </xf>
    <xf numFmtId="0" fontId="35" fillId="0" borderId="19" xfId="0" applyFont="1" applyBorder="1"/>
    <xf numFmtId="0" fontId="4" fillId="0" borderId="19" xfId="0" applyFont="1" applyBorder="1" applyAlignment="1">
      <alignment horizontal="left"/>
    </xf>
    <xf numFmtId="0" fontId="34" fillId="16" borderId="49" xfId="0" applyFont="1" applyFill="1" applyBorder="1" applyAlignment="1">
      <alignment horizontal="center" vertical="center" wrapText="1"/>
    </xf>
    <xf numFmtId="0" fontId="34" fillId="16" borderId="48" xfId="0" applyFont="1" applyFill="1" applyBorder="1" applyAlignment="1">
      <alignment horizontal="center" vertical="center"/>
    </xf>
    <xf numFmtId="49" fontId="107" fillId="0" borderId="49" xfId="0" applyNumberFormat="1" applyFont="1" applyBorder="1" applyAlignment="1">
      <alignment horizontal="center" vertical="center" wrapText="1"/>
    </xf>
    <xf numFmtId="49" fontId="107" fillId="0" borderId="49" xfId="0" applyNumberFormat="1" applyFont="1" applyBorder="1" applyAlignment="1">
      <alignment horizontal="left" vertical="center" wrapText="1"/>
    </xf>
    <xf numFmtId="49" fontId="107" fillId="0" borderId="0" xfId="0" applyNumberFormat="1" applyFont="1" applyAlignment="1">
      <alignment horizontal="left" vertical="center" wrapText="1"/>
    </xf>
    <xf numFmtId="49" fontId="107" fillId="0" borderId="0" xfId="0" applyNumberFormat="1" applyFont="1" applyAlignment="1">
      <alignment horizontal="center" vertical="center" wrapText="1"/>
    </xf>
    <xf numFmtId="0" fontId="82" fillId="4" borderId="102" xfId="0" applyFont="1" applyFill="1" applyBorder="1" applyAlignment="1">
      <alignment horizontal="center" vertical="center" wrapText="1"/>
    </xf>
    <xf numFmtId="0" fontId="35" fillId="4" borderId="112" xfId="0" applyFont="1" applyFill="1" applyBorder="1" applyAlignment="1">
      <alignment horizontal="center" vertical="center" wrapText="1"/>
    </xf>
    <xf numFmtId="167" fontId="35" fillId="0" borderId="66" xfId="0" applyNumberFormat="1" applyFont="1" applyBorder="1" applyAlignment="1">
      <alignment horizontal="center" vertical="center" wrapText="1"/>
    </xf>
    <xf numFmtId="167" fontId="35" fillId="0" borderId="109" xfId="0" applyNumberFormat="1" applyFont="1" applyBorder="1" applyAlignment="1">
      <alignment horizontal="center" vertical="center" wrapText="1"/>
    </xf>
    <xf numFmtId="0" fontId="46" fillId="20" borderId="51" xfId="0" applyFont="1" applyFill="1" applyBorder="1" applyAlignment="1">
      <alignment horizontal="center" vertical="center" wrapText="1"/>
    </xf>
    <xf numFmtId="0" fontId="85" fillId="0" borderId="112" xfId="0" applyFont="1" applyBorder="1" applyAlignment="1">
      <alignment horizontal="left" vertical="top" wrapText="1"/>
    </xf>
    <xf numFmtId="0" fontId="84" fillId="0" borderId="112" xfId="0" applyFont="1" applyBorder="1" applyAlignment="1">
      <alignment horizontal="center" vertical="center" wrapText="1"/>
    </xf>
    <xf numFmtId="0" fontId="84" fillId="0" borderId="112" xfId="0" applyFont="1" applyBorder="1" applyAlignment="1">
      <alignment vertical="top" wrapText="1"/>
    </xf>
    <xf numFmtId="0" fontId="35" fillId="0" borderId="112" xfId="0" applyFont="1" applyBorder="1" applyAlignment="1">
      <alignment vertical="center" wrapText="1"/>
    </xf>
    <xf numFmtId="167" fontId="35" fillId="4" borderId="112" xfId="0" applyNumberFormat="1" applyFont="1" applyFill="1" applyBorder="1" applyAlignment="1">
      <alignment horizontal="left" vertical="center" wrapText="1"/>
    </xf>
    <xf numFmtId="0" fontId="54" fillId="0" borderId="112" xfId="0" applyFont="1" applyBorder="1" applyAlignment="1">
      <alignment horizontal="center" vertical="center" wrapText="1"/>
    </xf>
    <xf numFmtId="0" fontId="86" fillId="0" borderId="112" xfId="0" applyFont="1" applyBorder="1" applyAlignment="1">
      <alignment vertical="top" wrapText="1"/>
    </xf>
    <xf numFmtId="0" fontId="87" fillId="0" borderId="112" xfId="0" applyFont="1" applyBorder="1" applyAlignment="1">
      <alignment vertical="top" wrapText="1"/>
    </xf>
    <xf numFmtId="167" fontId="35" fillId="4" borderId="112" xfId="0" applyNumberFormat="1" applyFont="1" applyFill="1" applyBorder="1" applyAlignment="1">
      <alignment horizontal="center" vertical="center" wrapText="1"/>
    </xf>
    <xf numFmtId="0" fontId="89" fillId="0" borderId="112" xfId="0" applyFont="1" applyBorder="1" applyAlignment="1">
      <alignment horizontal="center" vertical="center" wrapText="1"/>
    </xf>
    <xf numFmtId="0" fontId="84" fillId="0" borderId="112" xfId="0" applyFont="1" applyBorder="1" applyAlignment="1">
      <alignment vertical="center" wrapText="1"/>
    </xf>
    <xf numFmtId="0" fontId="4" fillId="0" borderId="112" xfId="0" applyFont="1" applyBorder="1" applyAlignment="1">
      <alignment vertical="top" wrapText="1"/>
    </xf>
    <xf numFmtId="0" fontId="84" fillId="0" borderId="112" xfId="0" applyFont="1" applyBorder="1" applyAlignment="1">
      <alignment horizontal="left" vertical="top" wrapText="1"/>
    </xf>
    <xf numFmtId="0" fontId="90" fillId="0" borderId="112" xfId="0" applyFont="1" applyBorder="1" applyAlignment="1">
      <alignment horizontal="center" vertical="center" wrapText="1"/>
    </xf>
    <xf numFmtId="0" fontId="91" fillId="0" borderId="112" xfId="0" applyFont="1" applyBorder="1" applyAlignment="1">
      <alignment vertical="center" wrapText="1"/>
    </xf>
    <xf numFmtId="0" fontId="51" fillId="0" borderId="112" xfId="0" applyFont="1" applyBorder="1" applyAlignment="1">
      <alignment horizontal="left" vertical="top" wrapText="1"/>
    </xf>
    <xf numFmtId="0" fontId="92" fillId="0" borderId="112" xfId="0" applyFont="1" applyBorder="1" applyAlignment="1">
      <alignment vertical="center" wrapText="1"/>
    </xf>
    <xf numFmtId="0" fontId="35" fillId="0" borderId="112" xfId="0" applyFont="1" applyBorder="1" applyAlignment="1">
      <alignment horizontal="left" vertical="top" wrapText="1"/>
    </xf>
    <xf numFmtId="0" fontId="35" fillId="0" borderId="112" xfId="0" applyFont="1" applyBorder="1" applyAlignment="1">
      <alignment horizontal="left" vertical="top"/>
    </xf>
    <xf numFmtId="0" fontId="93" fillId="0" borderId="112" xfId="0" applyFont="1" applyBorder="1" applyAlignment="1">
      <alignment vertical="center" wrapText="1"/>
    </xf>
    <xf numFmtId="0" fontId="121" fillId="0" borderId="19" xfId="0" applyFont="1" applyBorder="1" applyAlignment="1">
      <alignment horizontal="left" vertical="center" wrapText="1"/>
    </xf>
    <xf numFmtId="0" fontId="122" fillId="0" borderId="19" xfId="0" applyFont="1" applyBorder="1" applyAlignment="1">
      <alignment horizontal="center" vertical="center" wrapText="1"/>
    </xf>
    <xf numFmtId="0" fontId="124" fillId="0" borderId="19" xfId="0" applyFont="1" applyBorder="1" applyAlignment="1">
      <alignment horizontal="center" vertical="center" wrapText="1"/>
    </xf>
    <xf numFmtId="0" fontId="124" fillId="0" borderId="18" xfId="0" applyFont="1" applyBorder="1" applyAlignment="1">
      <alignment vertical="center" wrapText="1"/>
    </xf>
    <xf numFmtId="14" fontId="124" fillId="0" borderId="18" xfId="0" applyNumberFormat="1" applyFont="1" applyBorder="1" applyAlignment="1">
      <alignment horizontal="right" vertical="center" wrapText="1"/>
    </xf>
    <xf numFmtId="0" fontId="125" fillId="0" borderId="18" xfId="0" applyFont="1" applyBorder="1" applyAlignment="1">
      <alignment vertical="center"/>
    </xf>
    <xf numFmtId="0" fontId="125" fillId="0" borderId="18" xfId="0" applyFont="1" applyBorder="1" applyAlignment="1">
      <alignment vertical="center" wrapText="1"/>
    </xf>
    <xf numFmtId="0" fontId="124" fillId="0" borderId="18" xfId="0" applyFont="1" applyBorder="1" applyAlignment="1">
      <alignment horizontal="center" vertical="center" wrapText="1"/>
    </xf>
    <xf numFmtId="14" fontId="125" fillId="0" borderId="18" xfId="0" applyNumberFormat="1" applyFont="1" applyBorder="1" applyAlignment="1">
      <alignment horizontal="center" vertical="center"/>
    </xf>
    <xf numFmtId="0" fontId="125" fillId="0" borderId="18" xfId="0" applyFont="1" applyBorder="1" applyAlignment="1">
      <alignment horizontal="center" vertical="center"/>
    </xf>
    <xf numFmtId="0" fontId="15" fillId="0" borderId="18" xfId="0" applyFont="1" applyBorder="1" applyAlignment="1">
      <alignment vertical="center"/>
    </xf>
    <xf numFmtId="0" fontId="125" fillId="0" borderId="62" xfId="0" applyFont="1" applyBorder="1" applyAlignment="1">
      <alignment horizontal="center" vertical="center"/>
    </xf>
    <xf numFmtId="0" fontId="124" fillId="0" borderId="75" xfId="0" applyFont="1" applyBorder="1" applyAlignment="1">
      <alignment vertical="center" wrapText="1"/>
    </xf>
    <xf numFmtId="14" fontId="124" fillId="0" borderId="75" xfId="0" applyNumberFormat="1" applyFont="1" applyBorder="1" applyAlignment="1">
      <alignment horizontal="right" vertical="center" wrapText="1"/>
    </xf>
    <xf numFmtId="0" fontId="125" fillId="0" borderId="75" xfId="0" applyFont="1" applyBorder="1" applyAlignment="1">
      <alignment vertical="center"/>
    </xf>
    <xf numFmtId="0" fontId="125" fillId="0" borderId="75" xfId="0" applyFont="1" applyBorder="1" applyAlignment="1">
      <alignment vertical="center" wrapText="1"/>
    </xf>
    <xf numFmtId="0" fontId="124" fillId="0" borderId="75" xfId="0" applyFont="1" applyBorder="1" applyAlignment="1">
      <alignment horizontal="center" vertical="center" wrapText="1"/>
    </xf>
    <xf numFmtId="14" fontId="125" fillId="0" borderId="75" xfId="0" applyNumberFormat="1" applyFont="1" applyBorder="1" applyAlignment="1">
      <alignment horizontal="center" vertical="center"/>
    </xf>
    <xf numFmtId="0" fontId="125" fillId="0" borderId="75" xfId="0" applyFont="1" applyBorder="1" applyAlignment="1">
      <alignment horizontal="center" vertical="center"/>
    </xf>
    <xf numFmtId="0" fontId="15" fillId="0" borderId="75" xfId="0" applyFont="1" applyBorder="1" applyAlignment="1">
      <alignment vertical="center"/>
    </xf>
    <xf numFmtId="0" fontId="124" fillId="0" borderId="62" xfId="0" applyFont="1" applyBorder="1" applyAlignment="1">
      <alignment horizontal="center" vertical="center" wrapText="1"/>
    </xf>
    <xf numFmtId="168" fontId="125" fillId="0" borderId="75" xfId="0" applyNumberFormat="1" applyFont="1" applyBorder="1" applyAlignment="1">
      <alignment horizontal="right" vertical="center"/>
    </xf>
    <xf numFmtId="168" fontId="125" fillId="0" borderId="75" xfId="0" applyNumberFormat="1" applyFont="1" applyBorder="1" applyAlignment="1">
      <alignment horizontal="center" vertical="center"/>
    </xf>
    <xf numFmtId="0" fontId="125" fillId="0" borderId="75" xfId="0" applyFont="1" applyBorder="1" applyAlignment="1">
      <alignment horizontal="center" vertical="center" wrapText="1"/>
    </xf>
    <xf numFmtId="168" fontId="125" fillId="0" borderId="75" xfId="0" applyNumberFormat="1" applyFont="1" applyBorder="1" applyAlignment="1">
      <alignment horizontal="center" vertical="center" wrapText="1"/>
    </xf>
    <xf numFmtId="169" fontId="125" fillId="0" borderId="75" xfId="0" applyNumberFormat="1" applyFont="1" applyBorder="1" applyAlignment="1">
      <alignment horizontal="center" vertical="center"/>
    </xf>
    <xf numFmtId="14" fontId="125" fillId="0" borderId="75" xfId="0" applyNumberFormat="1" applyFont="1" applyBorder="1" applyAlignment="1">
      <alignment horizontal="center" vertical="center" wrapText="1"/>
    </xf>
    <xf numFmtId="0" fontId="126" fillId="0" borderId="75" xfId="0" applyFont="1" applyBorder="1" applyAlignment="1">
      <alignment vertical="center"/>
    </xf>
    <xf numFmtId="0" fontId="125" fillId="0" borderId="74" xfId="0" applyFont="1" applyBorder="1" applyAlignment="1">
      <alignment vertical="center"/>
    </xf>
    <xf numFmtId="0" fontId="15" fillId="0" borderId="74" xfId="0" applyFont="1" applyBorder="1" applyAlignment="1">
      <alignment vertical="center"/>
    </xf>
    <xf numFmtId="167" fontId="125" fillId="0" borderId="75" xfId="0" applyNumberFormat="1" applyFont="1" applyBorder="1" applyAlignment="1">
      <alignment horizontal="center" vertical="center" wrapText="1"/>
    </xf>
    <xf numFmtId="0" fontId="127" fillId="0" borderId="75" xfId="0" applyFont="1" applyBorder="1" applyAlignment="1">
      <alignment vertical="center" wrapText="1"/>
    </xf>
    <xf numFmtId="0" fontId="121" fillId="0" borderId="19" xfId="0" applyFont="1" applyBorder="1" applyAlignment="1">
      <alignment vertical="center" wrapText="1"/>
    </xf>
    <xf numFmtId="0" fontId="84" fillId="27" borderId="0" xfId="0" applyFont="1" applyFill="1" applyAlignment="1">
      <alignment vertical="top" wrapText="1"/>
    </xf>
    <xf numFmtId="0" fontId="84" fillId="28" borderId="10" xfId="0" applyFont="1" applyFill="1" applyBorder="1" applyAlignment="1">
      <alignment vertical="top" wrapText="1"/>
    </xf>
    <xf numFmtId="0" fontId="4" fillId="28" borderId="10" xfId="0" applyFont="1" applyFill="1" applyBorder="1"/>
    <xf numFmtId="0" fontId="129" fillId="0" borderId="86" xfId="0" applyFont="1" applyBorder="1" applyAlignment="1">
      <alignment vertical="center" wrapText="1"/>
    </xf>
    <xf numFmtId="0" fontId="15" fillId="23" borderId="10" xfId="0" applyFont="1" applyFill="1" applyBorder="1" applyAlignment="1">
      <alignment horizontal="center"/>
    </xf>
    <xf numFmtId="0" fontId="0" fillId="0" borderId="0" xfId="0" applyFont="1" applyAlignment="1">
      <alignment horizontal="center"/>
    </xf>
    <xf numFmtId="0" fontId="0" fillId="0" borderId="0" xfId="0" applyFont="1" applyAlignment="1">
      <alignment horizontal="center" vertical="center"/>
    </xf>
    <xf numFmtId="0" fontId="121" fillId="0" borderId="102" xfId="0" applyFont="1" applyBorder="1" applyAlignment="1">
      <alignment horizontal="center" vertical="center" wrapText="1"/>
    </xf>
    <xf numFmtId="0" fontId="121" fillId="0" borderId="110" xfId="0" applyFont="1" applyBorder="1" applyAlignment="1">
      <alignment horizontal="center" vertical="center" wrapText="1"/>
    </xf>
    <xf numFmtId="0" fontId="121" fillId="0" borderId="112" xfId="0" applyFont="1" applyBorder="1" applyAlignment="1">
      <alignment horizontal="center" vertical="center" wrapText="1"/>
    </xf>
    <xf numFmtId="0" fontId="121" fillId="0" borderId="113" xfId="0" applyFont="1" applyBorder="1" applyAlignment="1">
      <alignment horizontal="center" vertical="center" wrapText="1"/>
    </xf>
    <xf numFmtId="0" fontId="121" fillId="0" borderId="19" xfId="0" applyFont="1" applyBorder="1" applyAlignment="1">
      <alignment horizontal="center" vertical="center" wrapText="1"/>
    </xf>
    <xf numFmtId="167" fontId="121" fillId="0" borderId="19" xfId="0" applyNumberFormat="1" applyFont="1" applyBorder="1" applyAlignment="1">
      <alignment horizontal="center" vertical="center" wrapText="1"/>
    </xf>
    <xf numFmtId="0" fontId="124" fillId="0" borderId="18" xfId="0" applyFont="1" applyBorder="1" applyAlignment="1">
      <alignment horizontal="left" vertical="center" wrapText="1"/>
    </xf>
    <xf numFmtId="0" fontId="124" fillId="0" borderId="19" xfId="0" applyFont="1" applyBorder="1" applyAlignment="1">
      <alignment horizontal="left" vertical="center" wrapText="1"/>
    </xf>
    <xf numFmtId="0" fontId="132" fillId="0" borderId="19" xfId="0" applyFont="1" applyBorder="1" applyAlignment="1">
      <alignment horizontal="center" vertical="center" wrapText="1"/>
    </xf>
    <xf numFmtId="0" fontId="122" fillId="4" borderId="108" xfId="0" applyFont="1" applyFill="1" applyBorder="1" applyAlignment="1">
      <alignment horizontal="left" vertical="center" wrapText="1"/>
    </xf>
    <xf numFmtId="0" fontId="133" fillId="4" borderId="19" xfId="0" applyFont="1" applyFill="1" applyBorder="1" applyAlignment="1">
      <alignment vertical="center" wrapText="1"/>
    </xf>
    <xf numFmtId="0" fontId="122" fillId="4" borderId="19" xfId="0" applyFont="1" applyFill="1" applyBorder="1" applyAlignment="1">
      <alignment horizontal="left" vertical="center" wrapText="1"/>
    </xf>
    <xf numFmtId="167" fontId="121" fillId="4" borderId="19" xfId="0" applyNumberFormat="1" applyFont="1" applyFill="1" applyBorder="1" applyAlignment="1">
      <alignment horizontal="left" vertical="center" wrapText="1"/>
    </xf>
    <xf numFmtId="0" fontId="121" fillId="0" borderId="112" xfId="0" applyFont="1" applyBorder="1"/>
    <xf numFmtId="0" fontId="121" fillId="0" borderId="112" xfId="0" applyFont="1" applyBorder="1" applyAlignment="1">
      <alignment horizontal="left"/>
    </xf>
    <xf numFmtId="0" fontId="121" fillId="0" borderId="112" xfId="0" applyFont="1" applyBorder="1" applyAlignment="1">
      <alignment horizontal="left" vertical="center" wrapText="1"/>
    </xf>
    <xf numFmtId="0" fontId="121" fillId="0" borderId="112" xfId="0" applyFont="1" applyBorder="1" applyAlignment="1">
      <alignment horizontal="left" vertical="top"/>
    </xf>
    <xf numFmtId="0" fontId="130" fillId="0" borderId="112" xfId="0" applyFont="1" applyBorder="1" applyAlignment="1">
      <alignment horizontal="left" vertical="top"/>
    </xf>
    <xf numFmtId="0" fontId="130" fillId="0" borderId="112" xfId="0" applyFont="1" applyBorder="1" applyAlignment="1">
      <alignment horizontal="left"/>
    </xf>
    <xf numFmtId="0" fontId="121" fillId="0" borderId="113" xfId="0" applyFont="1" applyBorder="1"/>
    <xf numFmtId="0" fontId="121" fillId="0" borderId="112" xfId="0" applyFont="1" applyBorder="1" applyAlignment="1">
      <alignment horizontal="left" wrapText="1"/>
    </xf>
    <xf numFmtId="0" fontId="121" fillId="0" borderId="112" xfId="0" applyFont="1" applyBorder="1" applyAlignment="1">
      <alignment horizontal="justify" vertical="center"/>
    </xf>
    <xf numFmtId="0" fontId="124" fillId="0" borderId="112" xfId="0" applyFont="1" applyBorder="1" applyAlignment="1">
      <alignment horizontal="center" vertical="center" wrapText="1"/>
    </xf>
    <xf numFmtId="14" fontId="121" fillId="0" borderId="112" xfId="0" applyNumberFormat="1" applyFont="1" applyBorder="1" applyAlignment="1">
      <alignment horizontal="center" vertical="center"/>
    </xf>
    <xf numFmtId="0" fontId="35" fillId="29" borderId="19" xfId="0" applyFont="1" applyFill="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3" xfId="0" applyFont="1" applyBorder="1"/>
    <xf numFmtId="0" fontId="6" fillId="3" borderId="6" xfId="0" applyFont="1" applyFill="1" applyBorder="1" applyAlignment="1">
      <alignment horizontal="center" vertical="center" wrapText="1"/>
    </xf>
    <xf numFmtId="0" fontId="2" fillId="0" borderId="7" xfId="0" applyFont="1" applyBorder="1"/>
    <xf numFmtId="0" fontId="2" fillId="0" borderId="8" xfId="0" applyFont="1" applyBorder="1"/>
    <xf numFmtId="39" fontId="8" fillId="4" borderId="1" xfId="0" applyNumberFormat="1" applyFont="1" applyFill="1" applyBorder="1" applyAlignment="1">
      <alignment horizontal="center" vertical="center" wrapText="1"/>
    </xf>
    <xf numFmtId="164" fontId="8" fillId="4" borderId="1" xfId="0" applyNumberFormat="1" applyFont="1" applyFill="1" applyBorder="1" applyAlignment="1">
      <alignment horizontal="center" vertical="center" wrapText="1"/>
    </xf>
    <xf numFmtId="0" fontId="119" fillId="2" borderId="6" xfId="0" applyFont="1" applyFill="1" applyBorder="1" applyAlignment="1">
      <alignment horizontal="center" vertical="center" wrapText="1"/>
    </xf>
    <xf numFmtId="0" fontId="120" fillId="0" borderId="7" xfId="0" applyFont="1" applyBorder="1"/>
    <xf numFmtId="0" fontId="120" fillId="0" borderId="8" xfId="0" applyFont="1" applyBorder="1"/>
    <xf numFmtId="0" fontId="119" fillId="2" borderId="11" xfId="0" applyFont="1" applyFill="1" applyBorder="1" applyAlignment="1">
      <alignment horizontal="center" vertical="center" wrapText="1"/>
    </xf>
    <xf numFmtId="0" fontId="120" fillId="0" borderId="12" xfId="0" applyFont="1" applyBorder="1"/>
    <xf numFmtId="0" fontId="120" fillId="0" borderId="13" xfId="0" applyFont="1" applyBorder="1"/>
    <xf numFmtId="0" fontId="14" fillId="5" borderId="6" xfId="0" applyFont="1" applyFill="1" applyBorder="1" applyAlignment="1">
      <alignment horizontal="center" vertical="center" wrapText="1"/>
    </xf>
    <xf numFmtId="1" fontId="6" fillId="3" borderId="16" xfId="0" applyNumberFormat="1" applyFont="1" applyFill="1" applyBorder="1" applyAlignment="1">
      <alignment horizontal="center" vertical="center" wrapText="1"/>
    </xf>
    <xf numFmtId="0" fontId="2" fillId="0" borderId="17" xfId="0" applyFont="1" applyBorder="1"/>
    <xf numFmtId="0" fontId="2" fillId="0" borderId="18" xfId="0" applyFont="1" applyBorder="1"/>
    <xf numFmtId="1" fontId="9" fillId="2" borderId="16" xfId="0" applyNumberFormat="1" applyFont="1" applyFill="1" applyBorder="1" applyAlignment="1">
      <alignment horizontal="left" vertical="center" wrapText="1"/>
    </xf>
    <xf numFmtId="1" fontId="9" fillId="0" borderId="16" xfId="0" applyNumberFormat="1" applyFont="1" applyBorder="1" applyAlignment="1">
      <alignment horizontal="left" vertical="center" wrapText="1"/>
    </xf>
    <xf numFmtId="1" fontId="20" fillId="9" borderId="6" xfId="0" applyNumberFormat="1" applyFont="1" applyFill="1" applyBorder="1" applyAlignment="1">
      <alignment horizontal="center" vertical="center" wrapText="1"/>
    </xf>
    <xf numFmtId="0" fontId="2" fillId="0" borderId="23" xfId="0" applyFont="1" applyBorder="1"/>
    <xf numFmtId="1" fontId="20" fillId="10" borderId="6" xfId="0" applyNumberFormat="1" applyFont="1" applyFill="1" applyBorder="1" applyAlignment="1">
      <alignment horizontal="center" vertical="center" wrapText="1"/>
    </xf>
    <xf numFmtId="41" fontId="13" fillId="0" borderId="26" xfId="0" applyNumberFormat="1" applyFont="1" applyBorder="1" applyAlignment="1">
      <alignment horizontal="center" vertical="center"/>
    </xf>
    <xf numFmtId="0" fontId="2" fillId="0" borderId="27" xfId="0" applyFont="1" applyBorder="1"/>
    <xf numFmtId="0" fontId="2" fillId="0" borderId="28" xfId="0" applyFont="1" applyBorder="1"/>
    <xf numFmtId="41" fontId="13" fillId="0" borderId="27" xfId="0" applyNumberFormat="1" applyFont="1" applyBorder="1" applyAlignment="1">
      <alignment horizontal="center" vertical="center"/>
    </xf>
    <xf numFmtId="41" fontId="13" fillId="0" borderId="30" xfId="0" applyNumberFormat="1" applyFont="1" applyBorder="1" applyAlignment="1">
      <alignment horizontal="center" vertical="center"/>
    </xf>
    <xf numFmtId="0" fontId="2" fillId="0" borderId="31" xfId="0" applyFont="1" applyBorder="1"/>
    <xf numFmtId="41" fontId="13" fillId="0" borderId="17" xfId="0" applyNumberFormat="1" applyFont="1" applyBorder="1" applyAlignment="1">
      <alignment horizontal="center" vertical="center"/>
    </xf>
    <xf numFmtId="1" fontId="9" fillId="0" borderId="0" xfId="0" applyNumberFormat="1" applyFont="1" applyAlignment="1">
      <alignment horizontal="left" vertical="center" wrapText="1"/>
    </xf>
    <xf numFmtId="0" fontId="0" fillId="0" borderId="0" xfId="0" applyFont="1" applyAlignment="1"/>
    <xf numFmtId="43" fontId="18" fillId="2" borderId="22" xfId="0" applyNumberFormat="1" applyFont="1" applyFill="1" applyBorder="1" applyAlignment="1">
      <alignment horizontal="center"/>
    </xf>
    <xf numFmtId="0" fontId="2" fillId="0" borderId="13" xfId="0" applyFont="1" applyBorder="1"/>
    <xf numFmtId="0" fontId="14" fillId="5" borderId="11" xfId="0" applyFont="1" applyFill="1" applyBorder="1" applyAlignment="1">
      <alignment horizontal="center" vertical="center" wrapText="1"/>
    </xf>
    <xf numFmtId="0" fontId="2" fillId="0" borderId="12" xfId="0" applyFont="1" applyBorder="1"/>
    <xf numFmtId="1" fontId="21" fillId="6" borderId="6" xfId="0" applyNumberFormat="1" applyFont="1" applyFill="1" applyBorder="1" applyAlignment="1">
      <alignment horizontal="center" vertical="center"/>
    </xf>
    <xf numFmtId="1" fontId="20" fillId="11" borderId="24" xfId="0" applyNumberFormat="1" applyFont="1" applyFill="1" applyBorder="1" applyAlignment="1">
      <alignment horizontal="center" vertical="center" wrapText="1"/>
    </xf>
    <xf numFmtId="1" fontId="23" fillId="6" borderId="1" xfId="0" applyNumberFormat="1" applyFont="1" applyFill="1" applyBorder="1" applyAlignment="1">
      <alignment horizontal="center" vertical="center" wrapText="1"/>
    </xf>
    <xf numFmtId="1" fontId="20" fillId="8" borderId="6" xfId="0" applyNumberFormat="1" applyFont="1" applyFill="1" applyBorder="1" applyAlignment="1">
      <alignment horizontal="center" vertical="center"/>
    </xf>
    <xf numFmtId="0" fontId="26" fillId="0" borderId="26" xfId="0" applyFont="1" applyBorder="1" applyAlignment="1">
      <alignment horizontal="left" vertical="center" wrapText="1"/>
    </xf>
    <xf numFmtId="0" fontId="26" fillId="0" borderId="30" xfId="0" applyFont="1" applyBorder="1" applyAlignment="1">
      <alignment horizontal="left" vertical="center" wrapText="1"/>
    </xf>
    <xf numFmtId="0" fontId="26" fillId="2" borderId="30" xfId="0" applyFont="1" applyFill="1" applyBorder="1" applyAlignment="1">
      <alignment horizontal="left" vertical="center"/>
    </xf>
    <xf numFmtId="41" fontId="13" fillId="2" borderId="30" xfId="0" applyNumberFormat="1" applyFont="1" applyFill="1" applyBorder="1" applyAlignment="1">
      <alignment horizontal="center" vertical="center"/>
    </xf>
    <xf numFmtId="0" fontId="2" fillId="0" borderId="32" xfId="0" applyFont="1" applyBorder="1"/>
    <xf numFmtId="41" fontId="13" fillId="2" borderId="33" xfId="0" applyNumberFormat="1" applyFont="1" applyFill="1" applyBorder="1" applyAlignment="1">
      <alignment horizontal="center" vertical="center"/>
    </xf>
    <xf numFmtId="41" fontId="13" fillId="2" borderId="39" xfId="0" applyNumberFormat="1" applyFont="1" applyFill="1" applyBorder="1" applyAlignment="1">
      <alignment horizontal="center" vertical="center"/>
    </xf>
    <xf numFmtId="0" fontId="2" fillId="0" borderId="40" xfId="0" applyFont="1" applyBorder="1"/>
    <xf numFmtId="0" fontId="2" fillId="0" borderId="41" xfId="0" applyFont="1" applyBorder="1"/>
    <xf numFmtId="1" fontId="9" fillId="2" borderId="22" xfId="0" applyNumberFormat="1" applyFont="1" applyFill="1" applyBorder="1" applyAlignment="1">
      <alignment horizontal="center" vertical="center"/>
    </xf>
    <xf numFmtId="0" fontId="2" fillId="0" borderId="45" xfId="0" applyFont="1" applyBorder="1"/>
    <xf numFmtId="0" fontId="4" fillId="0" borderId="46" xfId="0" applyFont="1" applyBorder="1"/>
    <xf numFmtId="0" fontId="2" fillId="0" borderId="47" xfId="0" applyFont="1" applyBorder="1"/>
    <xf numFmtId="41" fontId="13" fillId="2" borderId="42" xfId="0" applyNumberFormat="1" applyFont="1" applyFill="1" applyBorder="1" applyAlignment="1">
      <alignment horizontal="center" vertical="center"/>
    </xf>
    <xf numFmtId="0" fontId="26" fillId="0" borderId="30" xfId="0" applyFont="1" applyBorder="1" applyAlignment="1">
      <alignment horizontal="left" vertical="center"/>
    </xf>
    <xf numFmtId="0" fontId="26" fillId="2" borderId="30" xfId="0" applyFont="1" applyFill="1" applyBorder="1" applyAlignment="1">
      <alignment horizontal="left" vertical="center" wrapText="1"/>
    </xf>
    <xf numFmtId="0" fontId="26" fillId="2" borderId="35" xfId="0" applyFont="1" applyFill="1" applyBorder="1" applyAlignment="1">
      <alignment horizontal="left" vertical="center" wrapText="1"/>
    </xf>
    <xf numFmtId="0" fontId="2" fillId="0" borderId="36" xfId="0" applyFont="1" applyBorder="1"/>
    <xf numFmtId="0" fontId="2" fillId="0" borderId="37" xfId="0" applyFont="1" applyBorder="1"/>
    <xf numFmtId="1" fontId="32" fillId="2" borderId="22" xfId="0" applyNumberFormat="1" applyFont="1" applyFill="1" applyBorder="1" applyAlignment="1">
      <alignment horizontal="center" vertical="center"/>
    </xf>
    <xf numFmtId="167" fontId="35" fillId="0" borderId="65" xfId="0" applyNumberFormat="1" applyFont="1" applyBorder="1" applyAlignment="1">
      <alignment horizontal="center" vertical="center" wrapText="1"/>
    </xf>
    <xf numFmtId="0" fontId="2" fillId="0" borderId="63" xfId="0" applyFont="1" applyBorder="1"/>
    <xf numFmtId="0" fontId="2" fillId="0" borderId="62" xfId="0" applyFont="1" applyBorder="1"/>
    <xf numFmtId="0" fontId="35" fillId="0" borderId="65" xfId="0" applyFont="1" applyBorder="1" applyAlignment="1">
      <alignment horizontal="center" vertical="center" wrapText="1"/>
    </xf>
    <xf numFmtId="0" fontId="35" fillId="0" borderId="65" xfId="0" applyFont="1" applyBorder="1" applyAlignment="1">
      <alignment horizontal="left" vertical="center" wrapText="1"/>
    </xf>
    <xf numFmtId="0" fontId="4" fillId="0" borderId="63" xfId="0" applyFont="1" applyBorder="1" applyAlignment="1">
      <alignment horizontal="center" vertical="center" wrapText="1"/>
    </xf>
    <xf numFmtId="0" fontId="4" fillId="0" borderId="65" xfId="0" applyFont="1" applyBorder="1" applyAlignment="1">
      <alignment horizontal="center" vertical="center" wrapText="1"/>
    </xf>
    <xf numFmtId="0" fontId="36" fillId="0" borderId="65" xfId="0" applyFont="1" applyBorder="1" applyAlignment="1">
      <alignment horizontal="center" vertical="center" wrapText="1"/>
    </xf>
    <xf numFmtId="167" fontId="47" fillId="0" borderId="65" xfId="0" applyNumberFormat="1" applyFont="1" applyBorder="1" applyAlignment="1">
      <alignment horizontal="center" vertical="center"/>
    </xf>
    <xf numFmtId="0" fontId="35" fillId="0" borderId="67" xfId="0" applyFont="1" applyBorder="1" applyAlignment="1">
      <alignment horizontal="center" vertical="center" wrapText="1"/>
    </xf>
    <xf numFmtId="0" fontId="35" fillId="0" borderId="67" xfId="0" applyFont="1" applyBorder="1" applyAlignment="1">
      <alignment horizontal="left" vertical="center" wrapText="1"/>
    </xf>
    <xf numFmtId="0" fontId="7" fillId="0" borderId="65" xfId="0" applyFont="1" applyBorder="1" applyAlignment="1">
      <alignment horizontal="center" vertical="center" wrapText="1"/>
    </xf>
    <xf numFmtId="0" fontId="7" fillId="0" borderId="65" xfId="0" applyFont="1" applyBorder="1" applyAlignment="1">
      <alignment horizontal="left" vertical="center" wrapText="1"/>
    </xf>
    <xf numFmtId="0" fontId="4" fillId="0" borderId="65" xfId="0" applyFont="1" applyBorder="1" applyAlignment="1">
      <alignment horizontal="left" vertical="center" wrapText="1"/>
    </xf>
    <xf numFmtId="0" fontId="4" fillId="4" borderId="65" xfId="0" applyFont="1" applyFill="1" applyBorder="1" applyAlignment="1">
      <alignment horizontal="left" vertical="center" wrapText="1"/>
    </xf>
    <xf numFmtId="0" fontId="34" fillId="0" borderId="63" xfId="0" applyFont="1" applyBorder="1" applyAlignment="1">
      <alignment horizontal="center" vertical="center"/>
    </xf>
    <xf numFmtId="167" fontId="4" fillId="0" borderId="63" xfId="0" applyNumberFormat="1" applyFont="1" applyBorder="1" applyAlignment="1">
      <alignment horizontal="center" vertical="center" wrapText="1"/>
    </xf>
    <xf numFmtId="0" fontId="4" fillId="0" borderId="63" xfId="0" applyFont="1" applyBorder="1" applyAlignment="1">
      <alignment horizontal="left" vertical="center" wrapText="1"/>
    </xf>
    <xf numFmtId="0" fontId="34" fillId="0" borderId="65" xfId="0" applyFont="1" applyBorder="1" applyAlignment="1">
      <alignment horizontal="center" vertical="center"/>
    </xf>
    <xf numFmtId="167" fontId="4" fillId="0" borderId="65" xfId="0" applyNumberFormat="1" applyFont="1" applyBorder="1" applyAlignment="1">
      <alignment horizontal="center" vertical="center" wrapText="1"/>
    </xf>
    <xf numFmtId="167" fontId="35" fillId="0" borderId="63" xfId="0" applyNumberFormat="1" applyFont="1" applyBorder="1" applyAlignment="1">
      <alignment horizontal="center" vertical="center" wrapText="1"/>
    </xf>
    <xf numFmtId="0" fontId="35" fillId="0" borderId="63" xfId="0" applyFont="1" applyBorder="1" applyAlignment="1">
      <alignment horizontal="left" vertical="center" wrapText="1"/>
    </xf>
    <xf numFmtId="0" fontId="19" fillId="0" borderId="65" xfId="0" applyFont="1" applyBorder="1" applyAlignment="1">
      <alignment horizontal="center" vertical="center" wrapText="1"/>
    </xf>
    <xf numFmtId="167" fontId="7" fillId="0" borderId="65" xfId="0" applyNumberFormat="1" applyFont="1" applyBorder="1" applyAlignment="1">
      <alignment horizontal="center" vertical="center" wrapText="1"/>
    </xf>
    <xf numFmtId="0" fontId="24" fillId="0" borderId="65" xfId="0" applyFont="1" applyBorder="1" applyAlignment="1">
      <alignment horizontal="center" vertical="center" wrapText="1"/>
    </xf>
    <xf numFmtId="0" fontId="35" fillId="0" borderId="63" xfId="0" applyFont="1" applyBorder="1" applyAlignment="1">
      <alignment horizontal="center" vertical="center" wrapText="1"/>
    </xf>
    <xf numFmtId="0" fontId="39" fillId="2" borderId="50" xfId="0" applyFont="1" applyFill="1" applyBorder="1" applyAlignment="1">
      <alignment horizontal="center" vertical="center"/>
    </xf>
    <xf numFmtId="0" fontId="2" fillId="0" borderId="51" xfId="0" applyFont="1" applyBorder="1"/>
    <xf numFmtId="0" fontId="2" fillId="0" borderId="52" xfId="0" applyFont="1" applyBorder="1"/>
    <xf numFmtId="0" fontId="2" fillId="0" borderId="54" xfId="0" applyFont="1" applyBorder="1"/>
    <xf numFmtId="0" fontId="2" fillId="0" borderId="55" xfId="0" applyFont="1" applyBorder="1"/>
    <xf numFmtId="0" fontId="2" fillId="0" borderId="57" xfId="0" applyFont="1" applyBorder="1"/>
    <xf numFmtId="0" fontId="2" fillId="0" borderId="46" xfId="0" applyFont="1" applyBorder="1"/>
    <xf numFmtId="0" fontId="40" fillId="0" borderId="50" xfId="0" applyFont="1" applyBorder="1" applyAlignment="1">
      <alignment horizontal="center" vertical="center" wrapText="1"/>
    </xf>
    <xf numFmtId="0" fontId="24" fillId="16" borderId="6" xfId="0" applyFont="1" applyFill="1" applyBorder="1" applyAlignment="1">
      <alignment horizontal="center" vertical="center" wrapText="1"/>
    </xf>
    <xf numFmtId="0" fontId="19" fillId="17" borderId="6" xfId="0" applyFont="1" applyFill="1" applyBorder="1" applyAlignment="1">
      <alignment horizontal="center" vertical="center" wrapText="1"/>
    </xf>
    <xf numFmtId="0" fontId="43" fillId="18" borderId="6" xfId="0" applyFont="1" applyFill="1" applyBorder="1" applyAlignment="1">
      <alignment horizontal="center" vertical="center" wrapText="1"/>
    </xf>
    <xf numFmtId="0" fontId="19" fillId="19" borderId="6" xfId="0" applyFont="1" applyFill="1" applyBorder="1" applyAlignment="1">
      <alignment horizontal="center" vertical="center" wrapText="1"/>
    </xf>
    <xf numFmtId="0" fontId="36" fillId="0" borderId="63" xfId="0" applyFont="1" applyBorder="1" applyAlignment="1">
      <alignment horizontal="center" vertical="center" wrapText="1"/>
    </xf>
    <xf numFmtId="0" fontId="35" fillId="21" borderId="76" xfId="0" applyFont="1" applyFill="1" applyBorder="1" applyAlignment="1">
      <alignment horizontal="center" vertical="center" wrapText="1"/>
    </xf>
    <xf numFmtId="0" fontId="2" fillId="0" borderId="77" xfId="0" applyFont="1" applyBorder="1"/>
    <xf numFmtId="0" fontId="2" fillId="0" borderId="78" xfId="0" applyFont="1" applyBorder="1"/>
    <xf numFmtId="0" fontId="35" fillId="0" borderId="16" xfId="0" applyFont="1" applyBorder="1" applyAlignment="1">
      <alignment horizontal="left" vertical="center" wrapText="1"/>
    </xf>
    <xf numFmtId="0" fontId="56" fillId="0" borderId="73" xfId="0" applyFont="1" applyBorder="1" applyAlignment="1">
      <alignment horizontal="left" vertical="top" wrapText="1"/>
    </xf>
    <xf numFmtId="0" fontId="2" fillId="0" borderId="74" xfId="0" applyFont="1" applyBorder="1"/>
    <xf numFmtId="0" fontId="2" fillId="0" borderId="75" xfId="0" applyFont="1" applyBorder="1"/>
    <xf numFmtId="0" fontId="2" fillId="0" borderId="79" xfId="0" applyFont="1" applyBorder="1"/>
    <xf numFmtId="0" fontId="35" fillId="0" borderId="16" xfId="0" applyFont="1" applyBorder="1" applyAlignment="1">
      <alignment horizontal="left" vertical="top" wrapText="1"/>
    </xf>
    <xf numFmtId="0" fontId="7" fillId="0" borderId="16" xfId="0" applyFont="1" applyBorder="1" applyAlignment="1">
      <alignment horizontal="left" vertical="top" wrapText="1"/>
    </xf>
    <xf numFmtId="0" fontId="7" fillId="4" borderId="16" xfId="0" applyFont="1" applyFill="1" applyBorder="1" applyAlignment="1">
      <alignment horizontal="left" vertical="top" wrapText="1"/>
    </xf>
    <xf numFmtId="0" fontId="7" fillId="0" borderId="69" xfId="0" applyFont="1" applyBorder="1" applyAlignment="1">
      <alignment horizontal="center" vertical="top" wrapText="1"/>
    </xf>
    <xf numFmtId="0" fontId="2" fillId="0" borderId="38" xfId="0" applyFont="1" applyBorder="1"/>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36" fillId="4" borderId="16" xfId="0" applyFont="1" applyFill="1" applyBorder="1" applyAlignment="1">
      <alignment horizontal="left" vertical="center" wrapText="1"/>
    </xf>
    <xf numFmtId="0" fontId="35" fillId="4" borderId="16" xfId="0" applyFont="1" applyFill="1" applyBorder="1" applyAlignment="1">
      <alignment horizontal="left" vertical="center" wrapText="1"/>
    </xf>
    <xf numFmtId="0" fontId="36" fillId="0" borderId="16" xfId="0" applyFont="1" applyBorder="1" applyAlignment="1">
      <alignment horizontal="left" vertical="top" wrapText="1"/>
    </xf>
    <xf numFmtId="0" fontId="46" fillId="20" borderId="1" xfId="0" applyFont="1" applyFill="1" applyBorder="1" applyAlignment="1">
      <alignment horizontal="center" vertical="center" wrapText="1"/>
    </xf>
    <xf numFmtId="0" fontId="2" fillId="0" borderId="80" xfId="0" applyFont="1" applyBorder="1"/>
    <xf numFmtId="0" fontId="24" fillId="16" borderId="1" xfId="0" applyFont="1" applyFill="1" applyBorder="1" applyAlignment="1">
      <alignment horizontal="center" vertical="center" wrapText="1"/>
    </xf>
    <xf numFmtId="0" fontId="19" fillId="17" borderId="1" xfId="0" applyFont="1" applyFill="1" applyBorder="1" applyAlignment="1">
      <alignment horizontal="center" vertical="center" wrapText="1"/>
    </xf>
    <xf numFmtId="0" fontId="43" fillId="18" borderId="1" xfId="0" applyFont="1" applyFill="1" applyBorder="1" applyAlignment="1">
      <alignment horizontal="center" vertical="center" wrapText="1"/>
    </xf>
    <xf numFmtId="0" fontId="19" fillId="19" borderId="1" xfId="0" applyFont="1" applyFill="1" applyBorder="1" applyAlignment="1">
      <alignment horizontal="center" vertical="center" wrapText="1"/>
    </xf>
    <xf numFmtId="0" fontId="65" fillId="0" borderId="74" xfId="0" applyFont="1" applyBorder="1" applyAlignment="1">
      <alignment horizontal="center"/>
    </xf>
    <xf numFmtId="0" fontId="24" fillId="17" borderId="1" xfId="0" applyFont="1" applyFill="1" applyBorder="1" applyAlignment="1">
      <alignment horizontal="center" vertical="center" wrapText="1"/>
    </xf>
    <xf numFmtId="0" fontId="32" fillId="3" borderId="6" xfId="0" applyFont="1" applyFill="1" applyBorder="1" applyAlignment="1">
      <alignment horizontal="center" vertical="center" wrapText="1"/>
    </xf>
    <xf numFmtId="1" fontId="32" fillId="3" borderId="6" xfId="0" applyNumberFormat="1" applyFont="1" applyFill="1" applyBorder="1" applyAlignment="1">
      <alignment horizontal="center" vertical="center" wrapText="1"/>
    </xf>
    <xf numFmtId="0" fontId="24" fillId="0" borderId="1" xfId="0" applyFont="1" applyBorder="1" applyAlignment="1">
      <alignment horizontal="center" vertical="center" wrapText="1"/>
    </xf>
    <xf numFmtId="1" fontId="16" fillId="0" borderId="26" xfId="0" applyNumberFormat="1" applyFont="1" applyBorder="1" applyAlignment="1">
      <alignment horizontal="center" vertical="center"/>
    </xf>
    <xf numFmtId="0" fontId="2" fillId="0" borderId="82" xfId="0" applyFont="1" applyBorder="1"/>
    <xf numFmtId="0" fontId="39" fillId="0" borderId="91" xfId="0" applyFont="1" applyBorder="1" applyAlignment="1">
      <alignment horizontal="center" vertical="center" wrapText="1"/>
    </xf>
    <xf numFmtId="0" fontId="39" fillId="0" borderId="111" xfId="0" applyFont="1" applyBorder="1" applyAlignment="1">
      <alignment horizontal="center" vertical="center" wrapText="1"/>
    </xf>
    <xf numFmtId="0" fontId="36" fillId="0" borderId="16" xfId="0" applyFont="1" applyBorder="1" applyAlignment="1">
      <alignment horizontal="center" vertical="center" wrapText="1"/>
    </xf>
    <xf numFmtId="1" fontId="16" fillId="0" borderId="39" xfId="0" applyNumberFormat="1" applyFont="1" applyBorder="1" applyAlignment="1">
      <alignment horizontal="center" vertical="center" wrapText="1"/>
    </xf>
    <xf numFmtId="0" fontId="2" fillId="0" borderId="87" xfId="0" applyFont="1" applyBorder="1"/>
    <xf numFmtId="1" fontId="16" fillId="23" borderId="92" xfId="0" applyNumberFormat="1" applyFont="1" applyFill="1" applyBorder="1" applyAlignment="1">
      <alignment horizontal="center" vertical="center"/>
    </xf>
    <xf numFmtId="0" fontId="46" fillId="20" borderId="6" xfId="0" applyFont="1" applyFill="1" applyBorder="1" applyAlignment="1">
      <alignment horizontal="center" vertical="center" wrapText="1"/>
    </xf>
    <xf numFmtId="0" fontId="2" fillId="0" borderId="93" xfId="0" applyFont="1" applyBorder="1"/>
    <xf numFmtId="0" fontId="122" fillId="4" borderId="103" xfId="0" applyFont="1" applyFill="1" applyBorder="1" applyAlignment="1">
      <alignment horizontal="center" vertical="center" wrapText="1"/>
    </xf>
    <xf numFmtId="0" fontId="2" fillId="0" borderId="27" xfId="0" applyFont="1" applyBorder="1" applyAlignment="1">
      <alignment horizontal="center"/>
    </xf>
    <xf numFmtId="0" fontId="2" fillId="0" borderId="82" xfId="0" applyFont="1" applyBorder="1" applyAlignment="1">
      <alignment horizontal="center"/>
    </xf>
    <xf numFmtId="0" fontId="78" fillId="0" borderId="1" xfId="0" applyFont="1" applyBorder="1" applyAlignment="1">
      <alignment horizontal="center" vertical="center" wrapText="1"/>
    </xf>
    <xf numFmtId="0" fontId="122" fillId="4" borderId="114" xfId="0" applyFont="1" applyFill="1" applyBorder="1" applyAlignment="1">
      <alignment horizontal="center" vertical="center" wrapText="1"/>
    </xf>
    <xf numFmtId="0" fontId="123" fillId="0" borderId="115" xfId="0" applyFont="1" applyBorder="1" applyAlignment="1">
      <alignment horizontal="center" vertical="center"/>
    </xf>
    <xf numFmtId="0" fontId="123" fillId="0" borderId="116" xfId="0" applyFont="1" applyBorder="1" applyAlignment="1">
      <alignment horizontal="center" vertical="center"/>
    </xf>
    <xf numFmtId="0" fontId="122" fillId="4" borderId="109" xfId="0" applyFont="1" applyFill="1" applyBorder="1" applyAlignment="1">
      <alignment horizontal="center" vertical="center" wrapText="1"/>
    </xf>
    <xf numFmtId="0" fontId="123" fillId="0" borderId="36" xfId="0" applyFont="1" applyBorder="1" applyAlignment="1">
      <alignment horizontal="center" vertical="center"/>
    </xf>
    <xf numFmtId="0" fontId="123" fillId="0" borderId="110" xfId="0" applyFont="1" applyBorder="1" applyAlignment="1">
      <alignment horizontal="center" vertical="center"/>
    </xf>
    <xf numFmtId="0" fontId="122" fillId="0" borderId="112" xfId="0" applyFont="1" applyBorder="1" applyAlignment="1">
      <alignment horizontal="center" vertical="center" wrapText="1"/>
    </xf>
    <xf numFmtId="0" fontId="2" fillId="0" borderId="112" xfId="0" applyFont="1" applyBorder="1" applyAlignment="1">
      <alignment horizontal="center" vertical="center"/>
    </xf>
    <xf numFmtId="0" fontId="46" fillId="20" borderId="50" xfId="0" applyFont="1" applyFill="1" applyBorder="1" applyAlignment="1">
      <alignment horizontal="center" vertical="center" wrapText="1"/>
    </xf>
    <xf numFmtId="0" fontId="4" fillId="0" borderId="112" xfId="0" applyFont="1" applyBorder="1" applyAlignment="1">
      <alignment horizontal="center" vertical="center" wrapText="1"/>
    </xf>
    <xf numFmtId="0" fontId="0" fillId="0" borderId="112" xfId="0" applyFont="1" applyBorder="1" applyAlignment="1"/>
    <xf numFmtId="0" fontId="84" fillId="0" borderId="112" xfId="0" applyFont="1" applyBorder="1" applyAlignment="1">
      <alignment horizontal="center" vertical="top" wrapText="1"/>
    </xf>
    <xf numFmtId="0" fontId="2" fillId="0" borderId="112" xfId="0" applyFont="1" applyBorder="1"/>
    <xf numFmtId="0" fontId="35" fillId="0" borderId="112" xfId="0" applyFont="1" applyBorder="1" applyAlignment="1">
      <alignment horizontal="center" vertical="center" wrapText="1"/>
    </xf>
    <xf numFmtId="0" fontId="84" fillId="0" borderId="112" xfId="0" applyFont="1" applyBorder="1" applyAlignment="1">
      <alignment horizontal="center" vertical="center" wrapText="1"/>
    </xf>
    <xf numFmtId="0" fontId="88" fillId="0" borderId="112" xfId="0" applyFont="1" applyBorder="1" applyAlignment="1">
      <alignment horizontal="center" vertical="center" wrapText="1"/>
    </xf>
    <xf numFmtId="0" fontId="84" fillId="0" borderId="112" xfId="0" applyFont="1" applyBorder="1" applyAlignment="1">
      <alignment horizontal="left" vertical="top" wrapText="1"/>
    </xf>
    <xf numFmtId="167" fontId="35" fillId="0" borderId="109" xfId="0" applyNumberFormat="1" applyFont="1" applyBorder="1" applyAlignment="1">
      <alignment horizontal="center" vertical="center" wrapText="1"/>
    </xf>
    <xf numFmtId="0" fontId="35" fillId="0" borderId="112" xfId="0" applyFont="1" applyBorder="1" applyAlignment="1">
      <alignment horizontal="left" vertical="center" wrapText="1"/>
    </xf>
    <xf numFmtId="1" fontId="16" fillId="0" borderId="30" xfId="0" applyNumberFormat="1" applyFont="1" applyBorder="1" applyAlignment="1">
      <alignment horizontal="center" vertical="center"/>
    </xf>
    <xf numFmtId="0" fontId="122" fillId="4" borderId="16" xfId="0" applyFont="1" applyFill="1" applyBorder="1" applyAlignment="1">
      <alignment horizontal="center" vertical="center" wrapText="1"/>
    </xf>
    <xf numFmtId="0" fontId="131" fillId="0" borderId="17" xfId="0" applyFont="1" applyBorder="1" applyAlignment="1">
      <alignment horizontal="center"/>
    </xf>
    <xf numFmtId="0" fontId="131" fillId="0" borderId="32" xfId="0" applyFont="1" applyBorder="1" applyAlignment="1">
      <alignment horizontal="center"/>
    </xf>
    <xf numFmtId="0" fontId="123" fillId="0" borderId="17" xfId="0" applyFont="1" applyBorder="1" applyAlignment="1">
      <alignment horizontal="center"/>
    </xf>
    <xf numFmtId="0" fontId="123" fillId="0" borderId="18" xfId="0" applyFont="1" applyBorder="1" applyAlignment="1">
      <alignment horizontal="center"/>
    </xf>
    <xf numFmtId="0" fontId="2" fillId="0" borderId="17" xfId="0" applyFont="1" applyBorder="1" applyAlignment="1">
      <alignment horizontal="center"/>
    </xf>
    <xf numFmtId="0" fontId="2" fillId="0" borderId="18" xfId="0" applyFont="1" applyBorder="1" applyAlignment="1">
      <alignment horizontal="center"/>
    </xf>
    <xf numFmtId="0" fontId="122" fillId="0" borderId="16" xfId="0" applyFont="1" applyBorder="1" applyAlignment="1">
      <alignment horizontal="center" vertical="center" wrapText="1"/>
    </xf>
    <xf numFmtId="0" fontId="43" fillId="18" borderId="50" xfId="0" applyFont="1" applyFill="1" applyBorder="1" applyAlignment="1">
      <alignment horizontal="center" vertical="center" wrapText="1"/>
    </xf>
    <xf numFmtId="0" fontId="19" fillId="19" borderId="50" xfId="0" applyFont="1" applyFill="1" applyBorder="1" applyAlignment="1">
      <alignment horizontal="center" vertical="center" wrapText="1"/>
    </xf>
    <xf numFmtId="0" fontId="46" fillId="20" borderId="98" xfId="0" applyFont="1" applyFill="1" applyBorder="1" applyAlignment="1">
      <alignment horizontal="center" vertical="center" wrapText="1"/>
    </xf>
    <xf numFmtId="0" fontId="2" fillId="0" borderId="99" xfId="0" applyFont="1" applyBorder="1"/>
    <xf numFmtId="0" fontId="2" fillId="0" borderId="100" xfId="0" applyFont="1" applyBorder="1"/>
    <xf numFmtId="0" fontId="41" fillId="0" borderId="91" xfId="0" applyFont="1" applyBorder="1" applyAlignment="1">
      <alignment horizontal="left" vertical="center"/>
    </xf>
    <xf numFmtId="0" fontId="41" fillId="0" borderId="111" xfId="0" applyFont="1" applyBorder="1" applyAlignment="1">
      <alignment horizontal="left" vertical="center"/>
    </xf>
    <xf numFmtId="0" fontId="4" fillId="0" borderId="65" xfId="0" applyFont="1" applyBorder="1" applyAlignment="1">
      <alignment horizontal="center" vertical="center"/>
    </xf>
    <xf numFmtId="0" fontId="2" fillId="0" borderId="94" xfId="0" applyFont="1" applyBorder="1"/>
    <xf numFmtId="0" fontId="4" fillId="0" borderId="67" xfId="0" applyFont="1" applyBorder="1" applyAlignment="1">
      <alignment horizontal="left" vertical="center" wrapText="1"/>
    </xf>
    <xf numFmtId="0" fontId="2" fillId="0" borderId="23" xfId="0" applyFont="1" applyBorder="1" applyAlignment="1">
      <alignment horizontal="center"/>
    </xf>
    <xf numFmtId="0" fontId="128" fillId="0" borderId="16" xfId="0" applyFont="1" applyBorder="1" applyAlignment="1">
      <alignment horizontal="center" vertical="center" wrapText="1"/>
    </xf>
    <xf numFmtId="0" fontId="4" fillId="0" borderId="16" xfId="0" applyFont="1" applyBorder="1" applyAlignment="1">
      <alignment horizontal="center"/>
    </xf>
    <xf numFmtId="0" fontId="4" fillId="0" borderId="16" xfId="0" applyFont="1" applyBorder="1" applyAlignment="1">
      <alignment horizontal="center" vertical="center"/>
    </xf>
  </cellXfs>
  <cellStyles count="1">
    <cellStyle name="Normal" xfId="0" builtinId="0"/>
  </cellStyles>
  <dxfs count="81">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Resultado en Cumplimiento de Acciones</a:t>
            </a:r>
          </a:p>
        </c:rich>
      </c:tx>
      <c:layout/>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CONSOLIDADO!$B$9:$B$13</c:f>
              <c:strCache>
                <c:ptCount val="5"/>
                <c:pt idx="0">
                  <c:v>NÚMERO DE NO CONFORMIDADES, OBSERVACIONES U OP. DE MEJORA</c:v>
                </c:pt>
                <c:pt idx="1">
                  <c:v>TOTAL DE ACCIONES FORMULADAS</c:v>
                </c:pt>
                <c:pt idx="2">
                  <c:v>ACCIONES VENCIDAS</c:v>
                </c:pt>
                <c:pt idx="3">
                  <c:v>ACCIONES EN EJECUCIÓN</c:v>
                </c:pt>
                <c:pt idx="4">
                  <c:v>ACCIONES CERRADAS</c:v>
                </c:pt>
              </c:strCache>
            </c:strRef>
          </c:cat>
          <c:val>
            <c:numRef>
              <c:f>CONSOLIDADO!$E$9:$E$13</c:f>
              <c:numCache>
                <c:formatCode>General</c:formatCode>
                <c:ptCount val="5"/>
                <c:pt idx="0">
                  <c:v>109</c:v>
                </c:pt>
                <c:pt idx="1">
                  <c:v>110</c:v>
                </c:pt>
                <c:pt idx="2">
                  <c:v>0</c:v>
                </c:pt>
                <c:pt idx="3">
                  <c:v>107</c:v>
                </c:pt>
                <c:pt idx="4">
                  <c:v>2</c:v>
                </c:pt>
              </c:numCache>
            </c:numRef>
          </c:val>
          <c:extLst xmlns:c16r2="http://schemas.microsoft.com/office/drawing/2015/06/chart">
            <c:ext xmlns:c16="http://schemas.microsoft.com/office/drawing/2014/chart" uri="{C3380CC4-5D6E-409C-BE32-E72D297353CC}">
              <c16:uniqueId val="{00000000-A35D-4133-BD0A-9E64367487E7}"/>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25067472"/>
        <c:axId val="227561776"/>
      </c:barChart>
      <c:catAx>
        <c:axId val="225067472"/>
        <c:scaling>
          <c:orientation val="maxMin"/>
        </c:scaling>
        <c:delete val="0"/>
        <c:axPos val="l"/>
        <c:title>
          <c:tx>
            <c:rich>
              <a:bodyPr/>
              <a:lstStyle/>
              <a:p>
                <a:pPr lvl="0">
                  <a:defRPr b="0">
                    <a:solidFill>
                      <a:srgbClr val="000000"/>
                    </a:solidFill>
                    <a:latin typeface="+mn-lt"/>
                  </a:defRPr>
                </a:pPr>
                <a:endParaRPr lang="es-CO"/>
              </a:p>
            </c:rich>
          </c:tx>
          <c:layout/>
          <c:overlay val="0"/>
        </c:title>
        <c:numFmt formatCode="General" sourceLinked="1"/>
        <c:majorTickMark val="cross"/>
        <c:minorTickMark val="cross"/>
        <c:tickLblPos val="nextTo"/>
        <c:txPr>
          <a:bodyPr rot="0"/>
          <a:lstStyle/>
          <a:p>
            <a:pPr lvl="0">
              <a:defRPr b="1" i="0">
                <a:solidFill>
                  <a:srgbClr val="000000"/>
                </a:solidFill>
                <a:latin typeface="+mn-lt"/>
              </a:defRPr>
            </a:pPr>
            <a:endParaRPr lang="es-CO"/>
          </a:p>
        </c:txPr>
        <c:crossAx val="227561776"/>
        <c:crosses val="autoZero"/>
        <c:auto val="1"/>
        <c:lblAlgn val="ctr"/>
        <c:lblOffset val="100"/>
        <c:noMultiLvlLbl val="1"/>
      </c:catAx>
      <c:valAx>
        <c:axId val="22756177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General" sourceLinked="1"/>
        <c:majorTickMark val="cross"/>
        <c:minorTickMark val="cross"/>
        <c:tickLblPos val="nextTo"/>
        <c:spPr>
          <a:ln/>
        </c:spPr>
        <c:txPr>
          <a:bodyPr rot="0"/>
          <a:lstStyle/>
          <a:p>
            <a:pPr lvl="0">
              <a:defRPr b="1" i="0">
                <a:solidFill>
                  <a:srgbClr val="000000"/>
                </a:solidFill>
                <a:latin typeface="+mn-lt"/>
              </a:defRPr>
            </a:pPr>
            <a:endParaRPr lang="es-CO"/>
          </a:p>
        </c:txPr>
        <c:crossAx val="225067472"/>
        <c:crosses val="max"/>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1" i="0">
                <a:solidFill>
                  <a:srgbClr val="757575"/>
                </a:solidFill>
                <a:latin typeface="Calibri"/>
              </a:defRPr>
            </a:pPr>
            <a:r>
              <a:rPr lang="es-CO" sz="1400" b="1" i="0">
                <a:solidFill>
                  <a:srgbClr val="757575"/>
                </a:solidFill>
                <a:latin typeface="Calibri"/>
              </a:rPr>
              <a:t>PLANES DE MEJORAMIENTO  I TRIMESTRE 2019.</a:t>
            </a:r>
          </a:p>
        </c:rich>
      </c:tx>
      <c:overlay val="0"/>
    </c:title>
    <c:autoTitleDeleted val="0"/>
    <c:plotArea>
      <c:layout>
        <c:manualLayout>
          <c:xMode val="edge"/>
          <c:yMode val="edge"/>
          <c:x val="1.9444444444444445E-2"/>
          <c:y val="0.10147854227165302"/>
          <c:w val="0.93888888888888922"/>
          <c:h val="0.73464824318676203"/>
        </c:manualLayout>
      </c:layout>
      <c:barChart>
        <c:barDir val="bar"/>
        <c:grouping val="clustered"/>
        <c:varyColors val="1"/>
        <c:ser>
          <c:idx val="0"/>
          <c:order val="0"/>
          <c:tx>
            <c:v>Por procesos</c:v>
          </c:tx>
          <c:spPr>
            <a:solidFill>
              <a:srgbClr val="5B9BD5"/>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Hoja1!$Q$10:$U$10</c:f>
              <c:numCache>
                <c:formatCode>General</c:formatCode>
                <c:ptCount val="5"/>
                <c:pt idx="0">
                  <c:v>28</c:v>
                </c:pt>
                <c:pt idx="1">
                  <c:v>31</c:v>
                </c:pt>
                <c:pt idx="2">
                  <c:v>0</c:v>
                </c:pt>
                <c:pt idx="3">
                  <c:v>23</c:v>
                </c:pt>
                <c:pt idx="4">
                  <c:v>8</c:v>
                </c:pt>
              </c:numCache>
            </c:numRef>
          </c:val>
          <c:extLst xmlns:c16r2="http://schemas.microsoft.com/office/drawing/2015/06/chart">
            <c:ext xmlns:c16="http://schemas.microsoft.com/office/drawing/2014/chart" uri="{C3380CC4-5D6E-409C-BE32-E72D297353CC}">
              <c16:uniqueId val="{00000000-E50A-4D51-A8B5-7FC54915D71E}"/>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Institucional </c:v>
          </c:tx>
          <c:spPr>
            <a:solidFill>
              <a:srgbClr val="5B9BD5"/>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Hoja1!$Q$11:$U$11</c:f>
              <c:numCache>
                <c:formatCode>General</c:formatCode>
                <c:ptCount val="5"/>
                <c:pt idx="0">
                  <c:v>25</c:v>
                </c:pt>
                <c:pt idx="1">
                  <c:v>26</c:v>
                </c:pt>
                <c:pt idx="3">
                  <c:v>6</c:v>
                </c:pt>
                <c:pt idx="4">
                  <c:v>20</c:v>
                </c:pt>
              </c:numCache>
            </c:numRef>
          </c:val>
          <c:extLst xmlns:c16r2="http://schemas.microsoft.com/office/drawing/2015/06/chart">
            <c:ext xmlns:c16="http://schemas.microsoft.com/office/drawing/2014/chart" uri="{C3380CC4-5D6E-409C-BE32-E72D297353CC}">
              <c16:uniqueId val="{00000001-E50A-4D51-A8B5-7FC54915D71E}"/>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2"/>
          <c:order val="2"/>
          <c:tx>
            <c:v>TOTALES</c:v>
          </c:tx>
          <c:spPr>
            <a:solidFill>
              <a:srgbClr val="5B9BD5"/>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Hoja1!$Q$12:$U$12</c:f>
              <c:numCache>
                <c:formatCode>General</c:formatCode>
                <c:ptCount val="5"/>
                <c:pt idx="0">
                  <c:v>53</c:v>
                </c:pt>
                <c:pt idx="1">
                  <c:v>57</c:v>
                </c:pt>
                <c:pt idx="2">
                  <c:v>0</c:v>
                </c:pt>
                <c:pt idx="3">
                  <c:v>29</c:v>
                </c:pt>
                <c:pt idx="4">
                  <c:v>28</c:v>
                </c:pt>
              </c:numCache>
            </c:numRef>
          </c:val>
          <c:extLst xmlns:c16r2="http://schemas.microsoft.com/office/drawing/2015/06/chart">
            <c:ext xmlns:c16="http://schemas.microsoft.com/office/drawing/2014/chart" uri="{C3380CC4-5D6E-409C-BE32-E72D297353CC}">
              <c16:uniqueId val="{00000002-E50A-4D51-A8B5-7FC54915D71E}"/>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27562560"/>
        <c:axId val="227562952"/>
      </c:barChart>
      <c:catAx>
        <c:axId val="22756256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227562952"/>
        <c:crosses val="autoZero"/>
        <c:auto val="1"/>
        <c:lblAlgn val="ctr"/>
        <c:lblOffset val="100"/>
        <c:noMultiLvlLbl val="1"/>
      </c:catAx>
      <c:valAx>
        <c:axId val="22756295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sz="900" b="0" i="0">
                <a:solidFill>
                  <a:srgbClr val="000000"/>
                </a:solidFill>
                <a:latin typeface="Calibri"/>
              </a:defRPr>
            </a:pPr>
            <a:endParaRPr lang="es-CO"/>
          </a:p>
        </c:txPr>
        <c:crossAx val="227562560"/>
        <c:crosses val="max"/>
        <c:crossBetween val="between"/>
      </c:valAx>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rgbClr val="757575"/>
                </a:solidFill>
                <a:latin typeface="Calibri"/>
              </a:defRPr>
            </a:pPr>
            <a:r>
              <a:rPr lang="es-CO" sz="1600" b="1" i="0">
                <a:solidFill>
                  <a:srgbClr val="757575"/>
                </a:solidFill>
                <a:latin typeface="Calibri"/>
              </a:rPr>
              <a:t>EJECUCIÓN PLAN DE MEJORAMIENTO INSTITUCIONAL </a:t>
            </a:r>
          </a:p>
        </c:rich>
      </c:tx>
      <c:overlay val="0"/>
    </c:title>
    <c:autoTitleDeleted val="0"/>
    <c:view3D>
      <c:rotX val="50"/>
      <c:rotY val="0"/>
      <c:rAngAx val="1"/>
    </c:view3D>
    <c:floor>
      <c:thickness val="0"/>
    </c:floor>
    <c:sideWall>
      <c:thickness val="0"/>
    </c:sideWall>
    <c:backWall>
      <c:thickness val="0"/>
    </c:backWall>
    <c:plotArea>
      <c:layout>
        <c:manualLayout>
          <c:xMode val="edge"/>
          <c:yMode val="edge"/>
          <c:x val="3.888888888888889E-2"/>
          <c:y val="0.27342592592592607"/>
          <c:w val="0.93888888888888922"/>
          <c:h val="0.56974482356372202"/>
        </c:manualLayout>
      </c:layout>
      <c:pie3DChart>
        <c:varyColors val="1"/>
        <c:ser>
          <c:idx val="0"/>
          <c:order val="0"/>
          <c:dPt>
            <c:idx val="0"/>
            <c:bubble3D val="0"/>
            <c:spPr>
              <a:solidFill>
                <a:schemeClr val="accent1"/>
              </a:solidFill>
            </c:spPr>
            <c:extLst xmlns:c16r2="http://schemas.microsoft.com/office/drawing/2015/06/chart">
              <c:ext xmlns:c16="http://schemas.microsoft.com/office/drawing/2014/chart" uri="{C3380CC4-5D6E-409C-BE32-E72D297353CC}">
                <c16:uniqueId val="{00000001-6C48-4171-BA14-0AF8CC8028BF}"/>
              </c:ext>
            </c:extLst>
          </c:dPt>
          <c:dPt>
            <c:idx val="1"/>
            <c:bubble3D val="0"/>
            <c:spPr>
              <a:solidFill>
                <a:schemeClr val="accent1"/>
              </a:solidFill>
            </c:spPr>
            <c:extLst xmlns:c16r2="http://schemas.microsoft.com/office/drawing/2015/06/chart">
              <c:ext xmlns:c16="http://schemas.microsoft.com/office/drawing/2014/chart" uri="{C3380CC4-5D6E-409C-BE32-E72D297353CC}">
                <c16:uniqueId val="{00000003-6C48-4171-BA14-0AF8CC8028BF}"/>
              </c:ext>
            </c:extLst>
          </c:dPt>
          <c:dPt>
            <c:idx val="2"/>
            <c:bubble3D val="0"/>
            <c:spPr>
              <a:solidFill>
                <a:schemeClr val="accent1"/>
              </a:solidFill>
            </c:spPr>
            <c:extLst xmlns:c16r2="http://schemas.microsoft.com/office/drawing/2015/06/chart">
              <c:ext xmlns:c16="http://schemas.microsoft.com/office/drawing/2014/chart" uri="{C3380CC4-5D6E-409C-BE32-E72D297353CC}">
                <c16:uniqueId val="{00000005-6C48-4171-BA14-0AF8CC8028BF}"/>
              </c:ext>
            </c:extLst>
          </c:dPt>
          <c:dLbls>
            <c:spPr>
              <a:noFill/>
              <a:ln>
                <a:noFill/>
              </a:ln>
              <a:effectLst/>
            </c:sp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Hoja1!$I$4:$I$6</c:f>
              <c:strCache>
                <c:ptCount val="3"/>
                <c:pt idx="0">
                  <c:v>VENCIDAS</c:v>
                </c:pt>
                <c:pt idx="1">
                  <c:v>CUMPLIDAS</c:v>
                </c:pt>
                <c:pt idx="2">
                  <c:v>EN EJECUCIÓN</c:v>
                </c:pt>
              </c:strCache>
            </c:strRef>
          </c:cat>
          <c:val>
            <c:numRef>
              <c:f>Hoja1!$J$4:$J$6</c:f>
              <c:numCache>
                <c:formatCode>General</c:formatCode>
                <c:ptCount val="3"/>
                <c:pt idx="0">
                  <c:v>0</c:v>
                </c:pt>
                <c:pt idx="1">
                  <c:v>20</c:v>
                </c:pt>
                <c:pt idx="2">
                  <c:v>6</c:v>
                </c:pt>
              </c:numCache>
            </c:numRef>
          </c:val>
          <c:extLst xmlns:c16r2="http://schemas.microsoft.com/office/drawing/2015/06/chart">
            <c:ext xmlns:c16="http://schemas.microsoft.com/office/drawing/2014/chart" uri="{C3380CC4-5D6E-409C-BE32-E72D297353CC}">
              <c16:uniqueId val="{00000006-6C48-4171-BA14-0AF8CC8028BF}"/>
            </c:ext>
          </c:extLst>
        </c:ser>
        <c:dLbls>
          <c:showLegendKey val="0"/>
          <c:showVal val="0"/>
          <c:showCatName val="0"/>
          <c:showSerName val="0"/>
          <c:showPercent val="0"/>
          <c:showBubbleSize val="0"/>
          <c:showLeaderLines val="1"/>
        </c:dLbls>
      </c:pie3DChart>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drawing1.xml><?xml version="1.0" encoding="utf-8"?>
<xdr:wsDr xmlns:xdr="http://schemas.openxmlformats.org/drawingml/2006/spreadsheetDrawing" xmlns:a="http://schemas.openxmlformats.org/drawingml/2006/main">
  <xdr:oneCellAnchor>
    <xdr:from>
      <xdr:col>5</xdr:col>
      <xdr:colOff>381000</xdr:colOff>
      <xdr:row>7</xdr:row>
      <xdr:rowOff>107156</xdr:rowOff>
    </xdr:from>
    <xdr:ext cx="9305925" cy="5600700"/>
    <xdr:graphicFrame macro="">
      <xdr:nvGraphicFramePr>
        <xdr:cNvPr id="1288047875" name="Chart 1">
          <a:extLst>
            <a:ext uri="{FF2B5EF4-FFF2-40B4-BE49-F238E27FC236}">
              <a16:creationId xmlns:a16="http://schemas.microsoft.com/office/drawing/2014/main" xmlns="" id="{00000000-0008-0000-0000-0000030DC6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8" name="Shape 8">
          <a:hlinkClick xmlns:r="http://schemas.openxmlformats.org/officeDocument/2006/relationships" r:id="rId1"/>
          <a:extLst>
            <a:ext uri="{FF2B5EF4-FFF2-40B4-BE49-F238E27FC236}">
              <a16:creationId xmlns:a16="http://schemas.microsoft.com/office/drawing/2014/main" xmlns="" id="{00000000-0008-0000-0900-000008000000}"/>
            </a:ext>
          </a:extLst>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xmlns="" id="{00000000-0008-0000-0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10" name="Shape 10">
          <a:hlinkClick xmlns:r="http://schemas.openxmlformats.org/officeDocument/2006/relationships" r:id="rId1"/>
          <a:extLst>
            <a:ext uri="{FF2B5EF4-FFF2-40B4-BE49-F238E27FC236}">
              <a16:creationId xmlns:a16="http://schemas.microsoft.com/office/drawing/2014/main" xmlns="" id="{00000000-0008-0000-0B00-00000A000000}"/>
            </a:ext>
          </a:extLst>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xmlns="" id="{00000000-0008-0000-0B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4" name="Shape 4">
          <a:hlinkClick xmlns:r="http://schemas.openxmlformats.org/officeDocument/2006/relationships" r:id="rId1"/>
          <a:extLst>
            <a:ext uri="{FF2B5EF4-FFF2-40B4-BE49-F238E27FC236}">
              <a16:creationId xmlns:a16="http://schemas.microsoft.com/office/drawing/2014/main" xmlns="" id="{00000000-0008-0000-0500-000004000000}"/>
            </a:ext>
          </a:extLst>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11" name="Shape 11">
          <a:hlinkClick xmlns:r="http://schemas.openxmlformats.org/officeDocument/2006/relationships" r:id="rId1"/>
          <a:extLst>
            <a:ext uri="{FF2B5EF4-FFF2-40B4-BE49-F238E27FC236}">
              <a16:creationId xmlns:a16="http://schemas.microsoft.com/office/drawing/2014/main" xmlns="" id="{00000000-0008-0000-0C00-00000B000000}"/>
            </a:ext>
          </a:extLst>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609725" cy="1266825"/>
    <xdr:pic>
      <xdr:nvPicPr>
        <xdr:cNvPr id="2" name="image1.png" descr="LOGO IDEP ULTIMO">
          <a:extLst>
            <a:ext uri="{FF2B5EF4-FFF2-40B4-BE49-F238E27FC236}">
              <a16:creationId xmlns:a16="http://schemas.microsoft.com/office/drawing/2014/main" xmlns="" id="{00000000-0008-0000-0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-19050</xdr:colOff>
      <xdr:row>23</xdr:row>
      <xdr:rowOff>228600</xdr:rowOff>
    </xdr:from>
    <xdr:ext cx="1685925" cy="371475"/>
    <xdr:sp macro="" textlink="">
      <xdr:nvSpPr>
        <xdr:cNvPr id="12" name="Shape 12">
          <a:hlinkClick xmlns:r="http://schemas.openxmlformats.org/officeDocument/2006/relationships" r:id="rId1"/>
          <a:extLst>
            <a:ext uri="{FF2B5EF4-FFF2-40B4-BE49-F238E27FC236}">
              <a16:creationId xmlns:a16="http://schemas.microsoft.com/office/drawing/2014/main" xmlns="" id="{00000000-0008-0000-0D00-00000C000000}"/>
            </a:ext>
          </a:extLst>
        </xdr:cNvPr>
        <xdr:cNvSpPr/>
      </xdr:nvSpPr>
      <xdr:spPr>
        <a:xfrm>
          <a:off x="4512563" y="3603788"/>
          <a:ext cx="1666875" cy="3524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790700" cy="809625"/>
    <xdr:pic>
      <xdr:nvPicPr>
        <xdr:cNvPr id="2" name="image1.png" descr="LOGO IDEP ULTIMO">
          <a:extLst>
            <a:ext uri="{FF2B5EF4-FFF2-40B4-BE49-F238E27FC236}">
              <a16:creationId xmlns:a16="http://schemas.microsoft.com/office/drawing/2014/main" xmlns="" id="{00000000-0008-0000-0D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13" name="Shape 13">
          <a:hlinkClick xmlns:r="http://schemas.openxmlformats.org/officeDocument/2006/relationships" r:id="rId1"/>
          <a:extLst>
            <a:ext uri="{FF2B5EF4-FFF2-40B4-BE49-F238E27FC236}">
              <a16:creationId xmlns:a16="http://schemas.microsoft.com/office/drawing/2014/main" xmlns="" id="{00000000-0008-0000-0E00-00000D000000}"/>
            </a:ext>
          </a:extLst>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xmlns="" id="{00000000-0008-0000-0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676275"/>
    <xdr:sp macro="" textlink="">
      <xdr:nvSpPr>
        <xdr:cNvPr id="15" name="Shape 15">
          <a:hlinkClick xmlns:r="http://schemas.openxmlformats.org/officeDocument/2006/relationships" r:id="rId1"/>
          <a:extLst>
            <a:ext uri="{FF2B5EF4-FFF2-40B4-BE49-F238E27FC236}">
              <a16:creationId xmlns:a16="http://schemas.microsoft.com/office/drawing/2014/main" xmlns="" id="{00000000-0008-0000-1000-00000F000000}"/>
            </a:ext>
          </a:extLst>
        </xdr:cNvPr>
        <xdr:cNvSpPr/>
      </xdr:nvSpPr>
      <xdr:spPr>
        <a:xfrm>
          <a:off x="4636388" y="3451388"/>
          <a:ext cx="1419225" cy="6572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809625"/>
    <xdr:pic>
      <xdr:nvPicPr>
        <xdr:cNvPr id="2" name="image1.png" descr="LOGO IDEP ULTIMO">
          <a:extLst>
            <a:ext uri="{FF2B5EF4-FFF2-40B4-BE49-F238E27FC236}">
              <a16:creationId xmlns:a16="http://schemas.microsoft.com/office/drawing/2014/main" xmlns="" id="{00000000-0008-0000-1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14" name="Shape 14">
          <a:hlinkClick xmlns:r="http://schemas.openxmlformats.org/officeDocument/2006/relationships" r:id="rId1"/>
          <a:extLst>
            <a:ext uri="{FF2B5EF4-FFF2-40B4-BE49-F238E27FC236}">
              <a16:creationId xmlns:a16="http://schemas.microsoft.com/office/drawing/2014/main" xmlns="" id="{00000000-0008-0000-0F00-00000E000000}"/>
            </a:ext>
          </a:extLst>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xmlns="" id="{00000000-0008-0000-0F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16" name="Shape 16">
          <a:hlinkClick xmlns:r="http://schemas.openxmlformats.org/officeDocument/2006/relationships" r:id="rId1"/>
          <a:extLst>
            <a:ext uri="{FF2B5EF4-FFF2-40B4-BE49-F238E27FC236}">
              <a16:creationId xmlns:a16="http://schemas.microsoft.com/office/drawing/2014/main" xmlns="" id="{00000000-0008-0000-1100-000010000000}"/>
            </a:ext>
          </a:extLst>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xmlns="" id="{00000000-0008-0000-1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381000</xdr:colOff>
      <xdr:row>16</xdr:row>
      <xdr:rowOff>47625</xdr:rowOff>
    </xdr:from>
    <xdr:ext cx="1828800" cy="1266825"/>
    <xdr:pic>
      <xdr:nvPicPr>
        <xdr:cNvPr id="2" name="image1.png" descr="LOGO IDEP ULTIMO">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15</xdr:col>
      <xdr:colOff>85725</xdr:colOff>
      <xdr:row>12</xdr:row>
      <xdr:rowOff>295275</xdr:rowOff>
    </xdr:from>
    <xdr:ext cx="5429250" cy="3838575"/>
    <xdr:graphicFrame macro="">
      <xdr:nvGraphicFramePr>
        <xdr:cNvPr id="1830821849" name="Chart 2">
          <a:extLst>
            <a:ext uri="{FF2B5EF4-FFF2-40B4-BE49-F238E27FC236}">
              <a16:creationId xmlns:a16="http://schemas.microsoft.com/office/drawing/2014/main" xmlns="" id="{00000000-0008-0000-0300-0000D91F20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57150</xdr:colOff>
      <xdr:row>15</xdr:row>
      <xdr:rowOff>104775</xdr:rowOff>
    </xdr:from>
    <xdr:ext cx="5305425" cy="2667000"/>
    <xdr:graphicFrame macro="">
      <xdr:nvGraphicFramePr>
        <xdr:cNvPr id="1558212509" name="Chart 3">
          <a:extLst>
            <a:ext uri="{FF2B5EF4-FFF2-40B4-BE49-F238E27FC236}">
              <a16:creationId xmlns:a16="http://schemas.microsoft.com/office/drawing/2014/main" xmlns="" id="{00000000-0008-0000-0300-00009D6FE0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-19050</xdr:colOff>
      <xdr:row>23</xdr:row>
      <xdr:rowOff>228600</xdr:rowOff>
    </xdr:from>
    <xdr:ext cx="1714500" cy="790575"/>
    <xdr:sp macro="" textlink="">
      <xdr:nvSpPr>
        <xdr:cNvPr id="3" name="Shape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4498275" y="3394238"/>
          <a:ext cx="1695450"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828800" cy="1828800"/>
    <xdr:pic>
      <xdr:nvPicPr>
        <xdr:cNvPr id="2" name="image1.png" descr="LOGO IDEP ULTIMO">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7" name="Shape 7">
          <a:hlinkClick xmlns:r="http://schemas.openxmlformats.org/officeDocument/2006/relationships" r:id="rId1"/>
          <a:extLst>
            <a:ext uri="{FF2B5EF4-FFF2-40B4-BE49-F238E27FC236}">
              <a16:creationId xmlns:a16="http://schemas.microsoft.com/office/drawing/2014/main" xmlns="" id="{00000000-0008-0000-0800-000007000000}"/>
            </a:ext>
          </a:extLst>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xmlns=""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-19050</xdr:colOff>
      <xdr:row>23</xdr:row>
      <xdr:rowOff>228600</xdr:rowOff>
    </xdr:from>
    <xdr:ext cx="1762125" cy="790575"/>
    <xdr:sp macro="" textlink="">
      <xdr:nvSpPr>
        <xdr:cNvPr id="9" name="Shape 9">
          <a:hlinkClick xmlns:r="http://schemas.openxmlformats.org/officeDocument/2006/relationships" r:id="rId1"/>
          <a:extLst>
            <a:ext uri="{FF2B5EF4-FFF2-40B4-BE49-F238E27FC236}">
              <a16:creationId xmlns:a16="http://schemas.microsoft.com/office/drawing/2014/main" xmlns="" id="{00000000-0008-0000-0A00-000009000000}"/>
            </a:ext>
          </a:extLst>
        </xdr:cNvPr>
        <xdr:cNvSpPr/>
      </xdr:nvSpPr>
      <xdr:spPr>
        <a:xfrm>
          <a:off x="4474463" y="3394238"/>
          <a:ext cx="174307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876425" cy="1266825"/>
    <xdr:pic>
      <xdr:nvPicPr>
        <xdr:cNvPr id="2" name="image1.png" descr="LOGO IDEP ULTIMO">
          <a:extLst>
            <a:ext uri="{FF2B5EF4-FFF2-40B4-BE49-F238E27FC236}">
              <a16:creationId xmlns:a16="http://schemas.microsoft.com/office/drawing/2014/main" xmlns="" id="{00000000-0008-0000-0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5" name="Shape 5">
          <a:hlinkClick xmlns:r="http://schemas.openxmlformats.org/officeDocument/2006/relationships" r:id="rId1"/>
          <a:extLst>
            <a:ext uri="{FF2B5EF4-FFF2-40B4-BE49-F238E27FC236}">
              <a16:creationId xmlns:a16="http://schemas.microsoft.com/office/drawing/2014/main" xmlns="" id="{00000000-0008-0000-0600-000005000000}"/>
            </a:ext>
          </a:extLst>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552575" cy="1714500"/>
    <xdr:pic>
      <xdr:nvPicPr>
        <xdr:cNvPr id="2" name="image1.png" descr="LOGO IDEP ULTIMO">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6" name="Shape 6">
          <a:hlinkClick xmlns:r="http://schemas.openxmlformats.org/officeDocument/2006/relationships" r:id="rId1"/>
          <a:extLst>
            <a:ext uri="{FF2B5EF4-FFF2-40B4-BE49-F238E27FC236}">
              <a16:creationId xmlns:a16="http://schemas.microsoft.com/office/drawing/2014/main" xmlns="" id="{00000000-0008-0000-0700-000006000000}"/>
            </a:ext>
          </a:extLst>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Calibri"/>
            <a:buNone/>
          </a:pPr>
          <a:r>
            <a:rPr lang="en-US" sz="1200" b="1" i="0" u="none" strike="noStrike">
              <a:solidFill>
                <a:srgbClr val="FFFFFF"/>
              </a:solidFill>
              <a:latin typeface="Calibri"/>
              <a:ea typeface="Calibri"/>
              <a:cs typeface="Calibri"/>
              <a:sym typeface="Calibri"/>
            </a:rPr>
            <a:t>IR A INFORME CONSOLIDADO DE PROCESOS</a:t>
          </a:r>
          <a:endParaRPr sz="1400"/>
        </a:p>
      </xdr:txBody>
    </xdr:sp>
    <xdr:clientData fLocksWithSheet="0"/>
  </xdr:oneCellAnchor>
  <xdr:oneCellAnchor>
    <xdr:from>
      <xdr:col>0</xdr:col>
      <xdr:colOff>381000</xdr:colOff>
      <xdr:row>16</xdr:row>
      <xdr:rowOff>47625</xdr:rowOff>
    </xdr:from>
    <xdr:ext cx="1695450" cy="1266825"/>
    <xdr:pic>
      <xdr:nvPicPr>
        <xdr:cNvPr id="2" name="image1.png" descr="LOGO IDEP ULTIMO">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hyperlink" Target="http://www.idep.edu.co/sites/default/files/PRO-GRF-11-01_Egresos_o_salidas_de_bienes_V6.pdf" TargetMode="External"/><Relationship Id="rId1" Type="http://schemas.openxmlformats.org/officeDocument/2006/relationships/hyperlink" Target="http://www.idep.edu.co/sites/default/files/PRO-GRF-11-01_Egresos_o_salidas_de_bienes_V6.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idep.edu.co/?q=content/gf-14-proceso-de-gesti%C3%B3n-financiera" TargetMode="External"/><Relationship Id="rId13" Type="http://schemas.openxmlformats.org/officeDocument/2006/relationships/hyperlink" Target="https://drive.google.com/drive/folders/1PEA_kHglMECvfb2aRpTEgSxTeLRMahB-" TargetMode="External"/><Relationship Id="rId18" Type="http://schemas.openxmlformats.org/officeDocument/2006/relationships/hyperlink" Target="http://www.idep.edu.co/sites/default/files/PL-GT-12-02%20Plan%20Contingencia%20Tecno%20V9.pdf" TargetMode="External"/><Relationship Id="rId26" Type="http://schemas.openxmlformats.org/officeDocument/2006/relationships/hyperlink" Target="https://docs.google.com/spreadsheets/d/1Ro9z3pH1J8SXre-KB6py4YiCpgXZaukJt_QYx5JakBs/edit" TargetMode="External"/><Relationship Id="rId3" Type="http://schemas.openxmlformats.org/officeDocument/2006/relationships/hyperlink" Target="http://www.idep.edu.co/sites/default/files/PL-GT-12-02_Plan_Contingencia_Tecno_V7.pdf" TargetMode="External"/><Relationship Id="rId21" Type="http://schemas.openxmlformats.org/officeDocument/2006/relationships/hyperlink" Target="https://docs.google.com/spreadsheets/d/1rkj1JMm4LnWNRWL--zXFJrjXKTK2WPHCiHY5g3cAogk/edit" TargetMode="External"/><Relationship Id="rId7" Type="http://schemas.openxmlformats.org/officeDocument/2006/relationships/hyperlink" Target="http://www.idep.edu.co/?q=content/gf-14-proceso-de-gesti%C3%B3n-financiera" TargetMode="External"/><Relationship Id="rId12" Type="http://schemas.openxmlformats.org/officeDocument/2006/relationships/hyperlink" Target="http://www.idep.edu.co/?q=content/idp-04-proceso-de-investigaci%C3%B3n-y-desarrollo-pedag%C3%B3gico" TargetMode="External"/><Relationship Id="rId17" Type="http://schemas.openxmlformats.org/officeDocument/2006/relationships/hyperlink" Target="https://docs.google.com/spreadsheets/d/1rkj1JMm4LnWNRWL--zXFJrjXKTK2WPHCiHY5g3cAogk/edit" TargetMode="External"/><Relationship Id="rId25" Type="http://schemas.openxmlformats.org/officeDocument/2006/relationships/hyperlink" Target="https://docs.google.com/spreadsheets/d/1Ro9z3pH1J8SXre-KB6py4YiCpgXZaukJt_QYx5JakBs/edit" TargetMode="External"/><Relationship Id="rId2" Type="http://schemas.openxmlformats.org/officeDocument/2006/relationships/hyperlink" Target="http://www.idep.edu.co/?q=content/mapa-de-riesgos-por-procesoMapa%20de%20Riesgos%20enviado%20por%20parte%20de%20la%20OAP%20en%20el%20mes%20de%20diciembre%20de%202018" TargetMode="External"/><Relationship Id="rId16" Type="http://schemas.openxmlformats.org/officeDocument/2006/relationships/hyperlink" Target="http://www.idep.edu.co/sites/default/files/PRO-GRF-11-02_Ingresos_o_Altas_Almacen_V6.pdf" TargetMode="External"/><Relationship Id="rId20" Type="http://schemas.openxmlformats.org/officeDocument/2006/relationships/hyperlink" Target="https://docs.google.com/spreadsheets/d/1rkj1JMm4LnWNRWL--zXFJrjXKTK2WPHCiHY5g3cAogk/edit" TargetMode="External"/><Relationship Id="rId29" Type="http://schemas.openxmlformats.org/officeDocument/2006/relationships/hyperlink" Target="https://mail.google.com/mail/u/0/" TargetMode="External"/><Relationship Id="rId1" Type="http://schemas.openxmlformats.org/officeDocument/2006/relationships/hyperlink" Target="http://www.idep.edu.co/?q=content/mapa-de-riesgos-por-procesoMapa%20de%20riesgos%20reportada%20por%20parte%20de%20la%20OAP%20en%20el%20mes%20de%20diciembre." TargetMode="External"/><Relationship Id="rId6" Type="http://schemas.openxmlformats.org/officeDocument/2006/relationships/hyperlink" Target="http://www.idep.edu.co/?q=content/gf-14-proceso-de-gesti%C3%B3n-financiera" TargetMode="External"/><Relationship Id="rId11" Type="http://schemas.openxmlformats.org/officeDocument/2006/relationships/hyperlink" Target="http://www.idep.edu.co/?q=content/idp-04-proceso-de-investigaci%C3%B3n-y-desarrollo-pedag%C3%B3gico" TargetMode="External"/><Relationship Id="rId24" Type="http://schemas.openxmlformats.org/officeDocument/2006/relationships/hyperlink" Target="http://www.idep.edu.co/sites/default/files/PL-GT-12-01_PETIC_V12.pdf" TargetMode="External"/><Relationship Id="rId5" Type="http://schemas.openxmlformats.org/officeDocument/2006/relationships/hyperlink" Target="http://www.idep.edu.co/?q=content/gf-14-proceso-de-gesti%C3%B3n-financiera" TargetMode="External"/><Relationship Id="rId15" Type="http://schemas.openxmlformats.org/officeDocument/2006/relationships/hyperlink" Target="http://www.idep.edu.co/?q=content/grf-11-proceso-de-gesti%C3%B3n-de-recursos-f%C3%ADsicos-y-ambiental" TargetMode="External"/><Relationship Id="rId23" Type="http://schemas.openxmlformats.org/officeDocument/2006/relationships/hyperlink" Target="http://www.idep.edu.co/sites/default/files/PL-GT-12-01_PETIC_V12.pdf" TargetMode="External"/><Relationship Id="rId28" Type="http://schemas.openxmlformats.org/officeDocument/2006/relationships/hyperlink" Target="http://www.idep.edu.co/?q=content/gt-12-proceso-de-gesti%C3%B3n-tecnol%C3%B3gica" TargetMode="External"/><Relationship Id="rId10" Type="http://schemas.openxmlformats.org/officeDocument/2006/relationships/hyperlink" Target="http://www.idep.edu.co/sites/default/files/IN-GF-14-05_Protocolo_de_Seguridad_V1." TargetMode="External"/><Relationship Id="rId19" Type="http://schemas.openxmlformats.org/officeDocument/2006/relationships/hyperlink" Target="http://www.idep.edu.co/sites/default/files/PL-GT-12-02%20Plan%20Contingencia%20Tecno%20V9.pdf" TargetMode="External"/><Relationship Id="rId31" Type="http://schemas.openxmlformats.org/officeDocument/2006/relationships/drawing" Target="../drawings/drawing2.xml"/><Relationship Id="rId4" Type="http://schemas.openxmlformats.org/officeDocument/2006/relationships/hyperlink" Target="http://www.idep.edu.co/?q=content/indicadores-de-gesti%C3%B3n" TargetMode="External"/><Relationship Id="rId9" Type="http://schemas.openxmlformats.org/officeDocument/2006/relationships/hyperlink" Target="http://www.idep.edu.co/sites/default/files/IN-GF-14-05_Protocolo_de_Seguridad_V1.Acta%20No.%202%20del%2023/03/2018%20Plan%20de%20Mejoramiento%20proceso%20Financiero" TargetMode="External"/><Relationship Id="rId14" Type="http://schemas.openxmlformats.org/officeDocument/2006/relationships/hyperlink" Target="https://drive.google.com/drive/folders/1PEA_kHglMECvfb2aRpTEgSxTeLRMahB-" TargetMode="External"/><Relationship Id="rId22" Type="http://schemas.openxmlformats.org/officeDocument/2006/relationships/hyperlink" Target="http://www.idep.edu.co/?q=content/gt-12-proceso-de-gesti%C3%B3n-tecnol%C3%B3gica" TargetMode="External"/><Relationship Id="rId27" Type="http://schemas.openxmlformats.org/officeDocument/2006/relationships/hyperlink" Target="http://www.idep.edu.co/sites/default/files/IN-GT-12-05%20Instructivo%20contrasena%20GOOBI%20V1.pdf" TargetMode="External"/><Relationship Id="rId30" Type="http://schemas.openxmlformats.org/officeDocument/2006/relationships/hyperlink" Target="http://www.idep.edu.co/?q=content/gesti%C3%B3n-documental-del-sig"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X1000"/>
  <sheetViews>
    <sheetView showGridLines="0" tabSelected="1" zoomScale="80" zoomScaleNormal="80" workbookViewId="0">
      <selection activeCell="S3" sqref="S3:U3"/>
    </sheetView>
  </sheetViews>
  <sheetFormatPr baseColWidth="10" defaultColWidth="14.42578125" defaultRowHeight="15" customHeight="1"/>
  <cols>
    <col min="1" max="1" width="6.42578125" customWidth="1"/>
    <col min="2" max="2" width="12.28515625" customWidth="1"/>
    <col min="3" max="3" width="12.85546875" customWidth="1"/>
    <col min="4" max="4" width="10.85546875" customWidth="1"/>
    <col min="5" max="5" width="12.5703125" customWidth="1"/>
    <col min="6" max="6" width="16.42578125" customWidth="1"/>
    <col min="7" max="7" width="9.140625" customWidth="1"/>
    <col min="8" max="8" width="6.85546875" customWidth="1"/>
    <col min="9" max="9" width="7.28515625" customWidth="1"/>
    <col min="10" max="10" width="7.7109375" customWidth="1"/>
    <col min="11" max="11" width="7.5703125" customWidth="1"/>
    <col min="12" max="12" width="9" customWidth="1"/>
    <col min="13" max="13" width="7.28515625" customWidth="1"/>
    <col min="14" max="14" width="7.7109375" customWidth="1"/>
    <col min="15" max="15" width="9.85546875" customWidth="1"/>
    <col min="16" max="18" width="9" customWidth="1"/>
    <col min="19" max="21" width="11.85546875" customWidth="1"/>
    <col min="22" max="24" width="12.5703125" customWidth="1"/>
  </cols>
  <sheetData>
    <row r="1" spans="1:24" ht="46.5">
      <c r="A1" s="576" t="s">
        <v>0</v>
      </c>
      <c r="B1" s="577"/>
      <c r="C1" s="577"/>
      <c r="D1" s="577"/>
      <c r="E1" s="577"/>
      <c r="F1" s="577"/>
      <c r="G1" s="577"/>
      <c r="H1" s="577"/>
      <c r="I1" s="577"/>
      <c r="J1" s="577"/>
      <c r="K1" s="577"/>
      <c r="L1" s="577"/>
      <c r="M1" s="577"/>
      <c r="N1" s="577"/>
      <c r="O1" s="577"/>
      <c r="P1" s="577"/>
      <c r="Q1" s="577"/>
      <c r="R1" s="577"/>
      <c r="S1" s="577"/>
      <c r="T1" s="577"/>
      <c r="U1" s="578"/>
    </row>
    <row r="2" spans="1:24" ht="41.25" customHeight="1">
      <c r="A2" s="1"/>
      <c r="B2" s="2"/>
      <c r="C2" s="3"/>
      <c r="D2" s="3"/>
      <c r="E2" s="3"/>
      <c r="F2" s="3"/>
      <c r="G2" s="3"/>
      <c r="H2" s="579" t="s">
        <v>1</v>
      </c>
      <c r="I2" s="580"/>
      <c r="J2" s="580"/>
      <c r="K2" s="580"/>
      <c r="L2" s="580"/>
      <c r="M2" s="580"/>
      <c r="N2" s="581"/>
      <c r="O2" s="4"/>
      <c r="P2" s="582" t="s">
        <v>2</v>
      </c>
      <c r="Q2" s="577"/>
      <c r="R2" s="578"/>
      <c r="S2" s="583">
        <v>44957</v>
      </c>
      <c r="T2" s="577"/>
      <c r="U2" s="578"/>
    </row>
    <row r="3" spans="1:24" ht="54.75" customHeight="1">
      <c r="A3" s="5"/>
      <c r="B3" s="6"/>
      <c r="C3" s="7"/>
      <c r="D3" s="7"/>
      <c r="E3" s="7"/>
      <c r="F3" s="7"/>
      <c r="G3" s="7"/>
      <c r="H3" s="584" t="str">
        <f>+_1._RESULTADOS_GENERALES_DEL_PLAN__DE_MEJORAMIENTO_IDEP</f>
        <v>1. RESULTADOS GENERALES DEL PLAN  DE MEJORAMIENTO IDEP</v>
      </c>
      <c r="I3" s="585"/>
      <c r="J3" s="585"/>
      <c r="K3" s="585"/>
      <c r="L3" s="585"/>
      <c r="M3" s="585"/>
      <c r="N3" s="586"/>
      <c r="O3" s="8"/>
      <c r="P3" s="582" t="s">
        <v>3</v>
      </c>
      <c r="Q3" s="577"/>
      <c r="R3" s="578"/>
      <c r="S3" s="583">
        <v>44926</v>
      </c>
      <c r="T3" s="577"/>
      <c r="U3" s="578"/>
    </row>
    <row r="4" spans="1:24" ht="36.75" customHeight="1">
      <c r="A4" s="5"/>
      <c r="B4" s="6"/>
      <c r="C4" s="7"/>
      <c r="D4" s="7"/>
      <c r="E4" s="7"/>
      <c r="F4" s="7"/>
      <c r="G4" s="7"/>
      <c r="H4" s="587" t="s">
        <v>4</v>
      </c>
      <c r="I4" s="588"/>
      <c r="J4" s="588"/>
      <c r="K4" s="588"/>
      <c r="L4" s="588"/>
      <c r="M4" s="588"/>
      <c r="N4" s="589"/>
      <c r="O4" s="9"/>
      <c r="P4" s="9"/>
      <c r="Q4" s="9"/>
      <c r="R4" s="9"/>
      <c r="S4" s="10"/>
      <c r="T4" s="9"/>
      <c r="U4" s="11"/>
    </row>
    <row r="5" spans="1:24" ht="14.25" customHeight="1">
      <c r="A5" s="5"/>
      <c r="B5" s="12"/>
      <c r="C5" s="8"/>
      <c r="D5" s="8"/>
      <c r="E5" s="8"/>
      <c r="F5" s="8"/>
      <c r="G5" s="8"/>
      <c r="H5" s="8"/>
      <c r="I5" s="8"/>
      <c r="J5" s="8"/>
      <c r="K5" s="13"/>
      <c r="L5" s="8"/>
      <c r="M5" s="8"/>
      <c r="N5" s="8"/>
      <c r="O5" s="8"/>
      <c r="P5" s="9"/>
      <c r="Q5" s="9"/>
      <c r="R5" s="9"/>
      <c r="S5" s="10"/>
      <c r="T5" s="9"/>
      <c r="U5" s="11"/>
    </row>
    <row r="6" spans="1:24" ht="32.25" customHeight="1">
      <c r="A6" s="590" t="s">
        <v>5</v>
      </c>
      <c r="B6" s="580"/>
      <c r="C6" s="580"/>
      <c r="D6" s="580"/>
      <c r="E6" s="580"/>
      <c r="F6" s="580"/>
      <c r="G6" s="580"/>
      <c r="H6" s="580"/>
      <c r="I6" s="580"/>
      <c r="J6" s="580"/>
      <c r="K6" s="580"/>
      <c r="L6" s="580"/>
      <c r="M6" s="580"/>
      <c r="N6" s="580"/>
      <c r="O6" s="580"/>
      <c r="P6" s="580"/>
      <c r="Q6" s="580"/>
      <c r="R6" s="580"/>
      <c r="S6" s="580"/>
      <c r="T6" s="580"/>
      <c r="U6" s="581"/>
    </row>
    <row r="7" spans="1:24" ht="42" customHeight="1">
      <c r="A7" s="1"/>
      <c r="B7" s="14"/>
      <c r="C7" s="4"/>
      <c r="D7" s="4"/>
      <c r="E7" s="4"/>
      <c r="F7" s="4"/>
      <c r="G7" s="4"/>
      <c r="H7" s="4"/>
      <c r="I7" s="4"/>
      <c r="J7" s="4"/>
      <c r="K7" s="15"/>
      <c r="L7" s="4"/>
      <c r="M7" s="4"/>
      <c r="N7" s="4"/>
      <c r="O7" s="4"/>
      <c r="P7" s="16"/>
      <c r="Q7" s="16"/>
      <c r="R7" s="16"/>
      <c r="S7" s="17"/>
      <c r="T7" s="16"/>
      <c r="U7" s="18"/>
    </row>
    <row r="8" spans="1:24" ht="48.75" customHeight="1">
      <c r="A8" s="5"/>
      <c r="B8" s="591" t="s">
        <v>6</v>
      </c>
      <c r="C8" s="592"/>
      <c r="D8" s="592"/>
      <c r="E8" s="593"/>
      <c r="F8" s="19"/>
      <c r="G8" s="20"/>
      <c r="H8" s="8"/>
      <c r="I8" s="9"/>
      <c r="J8" s="8"/>
      <c r="K8" s="13"/>
      <c r="L8" s="8"/>
      <c r="M8" s="8"/>
      <c r="N8" s="8"/>
      <c r="O8" s="8"/>
      <c r="P8" s="9"/>
      <c r="Q8" s="9"/>
      <c r="R8" s="9"/>
      <c r="S8" s="10"/>
      <c r="T8" s="9"/>
      <c r="U8" s="11"/>
      <c r="V8" s="21"/>
      <c r="W8" s="22"/>
      <c r="X8" s="23"/>
    </row>
    <row r="9" spans="1:24" ht="78.75" customHeight="1">
      <c r="A9" s="5"/>
      <c r="B9" s="594" t="s">
        <v>7</v>
      </c>
      <c r="C9" s="592"/>
      <c r="D9" s="593"/>
      <c r="E9" s="24">
        <f>'DIC-01'!F23+'DIP-02'!F23+'AC-10'!F23+'IDP-04'!F23+'GD-07'!F23+'GC-08'!F23+'GJ-09'!F23+'GRF-11'!F23+'GT-12'!F23+'GTH-13'!F23+'GF-14'!F23+'CID-15'!F23+'EC-16'!F23+'MIC-03'!F23</f>
        <v>109</v>
      </c>
      <c r="F9" s="25"/>
      <c r="G9" s="26"/>
      <c r="H9" s="8"/>
      <c r="I9" s="27"/>
      <c r="J9" s="6"/>
      <c r="K9" s="6"/>
      <c r="L9" s="6"/>
      <c r="M9" s="28"/>
      <c r="N9" s="6"/>
      <c r="O9" s="6"/>
      <c r="P9" s="6"/>
      <c r="Q9" s="6"/>
      <c r="R9" s="6"/>
      <c r="S9" s="28"/>
      <c r="T9" s="27"/>
      <c r="U9" s="11"/>
      <c r="V9" s="21"/>
      <c r="W9" s="22"/>
      <c r="X9" s="23"/>
    </row>
    <row r="10" spans="1:24" ht="44.25" customHeight="1">
      <c r="A10" s="5"/>
      <c r="B10" s="595" t="s">
        <v>8</v>
      </c>
      <c r="C10" s="592"/>
      <c r="D10" s="593"/>
      <c r="E10" s="24">
        <f>'DIC-01'!F24+'DIP-02'!F24+'AC-10'!F24+'IDP-04'!F24+'GD-07'!F24+'GC-08'!F24+'GJ-09'!F24+'GRF-11'!F24+'GT-12'!F24+'GTH-13'!F24+'GF-14'!F24+'CID-15'!F24+'EC-16'!F24+'MIC-03'!F24</f>
        <v>110</v>
      </c>
      <c r="F10" s="25"/>
      <c r="G10" s="29"/>
      <c r="H10" s="8"/>
      <c r="I10" s="30"/>
      <c r="J10" s="31"/>
      <c r="K10" s="32"/>
      <c r="L10" s="31"/>
      <c r="M10" s="8"/>
      <c r="N10" s="8"/>
      <c r="O10" s="9"/>
      <c r="P10" s="9"/>
      <c r="Q10" s="9"/>
      <c r="R10" s="10"/>
      <c r="S10" s="9"/>
      <c r="T10" s="9"/>
      <c r="U10" s="11"/>
      <c r="V10" s="21"/>
      <c r="W10" s="22"/>
      <c r="X10" s="23"/>
    </row>
    <row r="11" spans="1:24" ht="59.25" customHeight="1">
      <c r="A11" s="5"/>
      <c r="B11" s="595" t="s">
        <v>9</v>
      </c>
      <c r="C11" s="592"/>
      <c r="D11" s="593"/>
      <c r="E11" s="24">
        <f>'DIC-01'!F25+'DIP-02'!F25+'AC-10'!F25+'IDP-04'!F25+'GD-07'!F25+'GC-08'!F25+'GJ-09'!F25+'GRF-11'!F25+'GT-12'!F25+'GTH-13'!F25+'GF-14'!F25+'CID-15'!F25+'EC-16'!F25+'MIC-03'!F25</f>
        <v>0</v>
      </c>
      <c r="F11" s="25"/>
      <c r="G11" s="29"/>
      <c r="H11" s="8"/>
      <c r="I11" s="27"/>
      <c r="J11" s="31"/>
      <c r="K11" s="32"/>
      <c r="L11" s="31"/>
      <c r="M11" s="8"/>
      <c r="N11" s="8"/>
      <c r="O11" s="9"/>
      <c r="P11" s="9"/>
      <c r="Q11" s="9"/>
      <c r="R11" s="10"/>
      <c r="S11" s="9"/>
      <c r="T11" s="9"/>
      <c r="U11" s="11"/>
      <c r="V11" s="21"/>
      <c r="W11" s="22"/>
      <c r="X11" s="23"/>
    </row>
    <row r="12" spans="1:24" ht="42" customHeight="1">
      <c r="A12" s="5"/>
      <c r="B12" s="595" t="s">
        <v>10</v>
      </c>
      <c r="C12" s="592"/>
      <c r="D12" s="593"/>
      <c r="E12" s="24">
        <f>'DIC-01'!F26+'DIP-02'!F26+'AC-10'!F26+'IDP-04'!F26+'GD-07'!F26+'GC-08'!F26+'GJ-09'!F26+'GRF-11'!F26+'GT-12'!F26+'GTH-13'!F26+'GF-14'!F26+'CID-15'!F26+'EC-16'!F26+'MIC-03'!F26</f>
        <v>107</v>
      </c>
      <c r="F12" s="25"/>
      <c r="G12" s="29"/>
      <c r="H12" s="8"/>
      <c r="I12" s="6"/>
      <c r="J12" s="6"/>
      <c r="K12" s="6"/>
      <c r="L12" s="6"/>
      <c r="M12" s="28"/>
      <c r="N12" s="6"/>
      <c r="O12" s="6"/>
      <c r="P12" s="6"/>
      <c r="Q12" s="6"/>
      <c r="R12" s="6"/>
      <c r="S12" s="28"/>
      <c r="T12" s="9"/>
      <c r="U12" s="11"/>
      <c r="V12" s="21"/>
      <c r="W12" s="22"/>
      <c r="X12" s="23"/>
    </row>
    <row r="13" spans="1:24" ht="41.25" customHeight="1">
      <c r="A13" s="5"/>
      <c r="B13" s="595" t="s">
        <v>11</v>
      </c>
      <c r="C13" s="592"/>
      <c r="D13" s="593"/>
      <c r="E13" s="24">
        <v>2</v>
      </c>
      <c r="F13" s="25"/>
      <c r="G13" s="29"/>
      <c r="H13" s="8"/>
      <c r="I13" s="8"/>
      <c r="J13" s="8"/>
      <c r="K13" s="13"/>
      <c r="L13" s="8"/>
      <c r="M13" s="8"/>
      <c r="N13" s="8"/>
      <c r="O13" s="8"/>
      <c r="P13" s="9"/>
      <c r="Q13" s="9"/>
      <c r="R13" s="9"/>
      <c r="S13" s="10"/>
      <c r="T13" s="9"/>
      <c r="U13" s="11"/>
      <c r="V13" s="23"/>
      <c r="W13" s="23"/>
      <c r="X13" s="23"/>
    </row>
    <row r="14" spans="1:24" ht="42" customHeight="1">
      <c r="A14" s="5"/>
      <c r="B14" s="595" t="s">
        <v>12</v>
      </c>
      <c r="C14" s="592"/>
      <c r="D14" s="593"/>
      <c r="E14" s="24">
        <f>'DIC-01'!F29+'DIP-02'!F28+'AC-10'!F28+'IDP-04'!F28+'GD-07'!F28+'GC-08'!F28+'GJ-09'!F28+'GRF-11'!F28+'GT-12'!F28+'GTH-13'!F28+'GF-14'!F28+'CID-15'!F28+'EC-16'!F28+'MIC-03'!F28</f>
        <v>0</v>
      </c>
      <c r="F14" s="19"/>
      <c r="G14" s="20"/>
      <c r="H14" s="8"/>
      <c r="I14" s="8"/>
      <c r="J14" s="8"/>
      <c r="K14" s="13"/>
      <c r="L14" s="8"/>
      <c r="M14" s="8"/>
      <c r="N14" s="8"/>
      <c r="O14" s="6"/>
      <c r="P14" s="6"/>
      <c r="Q14" s="6"/>
      <c r="R14" s="6"/>
      <c r="S14" s="28"/>
      <c r="T14" s="9"/>
      <c r="U14" s="11"/>
    </row>
    <row r="15" spans="1:24" ht="42" customHeight="1">
      <c r="A15" s="5"/>
      <c r="B15" s="606"/>
      <c r="C15" s="607"/>
      <c r="D15" s="607"/>
      <c r="E15" s="33"/>
      <c r="F15" s="33"/>
      <c r="G15" s="34"/>
      <c r="H15" s="8"/>
      <c r="I15" s="8"/>
      <c r="J15" s="8"/>
      <c r="K15" s="13"/>
      <c r="L15" s="8"/>
      <c r="M15" s="8"/>
      <c r="N15" s="8"/>
      <c r="O15" s="8"/>
      <c r="P15" s="9"/>
      <c r="Q15" s="9"/>
      <c r="R15" s="9"/>
      <c r="S15" s="10"/>
      <c r="T15" s="9"/>
      <c r="U15" s="11"/>
    </row>
    <row r="16" spans="1:24" ht="42" customHeight="1">
      <c r="A16" s="5"/>
      <c r="B16" s="606"/>
      <c r="C16" s="607"/>
      <c r="D16" s="607"/>
      <c r="E16" s="33"/>
      <c r="F16" s="33"/>
      <c r="G16" s="34"/>
      <c r="H16" s="8"/>
      <c r="I16" s="6"/>
      <c r="J16" s="6"/>
      <c r="K16" s="6"/>
      <c r="L16" s="6"/>
      <c r="M16" s="8"/>
      <c r="N16" s="8"/>
      <c r="O16" s="8"/>
      <c r="P16" s="9"/>
      <c r="Q16" s="9"/>
      <c r="R16" s="9"/>
      <c r="S16" s="10"/>
      <c r="T16" s="9"/>
      <c r="U16" s="11"/>
    </row>
    <row r="17" spans="1:21" ht="42" customHeight="1">
      <c r="A17" s="35"/>
      <c r="B17" s="36"/>
      <c r="C17" s="37"/>
      <c r="D17" s="37"/>
      <c r="E17" s="37"/>
      <c r="F17" s="37"/>
      <c r="G17" s="37"/>
      <c r="H17" s="37"/>
      <c r="I17" s="37"/>
      <c r="J17" s="37"/>
      <c r="K17" s="38"/>
      <c r="L17" s="37"/>
      <c r="M17" s="37"/>
      <c r="N17" s="37"/>
      <c r="O17" s="37"/>
      <c r="P17" s="39"/>
      <c r="Q17" s="39"/>
      <c r="R17" s="39"/>
      <c r="S17" s="40"/>
      <c r="T17" s="608"/>
      <c r="U17" s="609"/>
    </row>
    <row r="18" spans="1:21" ht="42" customHeight="1">
      <c r="A18" s="610" t="s">
        <v>13</v>
      </c>
      <c r="B18" s="611"/>
      <c r="C18" s="611"/>
      <c r="D18" s="611"/>
      <c r="E18" s="611"/>
      <c r="F18" s="611"/>
      <c r="G18" s="611"/>
      <c r="H18" s="611"/>
      <c r="I18" s="611"/>
      <c r="J18" s="611"/>
      <c r="K18" s="611"/>
      <c r="L18" s="611"/>
      <c r="M18" s="611"/>
      <c r="N18" s="611"/>
      <c r="O18" s="611"/>
      <c r="P18" s="611"/>
      <c r="Q18" s="611"/>
      <c r="R18" s="611"/>
      <c r="S18" s="611"/>
      <c r="T18" s="611"/>
      <c r="U18" s="609"/>
    </row>
    <row r="19" spans="1:21" ht="32.25" customHeight="1">
      <c r="A19" s="41"/>
      <c r="B19" s="42"/>
      <c r="C19" s="42"/>
      <c r="D19" s="42"/>
      <c r="E19" s="42"/>
      <c r="F19" s="42"/>
      <c r="G19" s="42"/>
      <c r="H19" s="42"/>
      <c r="I19" s="2"/>
      <c r="J19" s="2"/>
      <c r="K19" s="2"/>
      <c r="L19" s="2"/>
      <c r="M19" s="2"/>
      <c r="N19" s="2"/>
      <c r="O19" s="2"/>
      <c r="P19" s="2"/>
      <c r="Q19" s="2"/>
      <c r="R19" s="2"/>
      <c r="S19" s="2"/>
      <c r="T19" s="2"/>
      <c r="U19" s="43"/>
    </row>
    <row r="20" spans="1:21" ht="55.5" customHeight="1">
      <c r="A20" s="44"/>
      <c r="B20" s="45" t="s">
        <v>14</v>
      </c>
      <c r="C20" s="612" t="s">
        <v>15</v>
      </c>
      <c r="D20" s="580"/>
      <c r="E20" s="581"/>
      <c r="F20" s="46" t="s">
        <v>16</v>
      </c>
      <c r="G20" s="614" t="s">
        <v>17</v>
      </c>
      <c r="H20" s="578"/>
      <c r="I20" s="615" t="s">
        <v>18</v>
      </c>
      <c r="J20" s="581"/>
      <c r="K20" s="596" t="s">
        <v>19</v>
      </c>
      <c r="L20" s="597"/>
      <c r="M20" s="598" t="s">
        <v>20</v>
      </c>
      <c r="N20" s="581"/>
      <c r="O20" s="613" t="s">
        <v>21</v>
      </c>
      <c r="P20" s="581"/>
      <c r="Q20" s="47"/>
      <c r="R20" s="47"/>
      <c r="S20" s="47"/>
      <c r="T20" s="6"/>
      <c r="U20" s="48"/>
    </row>
    <row r="21" spans="1:21" ht="33.75" customHeight="1">
      <c r="A21" s="44"/>
      <c r="B21" s="49" t="s">
        <v>22</v>
      </c>
      <c r="C21" s="616" t="s">
        <v>23</v>
      </c>
      <c r="D21" s="600"/>
      <c r="E21" s="601"/>
      <c r="F21" s="50">
        <f>+'DIC-01'!F23</f>
        <v>2</v>
      </c>
      <c r="G21" s="599">
        <f>+'DIC-01'!F24</f>
        <v>3</v>
      </c>
      <c r="H21" s="601"/>
      <c r="I21" s="599">
        <f>+'DIC-01'!F25</f>
        <v>0</v>
      </c>
      <c r="J21" s="601"/>
      <c r="K21" s="599">
        <v>3</v>
      </c>
      <c r="L21" s="600"/>
      <c r="M21" s="599">
        <f>+'DIC-01'!F27</f>
        <v>0</v>
      </c>
      <c r="N21" s="601"/>
      <c r="O21" s="602">
        <v>0</v>
      </c>
      <c r="P21" s="601"/>
      <c r="Q21" s="6"/>
      <c r="R21" s="51"/>
      <c r="S21" s="6"/>
      <c r="T21" s="6"/>
      <c r="U21" s="52"/>
    </row>
    <row r="22" spans="1:21" ht="31.5" customHeight="1">
      <c r="A22" s="44"/>
      <c r="B22" s="53" t="s">
        <v>24</v>
      </c>
      <c r="C22" s="617" t="s">
        <v>25</v>
      </c>
      <c r="D22" s="592"/>
      <c r="E22" s="604"/>
      <c r="F22" s="54">
        <f>+'DIP-02'!F23</f>
        <v>2</v>
      </c>
      <c r="G22" s="603">
        <f>+'DIP-02'!F24</f>
        <v>2</v>
      </c>
      <c r="H22" s="604"/>
      <c r="I22" s="603">
        <f>+'DIP-02'!F25</f>
        <v>0</v>
      </c>
      <c r="J22" s="604"/>
      <c r="K22" s="603">
        <v>2</v>
      </c>
      <c r="L22" s="592"/>
      <c r="M22" s="603">
        <f>+'DIP-02'!F27</f>
        <v>0</v>
      </c>
      <c r="N22" s="604"/>
      <c r="O22" s="605">
        <v>0</v>
      </c>
      <c r="P22" s="604"/>
      <c r="Q22" s="6"/>
      <c r="R22" s="51"/>
      <c r="S22" s="6"/>
      <c r="T22" s="6"/>
      <c r="U22" s="52"/>
    </row>
    <row r="23" spans="1:21" ht="31.5" customHeight="1">
      <c r="A23" s="44"/>
      <c r="B23" s="53" t="s">
        <v>26</v>
      </c>
      <c r="C23" s="618" t="s">
        <v>27</v>
      </c>
      <c r="D23" s="592"/>
      <c r="E23" s="604"/>
      <c r="F23" s="54">
        <f>+'AC-10'!F23</f>
        <v>6</v>
      </c>
      <c r="G23" s="619">
        <f>+'AC-10'!F24</f>
        <v>7</v>
      </c>
      <c r="H23" s="604"/>
      <c r="I23" s="619">
        <f>+'AC-10'!F25</f>
        <v>0</v>
      </c>
      <c r="J23" s="604"/>
      <c r="K23" s="619">
        <v>7</v>
      </c>
      <c r="L23" s="620"/>
      <c r="M23" s="619">
        <f>+'AC-10'!F27</f>
        <v>0</v>
      </c>
      <c r="N23" s="604"/>
      <c r="O23" s="621">
        <v>0</v>
      </c>
      <c r="P23" s="604"/>
      <c r="Q23" s="6"/>
      <c r="R23" s="51"/>
      <c r="S23" s="6"/>
      <c r="T23" s="6"/>
      <c r="U23" s="52"/>
    </row>
    <row r="24" spans="1:21" ht="31.5" customHeight="1">
      <c r="A24" s="44"/>
      <c r="B24" s="55" t="s">
        <v>28</v>
      </c>
      <c r="C24" s="617" t="s">
        <v>29</v>
      </c>
      <c r="D24" s="592"/>
      <c r="E24" s="604"/>
      <c r="F24" s="54">
        <f>+'IDP-04'!F23</f>
        <v>10</v>
      </c>
      <c r="G24" s="603">
        <v>11</v>
      </c>
      <c r="H24" s="604"/>
      <c r="I24" s="603">
        <f>+'IDP-04'!F25</f>
        <v>0</v>
      </c>
      <c r="J24" s="604"/>
      <c r="K24" s="603">
        <v>7</v>
      </c>
      <c r="L24" s="592"/>
      <c r="M24" s="603">
        <v>2</v>
      </c>
      <c r="N24" s="604"/>
      <c r="O24" s="605">
        <v>0</v>
      </c>
      <c r="P24" s="604"/>
      <c r="Q24" s="6"/>
      <c r="R24" s="51"/>
      <c r="S24" s="6"/>
      <c r="T24" s="6"/>
      <c r="U24" s="52"/>
    </row>
    <row r="25" spans="1:21" ht="31.5" customHeight="1">
      <c r="A25" s="44"/>
      <c r="B25" s="56" t="s">
        <v>30</v>
      </c>
      <c r="C25" s="630" t="s">
        <v>31</v>
      </c>
      <c r="D25" s="592"/>
      <c r="E25" s="604"/>
      <c r="F25" s="54">
        <f>'GD-07'!F23</f>
        <v>1</v>
      </c>
      <c r="G25" s="603">
        <f>'GD-07'!F24</f>
        <v>1</v>
      </c>
      <c r="H25" s="604"/>
      <c r="I25" s="603">
        <f>'GD-07'!F25</f>
        <v>0</v>
      </c>
      <c r="J25" s="604"/>
      <c r="K25" s="603">
        <v>1</v>
      </c>
      <c r="L25" s="592"/>
      <c r="M25" s="603">
        <f>'GD-07'!F27</f>
        <v>0</v>
      </c>
      <c r="N25" s="604"/>
      <c r="O25" s="605">
        <v>0</v>
      </c>
      <c r="P25" s="604"/>
      <c r="Q25" s="6"/>
      <c r="R25" s="51"/>
      <c r="S25" s="6"/>
      <c r="T25" s="6"/>
      <c r="U25" s="52"/>
    </row>
    <row r="26" spans="1:21" ht="31.5" customHeight="1">
      <c r="A26" s="44"/>
      <c r="B26" s="56" t="s">
        <v>32</v>
      </c>
      <c r="C26" s="630" t="s">
        <v>33</v>
      </c>
      <c r="D26" s="592"/>
      <c r="E26" s="604"/>
      <c r="F26" s="54">
        <v>4</v>
      </c>
      <c r="G26" s="603">
        <v>4</v>
      </c>
      <c r="H26" s="604"/>
      <c r="I26" s="603"/>
      <c r="J26" s="604"/>
      <c r="K26" s="603">
        <v>4</v>
      </c>
      <c r="L26" s="592"/>
      <c r="M26" s="603">
        <f>+'GC-08'!F27</f>
        <v>0</v>
      </c>
      <c r="N26" s="604"/>
      <c r="O26" s="605">
        <v>0</v>
      </c>
      <c r="P26" s="604"/>
      <c r="Q26" s="6"/>
      <c r="R26" s="51"/>
      <c r="S26" s="6"/>
      <c r="T26" s="6"/>
      <c r="U26" s="52"/>
    </row>
    <row r="27" spans="1:21" ht="31.5" customHeight="1">
      <c r="A27" s="44"/>
      <c r="B27" s="56" t="s">
        <v>34</v>
      </c>
      <c r="C27" s="618" t="s">
        <v>35</v>
      </c>
      <c r="D27" s="592"/>
      <c r="E27" s="604"/>
      <c r="F27" s="54">
        <f>+'GJ-09'!F23</f>
        <v>1</v>
      </c>
      <c r="G27" s="619">
        <f>+'GJ-09'!F24</f>
        <v>1</v>
      </c>
      <c r="H27" s="604"/>
      <c r="I27" s="619">
        <f>+'GJ-09'!F25</f>
        <v>0</v>
      </c>
      <c r="J27" s="604"/>
      <c r="K27" s="619">
        <v>1</v>
      </c>
      <c r="L27" s="620"/>
      <c r="M27" s="619">
        <f>+'GJ-09'!F27</f>
        <v>0</v>
      </c>
      <c r="N27" s="604"/>
      <c r="O27" s="621">
        <v>0</v>
      </c>
      <c r="P27" s="604"/>
      <c r="Q27" s="6"/>
      <c r="R27" s="51"/>
      <c r="S27" s="6"/>
      <c r="T27" s="6"/>
      <c r="U27" s="52"/>
    </row>
    <row r="28" spans="1:21" ht="31.5" customHeight="1">
      <c r="A28" s="44"/>
      <c r="B28" s="56" t="s">
        <v>36</v>
      </c>
      <c r="C28" s="631" t="s">
        <v>37</v>
      </c>
      <c r="D28" s="592"/>
      <c r="E28" s="604"/>
      <c r="F28" s="54">
        <f>'GRF-11'!F23</f>
        <v>1</v>
      </c>
      <c r="G28" s="619">
        <f>+'GRF-11'!F24</f>
        <v>1</v>
      </c>
      <c r="H28" s="604"/>
      <c r="I28" s="619">
        <f>+'GRF-11'!F25</f>
        <v>0</v>
      </c>
      <c r="J28" s="604"/>
      <c r="K28" s="619">
        <v>1</v>
      </c>
      <c r="L28" s="620"/>
      <c r="M28" s="619">
        <f>+'GRF-11'!F27</f>
        <v>0</v>
      </c>
      <c r="N28" s="604"/>
      <c r="O28" s="621">
        <v>0</v>
      </c>
      <c r="P28" s="604"/>
      <c r="Q28" s="6"/>
      <c r="R28" s="51"/>
      <c r="S28" s="6"/>
      <c r="T28" s="6"/>
      <c r="U28" s="52"/>
    </row>
    <row r="29" spans="1:21" ht="31.5" customHeight="1">
      <c r="A29" s="44"/>
      <c r="B29" s="56" t="s">
        <v>38</v>
      </c>
      <c r="C29" s="631" t="s">
        <v>39</v>
      </c>
      <c r="D29" s="592"/>
      <c r="E29" s="604"/>
      <c r="F29" s="54">
        <v>74</v>
      </c>
      <c r="G29" s="603">
        <v>74</v>
      </c>
      <c r="H29" s="604"/>
      <c r="I29" s="619">
        <f>'GT-12'!F25</f>
        <v>0</v>
      </c>
      <c r="J29" s="604"/>
      <c r="K29" s="603">
        <v>74</v>
      </c>
      <c r="L29" s="592"/>
      <c r="M29" s="619">
        <f>'GT-12'!F27</f>
        <v>0</v>
      </c>
      <c r="N29" s="604"/>
      <c r="O29" s="621">
        <f>'GT-12'!F28</f>
        <v>0</v>
      </c>
      <c r="P29" s="604"/>
      <c r="Q29" s="6"/>
      <c r="R29" s="51"/>
      <c r="S29" s="6"/>
      <c r="T29" s="6"/>
      <c r="U29" s="52"/>
    </row>
    <row r="30" spans="1:21" ht="31.5" customHeight="1">
      <c r="A30" s="44"/>
      <c r="B30" s="56" t="s">
        <v>40</v>
      </c>
      <c r="C30" s="631" t="s">
        <v>41</v>
      </c>
      <c r="D30" s="592"/>
      <c r="E30" s="604"/>
      <c r="F30" s="54">
        <f>+'GTH-13'!F23</f>
        <v>3</v>
      </c>
      <c r="G30" s="603">
        <f>+'GTH-13'!F24</f>
        <v>3</v>
      </c>
      <c r="H30" s="604"/>
      <c r="I30" s="619">
        <f ca="1">-I30</f>
        <v>0</v>
      </c>
      <c r="J30" s="604"/>
      <c r="K30" s="619">
        <v>2</v>
      </c>
      <c r="L30" s="620"/>
      <c r="M30" s="619">
        <f>+'GTH-13'!F27</f>
        <v>0</v>
      </c>
      <c r="N30" s="604"/>
      <c r="O30" s="621"/>
      <c r="P30" s="604"/>
      <c r="Q30" s="6"/>
      <c r="R30" s="51"/>
      <c r="S30" s="6"/>
      <c r="T30" s="6"/>
      <c r="U30" s="52"/>
    </row>
    <row r="31" spans="1:21" ht="31.5" customHeight="1">
      <c r="A31" s="44"/>
      <c r="B31" s="56" t="s">
        <v>42</v>
      </c>
      <c r="C31" s="631" t="s">
        <v>43</v>
      </c>
      <c r="D31" s="592"/>
      <c r="E31" s="604"/>
      <c r="F31" s="54">
        <f>'GF-14'!F23</f>
        <v>1</v>
      </c>
      <c r="G31" s="619">
        <f>'GF-14'!F24</f>
        <v>1</v>
      </c>
      <c r="H31" s="604"/>
      <c r="I31" s="619">
        <f>'GF-14'!F25</f>
        <v>0</v>
      </c>
      <c r="J31" s="604"/>
      <c r="K31" s="619">
        <v>1</v>
      </c>
      <c r="L31" s="620"/>
      <c r="M31" s="619">
        <f>'GF-14'!F27</f>
        <v>0</v>
      </c>
      <c r="N31" s="604"/>
      <c r="O31" s="621"/>
      <c r="P31" s="604"/>
      <c r="Q31" s="6"/>
      <c r="R31" s="51"/>
      <c r="S31" s="6"/>
      <c r="T31" s="6"/>
      <c r="U31" s="52"/>
    </row>
    <row r="32" spans="1:21" ht="31.5" customHeight="1">
      <c r="A32" s="44"/>
      <c r="B32" s="56" t="s">
        <v>44</v>
      </c>
      <c r="C32" s="631" t="s">
        <v>45</v>
      </c>
      <c r="D32" s="592"/>
      <c r="E32" s="604"/>
      <c r="F32" s="54">
        <f>+'CID-15'!F23</f>
        <v>1</v>
      </c>
      <c r="G32" s="619">
        <f>+'CID-15'!F24</f>
        <v>1</v>
      </c>
      <c r="H32" s="604"/>
      <c r="I32" s="619">
        <f>+'CID-15'!F25</f>
        <v>0</v>
      </c>
      <c r="J32" s="604"/>
      <c r="K32" s="619">
        <v>1</v>
      </c>
      <c r="L32" s="620"/>
      <c r="M32" s="619">
        <f>+'CID-15'!F27</f>
        <v>0</v>
      </c>
      <c r="N32" s="604"/>
      <c r="O32" s="621"/>
      <c r="P32" s="604"/>
      <c r="Q32" s="6"/>
      <c r="R32" s="51"/>
      <c r="S32" s="6"/>
      <c r="T32" s="6"/>
      <c r="U32" s="52"/>
    </row>
    <row r="33" spans="1:21" ht="31.5" customHeight="1">
      <c r="A33" s="44"/>
      <c r="B33" s="57" t="s">
        <v>46</v>
      </c>
      <c r="C33" s="631" t="s">
        <v>47</v>
      </c>
      <c r="D33" s="592"/>
      <c r="E33" s="604"/>
      <c r="F33" s="54">
        <f>+'EC-16'!F23</f>
        <v>0</v>
      </c>
      <c r="G33" s="619">
        <f>+'EC-16'!F24</f>
        <v>0</v>
      </c>
      <c r="H33" s="604"/>
      <c r="I33" s="619">
        <f>+'EC-16'!F25</f>
        <v>0</v>
      </c>
      <c r="J33" s="604"/>
      <c r="K33" s="619">
        <v>0</v>
      </c>
      <c r="L33" s="620"/>
      <c r="M33" s="619">
        <f>+'EC-16'!F27</f>
        <v>0</v>
      </c>
      <c r="N33" s="604"/>
      <c r="O33" s="621"/>
      <c r="P33" s="604"/>
      <c r="Q33" s="6"/>
      <c r="R33" s="51"/>
      <c r="S33" s="6"/>
      <c r="T33" s="6"/>
      <c r="U33" s="52"/>
    </row>
    <row r="34" spans="1:21" ht="33" customHeight="1">
      <c r="A34" s="44"/>
      <c r="B34" s="58" t="s">
        <v>48</v>
      </c>
      <c r="C34" s="632" t="s">
        <v>49</v>
      </c>
      <c r="D34" s="633"/>
      <c r="E34" s="634"/>
      <c r="F34" s="59">
        <f>+'MIC-03'!F23</f>
        <v>3</v>
      </c>
      <c r="G34" s="622">
        <f>+'MIC-03'!F24</f>
        <v>3</v>
      </c>
      <c r="H34" s="623"/>
      <c r="I34" s="622">
        <f>+'MIC-03'!F25</f>
        <v>0</v>
      </c>
      <c r="J34" s="623"/>
      <c r="K34" s="622">
        <v>3</v>
      </c>
      <c r="L34" s="624"/>
      <c r="M34" s="622">
        <f>+'MIC-03'!F27</f>
        <v>0</v>
      </c>
      <c r="N34" s="623"/>
      <c r="O34" s="629"/>
      <c r="P34" s="623"/>
      <c r="Q34" s="6"/>
      <c r="R34" s="51"/>
      <c r="S34" s="6"/>
      <c r="T34" s="6"/>
      <c r="U34" s="52"/>
    </row>
    <row r="35" spans="1:21" ht="31.5" customHeight="1">
      <c r="A35" s="44"/>
      <c r="B35" s="23"/>
      <c r="C35" s="60" t="s">
        <v>50</v>
      </c>
      <c r="D35" s="61"/>
      <c r="E35" s="61"/>
      <c r="F35" s="62">
        <f>SUM(F21:F34)</f>
        <v>109</v>
      </c>
      <c r="G35" s="629">
        <f>SUM(G21:H34)</f>
        <v>112</v>
      </c>
      <c r="H35" s="623"/>
      <c r="I35" s="629">
        <v>0</v>
      </c>
      <c r="J35" s="623"/>
      <c r="K35" s="629">
        <f>SUM(K21:L34)</f>
        <v>107</v>
      </c>
      <c r="L35" s="623"/>
      <c r="M35" s="629">
        <f>SUM(M21:N34)</f>
        <v>2</v>
      </c>
      <c r="N35" s="623"/>
      <c r="O35" s="629">
        <f>SUM(O21:P34)</f>
        <v>0</v>
      </c>
      <c r="P35" s="623"/>
      <c r="Q35" s="6"/>
      <c r="R35" s="51"/>
      <c r="S35" s="6"/>
      <c r="T35" s="6"/>
      <c r="U35" s="52"/>
    </row>
    <row r="36" spans="1:21" ht="43.5" customHeight="1">
      <c r="A36" s="63"/>
      <c r="B36" s="635" t="s">
        <v>51</v>
      </c>
      <c r="C36" s="611"/>
      <c r="D36" s="611"/>
      <c r="E36" s="626"/>
      <c r="F36" s="64"/>
      <c r="G36" s="625"/>
      <c r="H36" s="626"/>
      <c r="I36" s="625"/>
      <c r="J36" s="626"/>
      <c r="K36" s="625"/>
      <c r="L36" s="626"/>
      <c r="M36" s="625"/>
      <c r="N36" s="626"/>
      <c r="O36" s="625"/>
      <c r="P36" s="626"/>
      <c r="Q36" s="65"/>
      <c r="R36" s="66"/>
      <c r="S36" s="66"/>
      <c r="T36" s="627"/>
      <c r="U36" s="628"/>
    </row>
    <row r="37" spans="1:21" ht="15.75" hidden="1" customHeight="1">
      <c r="A37" s="6"/>
      <c r="B37" s="6"/>
      <c r="C37" s="6"/>
      <c r="D37" s="6"/>
      <c r="E37" s="6"/>
      <c r="F37" s="6"/>
      <c r="G37" s="6"/>
      <c r="H37" s="6"/>
      <c r="I37" s="6"/>
      <c r="J37" s="6"/>
      <c r="K37" s="6"/>
      <c r="L37" s="6"/>
      <c r="M37" s="6"/>
      <c r="N37" s="6"/>
      <c r="O37" s="6"/>
      <c r="P37" s="6"/>
      <c r="Q37" s="6"/>
      <c r="R37" s="6"/>
      <c r="S37" s="6"/>
      <c r="T37" s="6"/>
      <c r="U37" s="6"/>
    </row>
    <row r="38" spans="1:21" ht="15.75" customHeight="1">
      <c r="A38" s="27"/>
      <c r="B38" s="27"/>
      <c r="C38" s="27"/>
      <c r="D38" s="27"/>
      <c r="E38" s="27"/>
      <c r="F38" s="27"/>
      <c r="G38" s="27"/>
      <c r="H38" s="27"/>
      <c r="I38" s="27"/>
      <c r="J38" s="27"/>
      <c r="K38" s="27"/>
      <c r="L38" s="27"/>
      <c r="M38" s="27"/>
      <c r="N38" s="27"/>
      <c r="O38" s="27"/>
      <c r="P38" s="27"/>
      <c r="Q38" s="27"/>
      <c r="R38" s="27"/>
      <c r="S38" s="27"/>
      <c r="T38" s="27"/>
      <c r="U38" s="27"/>
    </row>
    <row r="39" spans="1:21" ht="15.75" customHeight="1">
      <c r="A39" s="23"/>
      <c r="B39" s="23"/>
      <c r="C39" s="23"/>
      <c r="D39" s="23"/>
      <c r="E39" s="23"/>
      <c r="F39" s="23"/>
      <c r="G39" s="23"/>
      <c r="H39" s="23"/>
      <c r="I39" s="23"/>
      <c r="J39" s="23"/>
      <c r="K39" s="23"/>
      <c r="L39" s="23"/>
      <c r="M39" s="23"/>
      <c r="N39" s="23"/>
      <c r="O39" s="23"/>
      <c r="P39" s="23"/>
      <c r="Q39" s="23"/>
      <c r="R39" s="23"/>
      <c r="S39" s="23"/>
      <c r="T39" s="23"/>
      <c r="U39" s="23"/>
    </row>
    <row r="40" spans="1:21" ht="15.75" customHeight="1">
      <c r="A40" s="23"/>
      <c r="B40" s="23"/>
      <c r="C40" s="23"/>
      <c r="D40" s="23"/>
      <c r="E40" s="23"/>
      <c r="F40" s="23"/>
      <c r="G40" s="23"/>
      <c r="H40" s="23"/>
      <c r="I40" s="23"/>
      <c r="J40" s="23"/>
      <c r="K40" s="23"/>
      <c r="L40" s="23"/>
      <c r="M40" s="23"/>
      <c r="N40" s="23"/>
      <c r="O40" s="23"/>
      <c r="P40" s="23"/>
      <c r="Q40" s="23"/>
      <c r="R40" s="23"/>
      <c r="S40" s="23"/>
      <c r="T40" s="23"/>
      <c r="U40" s="23"/>
    </row>
    <row r="41" spans="1:21" ht="15.75" customHeight="1">
      <c r="A41" s="23"/>
      <c r="B41" s="23"/>
      <c r="C41" s="23"/>
      <c r="D41" s="23"/>
      <c r="E41" s="23"/>
      <c r="F41" s="23"/>
      <c r="G41" s="23"/>
      <c r="H41" s="23"/>
      <c r="I41" s="23"/>
      <c r="J41" s="23"/>
      <c r="K41" s="23"/>
      <c r="L41" s="23"/>
      <c r="M41" s="23"/>
      <c r="N41" s="23"/>
      <c r="O41" s="23"/>
      <c r="P41" s="23"/>
      <c r="Q41" s="23"/>
      <c r="R41" s="23"/>
      <c r="S41" s="23"/>
      <c r="T41" s="23"/>
      <c r="U41" s="23"/>
    </row>
    <row r="42" spans="1:21" ht="15.75" customHeight="1">
      <c r="A42" s="23"/>
      <c r="B42" s="23"/>
      <c r="C42" s="23"/>
      <c r="D42" s="23"/>
      <c r="E42" s="23"/>
      <c r="F42" s="23"/>
      <c r="G42" s="23"/>
      <c r="H42" s="23"/>
      <c r="I42" s="23"/>
      <c r="J42" s="23"/>
      <c r="K42" s="23"/>
      <c r="L42" s="23"/>
      <c r="M42" s="23"/>
      <c r="N42" s="23"/>
      <c r="O42" s="23"/>
      <c r="P42" s="23"/>
      <c r="Q42" s="23"/>
      <c r="R42" s="23"/>
      <c r="S42" s="23"/>
      <c r="T42" s="23"/>
      <c r="U42" s="23"/>
    </row>
    <row r="43" spans="1:21" ht="15.75" customHeight="1">
      <c r="F43" s="23"/>
    </row>
    <row r="44" spans="1:21" ht="15.75" customHeight="1">
      <c r="F44" s="23"/>
    </row>
    <row r="45" spans="1:21" ht="15.75" customHeight="1">
      <c r="F45" s="23"/>
    </row>
    <row r="46" spans="1:21" ht="15.75" customHeight="1">
      <c r="F46" s="23"/>
    </row>
    <row r="47" spans="1:21" ht="15.75" customHeight="1">
      <c r="F47" s="23"/>
    </row>
    <row r="48" spans="1:21" ht="15.75" customHeight="1">
      <c r="F48" s="23"/>
    </row>
    <row r="49" spans="6:6" ht="15.75" customHeight="1">
      <c r="F49" s="23"/>
    </row>
    <row r="50" spans="6:6" ht="15.75" customHeight="1">
      <c r="F50" s="23"/>
    </row>
    <row r="51" spans="6:6" ht="15.75" customHeight="1">
      <c r="F51" s="23"/>
    </row>
    <row r="52" spans="6:6" ht="15.75" customHeight="1">
      <c r="F52" s="23"/>
    </row>
    <row r="53" spans="6:6" ht="15.75" customHeight="1">
      <c r="F53" s="23"/>
    </row>
    <row r="54" spans="6:6" ht="15.75" customHeight="1">
      <c r="F54" s="23"/>
    </row>
    <row r="55" spans="6:6" ht="15.75" customHeight="1">
      <c r="F55" s="23"/>
    </row>
    <row r="56" spans="6:6" ht="15.75" customHeight="1">
      <c r="F56" s="23"/>
    </row>
    <row r="57" spans="6:6" ht="15.75" customHeight="1">
      <c r="F57" s="23"/>
    </row>
    <row r="58" spans="6:6" ht="15.75" customHeight="1">
      <c r="F58" s="23"/>
    </row>
    <row r="59" spans="6:6" ht="15.75" customHeight="1">
      <c r="F59" s="23"/>
    </row>
    <row r="60" spans="6:6" ht="15.75" customHeight="1">
      <c r="F60" s="23"/>
    </row>
    <row r="61" spans="6:6" ht="15.75" customHeight="1">
      <c r="F61" s="23"/>
    </row>
    <row r="62" spans="6:6" ht="15.75" customHeight="1">
      <c r="F62" s="23"/>
    </row>
    <row r="63" spans="6:6" ht="15.75" customHeight="1">
      <c r="F63" s="23"/>
    </row>
    <row r="64" spans="6:6" ht="15.75" customHeight="1">
      <c r="F64" s="23"/>
    </row>
    <row r="65" spans="6:6" ht="15.75" customHeight="1">
      <c r="F65" s="23"/>
    </row>
    <row r="66" spans="6:6" ht="15.75" customHeight="1">
      <c r="F66" s="23"/>
    </row>
    <row r="67" spans="6:6" ht="15.75" customHeight="1">
      <c r="F67" s="23"/>
    </row>
    <row r="68" spans="6:6" ht="15.75" customHeight="1">
      <c r="F68" s="23"/>
    </row>
    <row r="69" spans="6:6" ht="15.75" customHeight="1">
      <c r="F69" s="23"/>
    </row>
    <row r="70" spans="6:6" ht="15.75" customHeight="1">
      <c r="F70" s="23"/>
    </row>
    <row r="71" spans="6:6" ht="15.75" customHeight="1">
      <c r="F71" s="23"/>
    </row>
    <row r="72" spans="6:6" ht="15.75" customHeight="1">
      <c r="F72" s="23"/>
    </row>
    <row r="73" spans="6:6" ht="15.75" customHeight="1">
      <c r="F73" s="23"/>
    </row>
    <row r="74" spans="6:6" ht="15.75" customHeight="1">
      <c r="F74" s="23"/>
    </row>
    <row r="75" spans="6:6" ht="15.75" customHeight="1">
      <c r="F75" s="23"/>
    </row>
    <row r="76" spans="6:6" ht="15.75" customHeight="1">
      <c r="F76" s="23"/>
    </row>
    <row r="77" spans="6:6" ht="15.75" customHeight="1">
      <c r="F77" s="23"/>
    </row>
    <row r="78" spans="6:6" ht="15.75" customHeight="1">
      <c r="F78" s="23"/>
    </row>
    <row r="79" spans="6:6" ht="15.75" customHeight="1">
      <c r="F79" s="23"/>
    </row>
    <row r="80" spans="6:6" ht="15.75" customHeight="1">
      <c r="F80" s="23"/>
    </row>
    <row r="81" spans="6:6" ht="15.75" customHeight="1">
      <c r="F81" s="23"/>
    </row>
    <row r="82" spans="6:6" ht="15.75" customHeight="1">
      <c r="F82" s="23"/>
    </row>
    <row r="83" spans="6:6" ht="15.75" customHeight="1">
      <c r="F83" s="23"/>
    </row>
    <row r="84" spans="6:6" ht="15.75" customHeight="1">
      <c r="F84" s="23"/>
    </row>
    <row r="85" spans="6:6" ht="15.75" customHeight="1">
      <c r="F85" s="23"/>
    </row>
    <row r="86" spans="6:6" ht="15.75" customHeight="1">
      <c r="F86" s="23"/>
    </row>
    <row r="87" spans="6:6" ht="15.75" customHeight="1">
      <c r="F87" s="23"/>
    </row>
    <row r="88" spans="6:6" ht="15.75" customHeight="1">
      <c r="F88" s="23"/>
    </row>
    <row r="89" spans="6:6" ht="15.75" customHeight="1">
      <c r="F89" s="23"/>
    </row>
    <row r="90" spans="6:6" ht="15.75" customHeight="1">
      <c r="F90" s="23"/>
    </row>
    <row r="91" spans="6:6" ht="15.75" customHeight="1">
      <c r="F91" s="23"/>
    </row>
    <row r="92" spans="6:6" ht="15.75" customHeight="1">
      <c r="F92" s="23"/>
    </row>
    <row r="93" spans="6:6" ht="15.75" customHeight="1">
      <c r="F93" s="23"/>
    </row>
    <row r="94" spans="6:6" ht="15.75" customHeight="1">
      <c r="F94" s="23"/>
    </row>
    <row r="95" spans="6:6" ht="15.75" customHeight="1">
      <c r="F95" s="23"/>
    </row>
    <row r="96" spans="6:6" ht="15.75" customHeight="1">
      <c r="F96" s="23"/>
    </row>
    <row r="97" spans="6:6" ht="15.75" customHeight="1">
      <c r="F97" s="23"/>
    </row>
    <row r="98" spans="6:6" ht="15.75" customHeight="1">
      <c r="F98" s="23"/>
    </row>
    <row r="99" spans="6:6" ht="15.75" customHeight="1">
      <c r="F99" s="23"/>
    </row>
    <row r="100" spans="6:6" ht="15.75" customHeight="1">
      <c r="F100" s="23"/>
    </row>
    <row r="101" spans="6:6" ht="15.75" customHeight="1">
      <c r="F101" s="23"/>
    </row>
    <row r="102" spans="6:6" ht="15.75" customHeight="1">
      <c r="F102" s="23"/>
    </row>
    <row r="103" spans="6:6" ht="15.75" customHeight="1">
      <c r="F103" s="23"/>
    </row>
    <row r="104" spans="6:6" ht="15.75" customHeight="1">
      <c r="F104" s="23"/>
    </row>
    <row r="105" spans="6:6" ht="15.75" customHeight="1">
      <c r="F105" s="23"/>
    </row>
    <row r="106" spans="6:6" ht="15.75" customHeight="1">
      <c r="F106" s="23"/>
    </row>
    <row r="107" spans="6:6" ht="15.75" customHeight="1">
      <c r="F107" s="23"/>
    </row>
    <row r="108" spans="6:6" ht="15.75" customHeight="1">
      <c r="F108" s="23"/>
    </row>
    <row r="109" spans="6:6" ht="15.75" customHeight="1">
      <c r="F109" s="23"/>
    </row>
    <row r="110" spans="6:6" ht="15.75" customHeight="1">
      <c r="F110" s="23"/>
    </row>
    <row r="111" spans="6:6" ht="15.75" customHeight="1">
      <c r="F111" s="23"/>
    </row>
    <row r="112" spans="6:6" ht="15.75" customHeight="1">
      <c r="F112" s="23"/>
    </row>
    <row r="113" spans="6:6" ht="15.75" customHeight="1">
      <c r="F113" s="23"/>
    </row>
    <row r="114" spans="6:6" ht="15.75" customHeight="1">
      <c r="F114" s="23"/>
    </row>
    <row r="115" spans="6:6" ht="15.75" customHeight="1">
      <c r="F115" s="23"/>
    </row>
    <row r="116" spans="6:6" ht="15.75" customHeight="1">
      <c r="F116" s="23"/>
    </row>
    <row r="117" spans="6:6" ht="15.75" customHeight="1">
      <c r="F117" s="23"/>
    </row>
    <row r="118" spans="6:6" ht="15.75" customHeight="1">
      <c r="F118" s="23"/>
    </row>
    <row r="119" spans="6:6" ht="15.75" customHeight="1">
      <c r="F119" s="23"/>
    </row>
    <row r="120" spans="6:6" ht="15.75" customHeight="1">
      <c r="F120" s="23"/>
    </row>
    <row r="121" spans="6:6" ht="15.75" customHeight="1">
      <c r="F121" s="23"/>
    </row>
    <row r="122" spans="6:6" ht="15.75" customHeight="1">
      <c r="F122" s="23"/>
    </row>
    <row r="123" spans="6:6" ht="15.75" customHeight="1">
      <c r="F123" s="23"/>
    </row>
    <row r="124" spans="6:6" ht="15.75" customHeight="1">
      <c r="F124" s="23"/>
    </row>
    <row r="125" spans="6:6" ht="15.75" customHeight="1">
      <c r="F125" s="23"/>
    </row>
    <row r="126" spans="6:6" ht="15.75" customHeight="1">
      <c r="F126" s="23"/>
    </row>
    <row r="127" spans="6:6" ht="15.75" customHeight="1">
      <c r="F127" s="23"/>
    </row>
    <row r="128" spans="6:6" ht="15.75" customHeight="1">
      <c r="F128" s="23"/>
    </row>
    <row r="129" spans="6:6" ht="15.75" customHeight="1">
      <c r="F129" s="23"/>
    </row>
    <row r="130" spans="6:6" ht="15.75" customHeight="1">
      <c r="F130" s="23"/>
    </row>
    <row r="131" spans="6:6" ht="15.75" customHeight="1">
      <c r="F131" s="23"/>
    </row>
    <row r="132" spans="6:6" ht="15.75" customHeight="1">
      <c r="F132" s="23"/>
    </row>
    <row r="133" spans="6:6" ht="15.75" customHeight="1">
      <c r="F133" s="23"/>
    </row>
    <row r="134" spans="6:6" ht="15.75" customHeight="1">
      <c r="F134" s="23"/>
    </row>
    <row r="135" spans="6:6" ht="15.75" customHeight="1">
      <c r="F135" s="23"/>
    </row>
    <row r="136" spans="6:6" ht="15.75" customHeight="1">
      <c r="F136" s="23"/>
    </row>
    <row r="137" spans="6:6" ht="15.75" customHeight="1">
      <c r="F137" s="23"/>
    </row>
    <row r="138" spans="6:6" ht="15.75" customHeight="1">
      <c r="F138" s="23"/>
    </row>
    <row r="139" spans="6:6" ht="15.75" customHeight="1">
      <c r="F139" s="23"/>
    </row>
    <row r="140" spans="6:6" ht="15.75" customHeight="1">
      <c r="F140" s="23"/>
    </row>
    <row r="141" spans="6:6" ht="15.75" customHeight="1">
      <c r="F141" s="23"/>
    </row>
    <row r="142" spans="6:6" ht="15.75" customHeight="1">
      <c r="F142" s="23"/>
    </row>
    <row r="143" spans="6:6" ht="15.75" customHeight="1">
      <c r="F143" s="23"/>
    </row>
    <row r="144" spans="6:6" ht="15.75" customHeight="1">
      <c r="F144" s="23"/>
    </row>
    <row r="145" spans="6:6" ht="15.75" customHeight="1">
      <c r="F145" s="23"/>
    </row>
    <row r="146" spans="6:6" ht="15.75" customHeight="1">
      <c r="F146" s="23"/>
    </row>
    <row r="147" spans="6:6" ht="15.75" customHeight="1">
      <c r="F147" s="23"/>
    </row>
    <row r="148" spans="6:6" ht="15.75" customHeight="1">
      <c r="F148" s="23"/>
    </row>
    <row r="149" spans="6:6" ht="15.75" customHeight="1">
      <c r="F149" s="23"/>
    </row>
    <row r="150" spans="6:6" ht="15.75" customHeight="1">
      <c r="F150" s="23"/>
    </row>
    <row r="151" spans="6:6" ht="15.75" customHeight="1">
      <c r="F151" s="23"/>
    </row>
    <row r="152" spans="6:6" ht="15.75" customHeight="1">
      <c r="F152" s="23"/>
    </row>
    <row r="153" spans="6:6" ht="15.75" customHeight="1">
      <c r="F153" s="23"/>
    </row>
    <row r="154" spans="6:6" ht="15.75" customHeight="1">
      <c r="F154" s="23"/>
    </row>
    <row r="155" spans="6:6" ht="15.75" customHeight="1">
      <c r="F155" s="23"/>
    </row>
    <row r="156" spans="6:6" ht="15.75" customHeight="1">
      <c r="F156" s="23"/>
    </row>
    <row r="157" spans="6:6" ht="15.75" customHeight="1">
      <c r="F157" s="23"/>
    </row>
    <row r="158" spans="6:6" ht="15.75" customHeight="1">
      <c r="F158" s="23"/>
    </row>
    <row r="159" spans="6:6" ht="15.75" customHeight="1">
      <c r="F159" s="23"/>
    </row>
    <row r="160" spans="6:6" ht="15.75" customHeight="1">
      <c r="F160" s="23"/>
    </row>
    <row r="161" spans="6:6" ht="15.75" customHeight="1">
      <c r="F161" s="23"/>
    </row>
    <row r="162" spans="6:6" ht="15.75" customHeight="1">
      <c r="F162" s="23"/>
    </row>
    <row r="163" spans="6:6" ht="15.75" customHeight="1">
      <c r="F163" s="23"/>
    </row>
    <row r="164" spans="6:6" ht="15.75" customHeight="1">
      <c r="F164" s="23"/>
    </row>
    <row r="165" spans="6:6" ht="15.75" customHeight="1">
      <c r="F165" s="23"/>
    </row>
    <row r="166" spans="6:6" ht="15.75" customHeight="1">
      <c r="F166" s="23"/>
    </row>
    <row r="167" spans="6:6" ht="15.75" customHeight="1">
      <c r="F167" s="23"/>
    </row>
    <row r="168" spans="6:6" ht="15.75" customHeight="1">
      <c r="F168" s="23"/>
    </row>
    <row r="169" spans="6:6" ht="15.75" customHeight="1">
      <c r="F169" s="23"/>
    </row>
    <row r="170" spans="6:6" ht="15.75" customHeight="1">
      <c r="F170" s="23"/>
    </row>
    <row r="171" spans="6:6" ht="15.75" customHeight="1">
      <c r="F171" s="23"/>
    </row>
    <row r="172" spans="6:6" ht="15.75" customHeight="1">
      <c r="F172" s="23"/>
    </row>
    <row r="173" spans="6:6" ht="15.75" customHeight="1">
      <c r="F173" s="23"/>
    </row>
    <row r="174" spans="6:6" ht="15.75" customHeight="1">
      <c r="F174" s="23"/>
    </row>
    <row r="175" spans="6:6" ht="15.75" customHeight="1">
      <c r="F175" s="23"/>
    </row>
    <row r="176" spans="6:6" ht="15.75" customHeight="1">
      <c r="F176" s="23"/>
    </row>
    <row r="177" spans="6:6" ht="15.75" customHeight="1">
      <c r="F177" s="23"/>
    </row>
    <row r="178" spans="6:6" ht="15.75" customHeight="1">
      <c r="F178" s="23"/>
    </row>
    <row r="179" spans="6:6" ht="15.75" customHeight="1">
      <c r="F179" s="23"/>
    </row>
    <row r="180" spans="6:6" ht="15.75" customHeight="1">
      <c r="F180" s="23"/>
    </row>
    <row r="181" spans="6:6" ht="15.75" customHeight="1">
      <c r="F181" s="23"/>
    </row>
    <row r="182" spans="6:6" ht="15.75" customHeight="1">
      <c r="F182" s="23"/>
    </row>
    <row r="183" spans="6:6" ht="15.75" customHeight="1">
      <c r="F183" s="23"/>
    </row>
    <row r="184" spans="6:6" ht="15.75" customHeight="1">
      <c r="F184" s="23"/>
    </row>
    <row r="185" spans="6:6" ht="15.75" customHeight="1">
      <c r="F185" s="23"/>
    </row>
    <row r="186" spans="6:6" ht="15.75" customHeight="1">
      <c r="F186" s="23"/>
    </row>
    <row r="187" spans="6:6" ht="15.75" customHeight="1">
      <c r="F187" s="23"/>
    </row>
    <row r="188" spans="6:6" ht="15.75" customHeight="1">
      <c r="F188" s="23"/>
    </row>
    <row r="189" spans="6:6" ht="15.75" customHeight="1">
      <c r="F189" s="23"/>
    </row>
    <row r="190" spans="6:6" ht="15.75" customHeight="1">
      <c r="F190" s="23"/>
    </row>
    <row r="191" spans="6:6" ht="15.75" customHeight="1">
      <c r="F191" s="23"/>
    </row>
    <row r="192" spans="6:6" ht="15.75" customHeight="1">
      <c r="F192" s="23"/>
    </row>
    <row r="193" spans="6:6" ht="15.75" customHeight="1">
      <c r="F193" s="23"/>
    </row>
    <row r="194" spans="6:6" ht="15.75" customHeight="1">
      <c r="F194" s="23"/>
    </row>
    <row r="195" spans="6:6" ht="15.75" customHeight="1">
      <c r="F195" s="23"/>
    </row>
    <row r="196" spans="6:6" ht="15.75" customHeight="1">
      <c r="F196" s="23"/>
    </row>
    <row r="197" spans="6:6" ht="15.75" customHeight="1">
      <c r="F197" s="23"/>
    </row>
    <row r="198" spans="6:6" ht="15.75" customHeight="1">
      <c r="F198" s="23"/>
    </row>
    <row r="199" spans="6:6" ht="15.75" customHeight="1">
      <c r="F199" s="23"/>
    </row>
    <row r="200" spans="6:6" ht="15.75" customHeight="1">
      <c r="F200" s="23"/>
    </row>
    <row r="201" spans="6:6" ht="15.75" customHeight="1">
      <c r="F201" s="23"/>
    </row>
    <row r="202" spans="6:6" ht="15.75" customHeight="1">
      <c r="F202" s="23"/>
    </row>
    <row r="203" spans="6:6" ht="15.75" customHeight="1">
      <c r="F203" s="23"/>
    </row>
    <row r="204" spans="6:6" ht="15.75" customHeight="1">
      <c r="F204" s="23"/>
    </row>
    <row r="205" spans="6:6" ht="15.75" customHeight="1">
      <c r="F205" s="23"/>
    </row>
    <row r="206" spans="6:6" ht="15.75" customHeight="1">
      <c r="F206" s="23"/>
    </row>
    <row r="207" spans="6:6" ht="15.75" customHeight="1">
      <c r="F207" s="23"/>
    </row>
    <row r="208" spans="6:6" ht="15.75" customHeight="1">
      <c r="F208" s="23"/>
    </row>
    <row r="209" spans="6:6" ht="15.75" customHeight="1">
      <c r="F209" s="23"/>
    </row>
    <row r="210" spans="6:6" ht="15.75" customHeight="1">
      <c r="F210" s="23"/>
    </row>
    <row r="211" spans="6:6" ht="15.75" customHeight="1">
      <c r="F211" s="23"/>
    </row>
    <row r="212" spans="6:6" ht="15.75" customHeight="1">
      <c r="F212" s="23"/>
    </row>
    <row r="213" spans="6:6" ht="15.75" customHeight="1">
      <c r="F213" s="23"/>
    </row>
    <row r="214" spans="6:6" ht="15.75" customHeight="1">
      <c r="F214" s="23"/>
    </row>
    <row r="215" spans="6:6" ht="15.75" customHeight="1">
      <c r="F215" s="23"/>
    </row>
    <row r="216" spans="6:6" ht="15.75" customHeight="1">
      <c r="F216" s="23"/>
    </row>
    <row r="217" spans="6:6" ht="15.75" customHeight="1">
      <c r="F217" s="23"/>
    </row>
    <row r="218" spans="6:6" ht="15.75" customHeight="1">
      <c r="F218" s="23"/>
    </row>
    <row r="219" spans="6:6" ht="15.75" customHeight="1">
      <c r="F219" s="23"/>
    </row>
    <row r="220" spans="6:6" ht="15.75" customHeight="1">
      <c r="F220" s="23"/>
    </row>
    <row r="221" spans="6:6" ht="15.75" customHeight="1">
      <c r="F221" s="23"/>
    </row>
    <row r="222" spans="6:6" ht="15.75" customHeight="1">
      <c r="F222" s="23"/>
    </row>
    <row r="223" spans="6:6" ht="15.75" customHeight="1">
      <c r="F223" s="23"/>
    </row>
    <row r="224" spans="6:6" ht="15.75" customHeight="1">
      <c r="F224" s="23"/>
    </row>
    <row r="225" spans="6:6" ht="15.75" customHeight="1">
      <c r="F225" s="23"/>
    </row>
    <row r="226" spans="6:6" ht="15.75" customHeight="1">
      <c r="F226" s="23"/>
    </row>
    <row r="227" spans="6:6" ht="15.75" customHeight="1">
      <c r="F227" s="23"/>
    </row>
    <row r="228" spans="6:6" ht="15.75" customHeight="1">
      <c r="F228" s="23"/>
    </row>
    <row r="229" spans="6:6" ht="15.75" customHeight="1">
      <c r="F229" s="23"/>
    </row>
    <row r="230" spans="6:6" ht="15.75" customHeight="1">
      <c r="F230" s="23"/>
    </row>
    <row r="231" spans="6:6" ht="15.75" customHeight="1">
      <c r="F231" s="23"/>
    </row>
    <row r="232" spans="6:6" ht="15.75" customHeight="1">
      <c r="F232" s="23"/>
    </row>
    <row r="233" spans="6:6" ht="15.75" customHeight="1">
      <c r="F233" s="23"/>
    </row>
    <row r="234" spans="6:6" ht="15.75" customHeight="1">
      <c r="F234" s="23"/>
    </row>
    <row r="235" spans="6:6" ht="15.75" customHeight="1">
      <c r="F235" s="23"/>
    </row>
    <row r="236" spans="6:6" ht="15.75" customHeight="1">
      <c r="F236" s="23"/>
    </row>
    <row r="237" spans="6:6" ht="15.75" customHeight="1">
      <c r="F237" s="23"/>
    </row>
    <row r="238" spans="6:6" ht="15.75" customHeight="1">
      <c r="F238" s="23"/>
    </row>
    <row r="239" spans="6:6" ht="15.75" customHeight="1">
      <c r="F239" s="23"/>
    </row>
    <row r="240" spans="6:6" ht="15.75" customHeight="1">
      <c r="F240" s="23"/>
    </row>
    <row r="241" spans="6:6" ht="15.75" customHeight="1">
      <c r="F241" s="23"/>
    </row>
    <row r="242" spans="6:6" ht="15.75" customHeight="1">
      <c r="F242" s="23"/>
    </row>
    <row r="243" spans="6:6" ht="15.75" customHeight="1">
      <c r="F243" s="23"/>
    </row>
    <row r="244" spans="6:6" ht="15.75" customHeight="1">
      <c r="F244" s="23"/>
    </row>
    <row r="245" spans="6:6" ht="15.75" customHeight="1">
      <c r="F245" s="23"/>
    </row>
    <row r="246" spans="6:6" ht="15.75" customHeight="1">
      <c r="F246" s="23"/>
    </row>
    <row r="247" spans="6:6" ht="15.75" customHeight="1">
      <c r="F247" s="23"/>
    </row>
    <row r="248" spans="6:6" ht="15.75" customHeight="1">
      <c r="F248" s="23"/>
    </row>
    <row r="249" spans="6:6" ht="15.75" customHeight="1">
      <c r="F249" s="23"/>
    </row>
    <row r="250" spans="6:6" ht="15.75" customHeight="1">
      <c r="F250" s="23"/>
    </row>
    <row r="251" spans="6:6" ht="15.75" customHeight="1">
      <c r="F251" s="23"/>
    </row>
    <row r="252" spans="6:6" ht="15.75" customHeight="1">
      <c r="F252" s="23"/>
    </row>
    <row r="253" spans="6:6" ht="15.75" customHeight="1">
      <c r="F253" s="23"/>
    </row>
    <row r="254" spans="6:6" ht="15.75" customHeight="1">
      <c r="F254" s="23"/>
    </row>
    <row r="255" spans="6:6" ht="15.75" customHeight="1">
      <c r="F255" s="23"/>
    </row>
    <row r="256" spans="6:6" ht="15.75" customHeight="1">
      <c r="F256" s="23"/>
    </row>
    <row r="257" spans="6:6" ht="15.75" customHeight="1">
      <c r="F257" s="23"/>
    </row>
    <row r="258" spans="6:6" ht="15.75" customHeight="1">
      <c r="F258" s="23"/>
    </row>
    <row r="259" spans="6:6" ht="15.75" customHeight="1">
      <c r="F259" s="23"/>
    </row>
    <row r="260" spans="6:6" ht="15.75" customHeight="1">
      <c r="F260" s="23"/>
    </row>
    <row r="261" spans="6:6" ht="15.75" customHeight="1">
      <c r="F261" s="23"/>
    </row>
    <row r="262" spans="6:6" ht="15.75" customHeight="1">
      <c r="F262" s="23"/>
    </row>
    <row r="263" spans="6:6" ht="15.75" customHeight="1">
      <c r="F263" s="23"/>
    </row>
    <row r="264" spans="6:6" ht="15.75" customHeight="1">
      <c r="F264" s="23"/>
    </row>
    <row r="265" spans="6:6" ht="15.75" customHeight="1">
      <c r="F265" s="23"/>
    </row>
    <row r="266" spans="6:6" ht="15.75" customHeight="1">
      <c r="F266" s="23"/>
    </row>
    <row r="267" spans="6:6" ht="15.75" customHeight="1">
      <c r="F267" s="23"/>
    </row>
    <row r="268" spans="6:6" ht="15.75" customHeight="1">
      <c r="F268" s="23"/>
    </row>
    <row r="269" spans="6:6" ht="15.75" customHeight="1">
      <c r="F269" s="23"/>
    </row>
    <row r="270" spans="6:6" ht="15.75" customHeight="1">
      <c r="F270" s="23"/>
    </row>
    <row r="271" spans="6:6" ht="15.75" customHeight="1">
      <c r="F271" s="23"/>
    </row>
    <row r="272" spans="6:6" ht="15.75" customHeight="1">
      <c r="F272" s="23"/>
    </row>
    <row r="273" spans="6:6" ht="15.75" customHeight="1">
      <c r="F273" s="23"/>
    </row>
    <row r="274" spans="6:6" ht="15.75" customHeight="1">
      <c r="F274" s="23"/>
    </row>
    <row r="275" spans="6:6" ht="15.75" customHeight="1">
      <c r="F275" s="23"/>
    </row>
    <row r="276" spans="6:6" ht="15.75" customHeight="1">
      <c r="F276" s="23"/>
    </row>
    <row r="277" spans="6:6" ht="15.75" customHeight="1">
      <c r="F277" s="23"/>
    </row>
    <row r="278" spans="6:6" ht="15.75" customHeight="1">
      <c r="F278" s="23"/>
    </row>
    <row r="279" spans="6:6" ht="15.75" customHeight="1">
      <c r="F279" s="23"/>
    </row>
    <row r="280" spans="6:6" ht="15.75" customHeight="1">
      <c r="F280" s="23"/>
    </row>
    <row r="281" spans="6:6" ht="15.75" customHeight="1">
      <c r="F281" s="23"/>
    </row>
    <row r="282" spans="6:6" ht="15.75" customHeight="1">
      <c r="F282" s="23"/>
    </row>
    <row r="283" spans="6:6" ht="15.75" customHeight="1">
      <c r="F283" s="23"/>
    </row>
    <row r="284" spans="6:6" ht="15.75" customHeight="1">
      <c r="F284" s="23"/>
    </row>
    <row r="285" spans="6:6" ht="15.75" customHeight="1">
      <c r="F285" s="23"/>
    </row>
    <row r="286" spans="6:6" ht="15.75" customHeight="1">
      <c r="F286" s="23"/>
    </row>
    <row r="287" spans="6:6" ht="15.75" customHeight="1">
      <c r="F287" s="23"/>
    </row>
    <row r="288" spans="6:6" ht="15.75" customHeight="1">
      <c r="F288" s="23"/>
    </row>
    <row r="289" spans="6:6" ht="15.75" customHeight="1">
      <c r="F289" s="23"/>
    </row>
    <row r="290" spans="6:6" ht="15.75" customHeight="1">
      <c r="F290" s="23"/>
    </row>
    <row r="291" spans="6:6" ht="15.75" customHeight="1">
      <c r="F291" s="23"/>
    </row>
    <row r="292" spans="6:6" ht="15.75" customHeight="1">
      <c r="F292" s="23"/>
    </row>
    <row r="293" spans="6:6" ht="15.75" customHeight="1">
      <c r="F293" s="23"/>
    </row>
    <row r="294" spans="6:6" ht="15.75" customHeight="1">
      <c r="F294" s="23"/>
    </row>
    <row r="295" spans="6:6" ht="15.75" customHeight="1">
      <c r="F295" s="23"/>
    </row>
    <row r="296" spans="6:6" ht="15.75" customHeight="1">
      <c r="F296" s="23"/>
    </row>
    <row r="297" spans="6:6" ht="15.75" customHeight="1">
      <c r="F297" s="23"/>
    </row>
    <row r="298" spans="6:6" ht="15.75" customHeight="1">
      <c r="F298" s="23"/>
    </row>
    <row r="299" spans="6:6" ht="15.75" customHeight="1">
      <c r="F299" s="23"/>
    </row>
    <row r="300" spans="6:6" ht="15.75" customHeight="1">
      <c r="F300" s="23"/>
    </row>
    <row r="301" spans="6:6" ht="15.75" customHeight="1">
      <c r="F301" s="23"/>
    </row>
    <row r="302" spans="6:6" ht="15.75" customHeight="1">
      <c r="F302" s="23"/>
    </row>
    <row r="303" spans="6:6" ht="15.75" customHeight="1">
      <c r="F303" s="23"/>
    </row>
    <row r="304" spans="6:6" ht="15.75" customHeight="1">
      <c r="F304" s="23"/>
    </row>
    <row r="305" spans="6:6" ht="15.75" customHeight="1">
      <c r="F305" s="23"/>
    </row>
    <row r="306" spans="6:6" ht="15.75" customHeight="1">
      <c r="F306" s="23"/>
    </row>
    <row r="307" spans="6:6" ht="15.75" customHeight="1">
      <c r="F307" s="23"/>
    </row>
    <row r="308" spans="6:6" ht="15.75" customHeight="1">
      <c r="F308" s="23"/>
    </row>
    <row r="309" spans="6:6" ht="15.75" customHeight="1">
      <c r="F309" s="23"/>
    </row>
    <row r="310" spans="6:6" ht="15.75" customHeight="1">
      <c r="F310" s="23"/>
    </row>
    <row r="311" spans="6:6" ht="15.75" customHeight="1">
      <c r="F311" s="23"/>
    </row>
    <row r="312" spans="6:6" ht="15.75" customHeight="1">
      <c r="F312" s="23"/>
    </row>
    <row r="313" spans="6:6" ht="15.75" customHeight="1">
      <c r="F313" s="23"/>
    </row>
    <row r="314" spans="6:6" ht="15.75" customHeight="1">
      <c r="F314" s="23"/>
    </row>
    <row r="315" spans="6:6" ht="15.75" customHeight="1">
      <c r="F315" s="23"/>
    </row>
    <row r="316" spans="6:6" ht="15.75" customHeight="1">
      <c r="F316" s="23"/>
    </row>
    <row r="317" spans="6:6" ht="15.75" customHeight="1">
      <c r="F317" s="23"/>
    </row>
    <row r="318" spans="6:6" ht="15.75" customHeight="1">
      <c r="F318" s="23"/>
    </row>
    <row r="319" spans="6:6" ht="15.75" customHeight="1">
      <c r="F319" s="23"/>
    </row>
    <row r="320" spans="6:6" ht="15.75" customHeight="1">
      <c r="F320" s="23"/>
    </row>
    <row r="321" spans="6:6" ht="15.75" customHeight="1">
      <c r="F321" s="23"/>
    </row>
    <row r="322" spans="6:6" ht="15.75" customHeight="1">
      <c r="F322" s="23"/>
    </row>
    <row r="323" spans="6:6" ht="15.75" customHeight="1">
      <c r="F323" s="23"/>
    </row>
    <row r="324" spans="6:6" ht="15.75" customHeight="1">
      <c r="F324" s="23"/>
    </row>
    <row r="325" spans="6:6" ht="15.75" customHeight="1">
      <c r="F325" s="23"/>
    </row>
    <row r="326" spans="6:6" ht="15.75" customHeight="1">
      <c r="F326" s="23"/>
    </row>
    <row r="327" spans="6:6" ht="15.75" customHeight="1">
      <c r="F327" s="23"/>
    </row>
    <row r="328" spans="6:6" ht="15.75" customHeight="1">
      <c r="F328" s="23"/>
    </row>
    <row r="329" spans="6:6" ht="15.75" customHeight="1">
      <c r="F329" s="23"/>
    </row>
    <row r="330" spans="6:6" ht="15.75" customHeight="1">
      <c r="F330" s="23"/>
    </row>
    <row r="331" spans="6:6" ht="15.75" customHeight="1">
      <c r="F331" s="23"/>
    </row>
    <row r="332" spans="6:6" ht="15.75" customHeight="1">
      <c r="F332" s="23"/>
    </row>
    <row r="333" spans="6:6" ht="15.75" customHeight="1">
      <c r="F333" s="23"/>
    </row>
    <row r="334" spans="6:6" ht="15.75" customHeight="1">
      <c r="F334" s="23"/>
    </row>
    <row r="335" spans="6:6" ht="15.75" customHeight="1">
      <c r="F335" s="23"/>
    </row>
    <row r="336" spans="6:6" ht="15.75" customHeight="1">
      <c r="F336" s="23"/>
    </row>
    <row r="337" spans="6:6" ht="15.75" customHeight="1">
      <c r="F337" s="23"/>
    </row>
    <row r="338" spans="6:6" ht="15.75" customHeight="1">
      <c r="F338" s="23"/>
    </row>
    <row r="339" spans="6:6" ht="15.75" customHeight="1">
      <c r="F339" s="23"/>
    </row>
    <row r="340" spans="6:6" ht="15.75" customHeight="1">
      <c r="F340" s="23"/>
    </row>
    <row r="341" spans="6:6" ht="15.75" customHeight="1">
      <c r="F341" s="23"/>
    </row>
    <row r="342" spans="6:6" ht="15.75" customHeight="1">
      <c r="F342" s="23"/>
    </row>
    <row r="343" spans="6:6" ht="15.75" customHeight="1">
      <c r="F343" s="23"/>
    </row>
    <row r="344" spans="6:6" ht="15.75" customHeight="1">
      <c r="F344" s="23"/>
    </row>
    <row r="345" spans="6:6" ht="15.75" customHeight="1">
      <c r="F345" s="23"/>
    </row>
    <row r="346" spans="6:6" ht="15.75" customHeight="1">
      <c r="F346" s="23"/>
    </row>
    <row r="347" spans="6:6" ht="15.75" customHeight="1">
      <c r="F347" s="23"/>
    </row>
    <row r="348" spans="6:6" ht="15.75" customHeight="1">
      <c r="F348" s="23"/>
    </row>
    <row r="349" spans="6:6" ht="15.75" customHeight="1">
      <c r="F349" s="23"/>
    </row>
    <row r="350" spans="6:6" ht="15.75" customHeight="1">
      <c r="F350" s="23"/>
    </row>
    <row r="351" spans="6:6" ht="15.75" customHeight="1">
      <c r="F351" s="23"/>
    </row>
    <row r="352" spans="6:6" ht="15.75" customHeight="1">
      <c r="F352" s="23"/>
    </row>
    <row r="353" spans="6:6" ht="15.75" customHeight="1">
      <c r="F353" s="23"/>
    </row>
    <row r="354" spans="6:6" ht="15.75" customHeight="1">
      <c r="F354" s="23"/>
    </row>
    <row r="355" spans="6:6" ht="15.75" customHeight="1">
      <c r="F355" s="23"/>
    </row>
    <row r="356" spans="6:6" ht="15.75" customHeight="1">
      <c r="F356" s="23"/>
    </row>
    <row r="357" spans="6:6" ht="15.75" customHeight="1">
      <c r="F357" s="23"/>
    </row>
    <row r="358" spans="6:6" ht="15.75" customHeight="1">
      <c r="F358" s="23"/>
    </row>
    <row r="359" spans="6:6" ht="15.75" customHeight="1">
      <c r="F359" s="23"/>
    </row>
    <row r="360" spans="6:6" ht="15.75" customHeight="1">
      <c r="F360" s="23"/>
    </row>
    <row r="361" spans="6:6" ht="15.75" customHeight="1">
      <c r="F361" s="23"/>
    </row>
    <row r="362" spans="6:6" ht="15.75" customHeight="1">
      <c r="F362" s="23"/>
    </row>
    <row r="363" spans="6:6" ht="15.75" customHeight="1">
      <c r="F363" s="23"/>
    </row>
    <row r="364" spans="6:6" ht="15.75" customHeight="1">
      <c r="F364" s="23"/>
    </row>
    <row r="365" spans="6:6" ht="15.75" customHeight="1">
      <c r="F365" s="23"/>
    </row>
    <row r="366" spans="6:6" ht="15.75" customHeight="1">
      <c r="F366" s="23"/>
    </row>
    <row r="367" spans="6:6" ht="15.75" customHeight="1">
      <c r="F367" s="23"/>
    </row>
    <row r="368" spans="6:6" ht="15.75" customHeight="1">
      <c r="F368" s="23"/>
    </row>
    <row r="369" spans="6:6" ht="15.75" customHeight="1">
      <c r="F369" s="23"/>
    </row>
    <row r="370" spans="6:6" ht="15.75" customHeight="1">
      <c r="F370" s="23"/>
    </row>
    <row r="371" spans="6:6" ht="15.75" customHeight="1">
      <c r="F371" s="23"/>
    </row>
    <row r="372" spans="6:6" ht="15.75" customHeight="1">
      <c r="F372" s="23"/>
    </row>
    <row r="373" spans="6:6" ht="15.75" customHeight="1">
      <c r="F373" s="23"/>
    </row>
    <row r="374" spans="6:6" ht="15.75" customHeight="1">
      <c r="F374" s="23"/>
    </row>
    <row r="375" spans="6:6" ht="15.75" customHeight="1">
      <c r="F375" s="23"/>
    </row>
    <row r="376" spans="6:6" ht="15.75" customHeight="1">
      <c r="F376" s="23"/>
    </row>
    <row r="377" spans="6:6" ht="15.75" customHeight="1">
      <c r="F377" s="23"/>
    </row>
    <row r="378" spans="6:6" ht="15.75" customHeight="1">
      <c r="F378" s="23"/>
    </row>
    <row r="379" spans="6:6" ht="15.75" customHeight="1">
      <c r="F379" s="23"/>
    </row>
    <row r="380" spans="6:6" ht="15.75" customHeight="1">
      <c r="F380" s="23"/>
    </row>
    <row r="381" spans="6:6" ht="15.75" customHeight="1">
      <c r="F381" s="23"/>
    </row>
    <row r="382" spans="6:6" ht="15.75" customHeight="1">
      <c r="F382" s="23"/>
    </row>
    <row r="383" spans="6:6" ht="15.75" customHeight="1">
      <c r="F383" s="23"/>
    </row>
    <row r="384" spans="6:6" ht="15.75" customHeight="1">
      <c r="F384" s="23"/>
    </row>
    <row r="385" spans="6:6" ht="15.75" customHeight="1">
      <c r="F385" s="23"/>
    </row>
    <row r="386" spans="6:6" ht="15.75" customHeight="1">
      <c r="F386" s="23"/>
    </row>
    <row r="387" spans="6:6" ht="15.75" customHeight="1">
      <c r="F387" s="23"/>
    </row>
    <row r="388" spans="6:6" ht="15.75" customHeight="1">
      <c r="F388" s="23"/>
    </row>
    <row r="389" spans="6:6" ht="15.75" customHeight="1">
      <c r="F389" s="23"/>
    </row>
    <row r="390" spans="6:6" ht="15.75" customHeight="1">
      <c r="F390" s="23"/>
    </row>
    <row r="391" spans="6:6" ht="15.75" customHeight="1">
      <c r="F391" s="23"/>
    </row>
    <row r="392" spans="6:6" ht="15.75" customHeight="1">
      <c r="F392" s="23"/>
    </row>
    <row r="393" spans="6:6" ht="15.75" customHeight="1">
      <c r="F393" s="23"/>
    </row>
    <row r="394" spans="6:6" ht="15.75" customHeight="1">
      <c r="F394" s="23"/>
    </row>
    <row r="395" spans="6:6" ht="15.75" customHeight="1">
      <c r="F395" s="23"/>
    </row>
    <row r="396" spans="6:6" ht="15.75" customHeight="1">
      <c r="F396" s="23"/>
    </row>
    <row r="397" spans="6:6" ht="15.75" customHeight="1">
      <c r="F397" s="23"/>
    </row>
    <row r="398" spans="6:6" ht="15.75" customHeight="1">
      <c r="F398" s="23"/>
    </row>
    <row r="399" spans="6:6" ht="15.75" customHeight="1">
      <c r="F399" s="23"/>
    </row>
    <row r="400" spans="6:6" ht="15.75" customHeight="1">
      <c r="F400" s="23"/>
    </row>
    <row r="401" spans="6:6" ht="15.75" customHeight="1">
      <c r="F401" s="23"/>
    </row>
    <row r="402" spans="6:6" ht="15.75" customHeight="1">
      <c r="F402" s="23"/>
    </row>
    <row r="403" spans="6:6" ht="15.75" customHeight="1">
      <c r="F403" s="23"/>
    </row>
    <row r="404" spans="6:6" ht="15.75" customHeight="1">
      <c r="F404" s="23"/>
    </row>
    <row r="405" spans="6:6" ht="15.75" customHeight="1">
      <c r="F405" s="23"/>
    </row>
    <row r="406" spans="6:6" ht="15.75" customHeight="1">
      <c r="F406" s="23"/>
    </row>
    <row r="407" spans="6:6" ht="15.75" customHeight="1">
      <c r="F407" s="23"/>
    </row>
    <row r="408" spans="6:6" ht="15.75" customHeight="1">
      <c r="F408" s="23"/>
    </row>
    <row r="409" spans="6:6" ht="15.75" customHeight="1">
      <c r="F409" s="23"/>
    </row>
    <row r="410" spans="6:6" ht="15.75" customHeight="1">
      <c r="F410" s="23"/>
    </row>
    <row r="411" spans="6:6" ht="15.75" customHeight="1">
      <c r="F411" s="23"/>
    </row>
    <row r="412" spans="6:6" ht="15.75" customHeight="1">
      <c r="F412" s="23"/>
    </row>
    <row r="413" spans="6:6" ht="15.75" customHeight="1">
      <c r="F413" s="23"/>
    </row>
    <row r="414" spans="6:6" ht="15.75" customHeight="1">
      <c r="F414" s="23"/>
    </row>
    <row r="415" spans="6:6" ht="15.75" customHeight="1">
      <c r="F415" s="23"/>
    </row>
    <row r="416" spans="6:6" ht="15.75" customHeight="1">
      <c r="F416" s="23"/>
    </row>
    <row r="417" spans="6:6" ht="15.75" customHeight="1">
      <c r="F417" s="23"/>
    </row>
    <row r="418" spans="6:6" ht="15.75" customHeight="1">
      <c r="F418" s="23"/>
    </row>
    <row r="419" spans="6:6" ht="15.75" customHeight="1">
      <c r="F419" s="23"/>
    </row>
    <row r="420" spans="6:6" ht="15.75" customHeight="1">
      <c r="F420" s="23"/>
    </row>
    <row r="421" spans="6:6" ht="15.75" customHeight="1">
      <c r="F421" s="23"/>
    </row>
    <row r="422" spans="6:6" ht="15.75" customHeight="1">
      <c r="F422" s="23"/>
    </row>
    <row r="423" spans="6:6" ht="15.75" customHeight="1">
      <c r="F423" s="23"/>
    </row>
    <row r="424" spans="6:6" ht="15.75" customHeight="1">
      <c r="F424" s="23"/>
    </row>
    <row r="425" spans="6:6" ht="15.75" customHeight="1">
      <c r="F425" s="23"/>
    </row>
    <row r="426" spans="6:6" ht="15.75" customHeight="1">
      <c r="F426" s="23"/>
    </row>
    <row r="427" spans="6:6" ht="15.75" customHeight="1">
      <c r="F427" s="23"/>
    </row>
    <row r="428" spans="6:6" ht="15.75" customHeight="1">
      <c r="F428" s="23"/>
    </row>
    <row r="429" spans="6:6" ht="15.75" customHeight="1">
      <c r="F429" s="23"/>
    </row>
    <row r="430" spans="6:6" ht="15.75" customHeight="1">
      <c r="F430" s="23"/>
    </row>
    <row r="431" spans="6:6" ht="15.75" customHeight="1">
      <c r="F431" s="23"/>
    </row>
    <row r="432" spans="6:6" ht="15.75" customHeight="1">
      <c r="F432" s="23"/>
    </row>
    <row r="433" spans="6:6" ht="15.75" customHeight="1">
      <c r="F433" s="23"/>
    </row>
    <row r="434" spans="6:6" ht="15.75" customHeight="1">
      <c r="F434" s="23"/>
    </row>
    <row r="435" spans="6:6" ht="15.75" customHeight="1">
      <c r="F435" s="23"/>
    </row>
    <row r="436" spans="6:6" ht="15.75" customHeight="1">
      <c r="F436" s="23"/>
    </row>
    <row r="437" spans="6:6" ht="15.75" customHeight="1">
      <c r="F437" s="23"/>
    </row>
    <row r="438" spans="6:6" ht="15.75" customHeight="1">
      <c r="F438" s="23"/>
    </row>
    <row r="439" spans="6:6" ht="15.75" customHeight="1">
      <c r="F439" s="23"/>
    </row>
    <row r="440" spans="6:6" ht="15.75" customHeight="1">
      <c r="F440" s="23"/>
    </row>
    <row r="441" spans="6:6" ht="15.75" customHeight="1">
      <c r="F441" s="23"/>
    </row>
    <row r="442" spans="6:6" ht="15.75" customHeight="1">
      <c r="F442" s="23"/>
    </row>
    <row r="443" spans="6:6" ht="15.75" customHeight="1">
      <c r="F443" s="23"/>
    </row>
    <row r="444" spans="6:6" ht="15.75" customHeight="1">
      <c r="F444" s="23"/>
    </row>
    <row r="445" spans="6:6" ht="15.75" customHeight="1">
      <c r="F445" s="23"/>
    </row>
    <row r="446" spans="6:6" ht="15.75" customHeight="1">
      <c r="F446" s="23"/>
    </row>
    <row r="447" spans="6:6" ht="15.75" customHeight="1">
      <c r="F447" s="23"/>
    </row>
    <row r="448" spans="6:6" ht="15.75" customHeight="1">
      <c r="F448" s="23"/>
    </row>
    <row r="449" spans="6:6" ht="15.75" customHeight="1">
      <c r="F449" s="23"/>
    </row>
    <row r="450" spans="6:6" ht="15.75" customHeight="1">
      <c r="F450" s="23"/>
    </row>
    <row r="451" spans="6:6" ht="15.75" customHeight="1">
      <c r="F451" s="23"/>
    </row>
    <row r="452" spans="6:6" ht="15.75" customHeight="1">
      <c r="F452" s="23"/>
    </row>
    <row r="453" spans="6:6" ht="15.75" customHeight="1">
      <c r="F453" s="23"/>
    </row>
    <row r="454" spans="6:6" ht="15.75" customHeight="1">
      <c r="F454" s="23"/>
    </row>
    <row r="455" spans="6:6" ht="15.75" customHeight="1">
      <c r="F455" s="23"/>
    </row>
    <row r="456" spans="6:6" ht="15.75" customHeight="1">
      <c r="F456" s="23"/>
    </row>
    <row r="457" spans="6:6" ht="15.75" customHeight="1">
      <c r="F457" s="23"/>
    </row>
    <row r="458" spans="6:6" ht="15.75" customHeight="1">
      <c r="F458" s="23"/>
    </row>
    <row r="459" spans="6:6" ht="15.75" customHeight="1">
      <c r="F459" s="23"/>
    </row>
    <row r="460" spans="6:6" ht="15.75" customHeight="1">
      <c r="F460" s="23"/>
    </row>
    <row r="461" spans="6:6" ht="15.75" customHeight="1">
      <c r="F461" s="23"/>
    </row>
    <row r="462" spans="6:6" ht="15.75" customHeight="1">
      <c r="F462" s="23"/>
    </row>
    <row r="463" spans="6:6" ht="15.75" customHeight="1">
      <c r="F463" s="23"/>
    </row>
    <row r="464" spans="6:6" ht="15.75" customHeight="1">
      <c r="F464" s="23"/>
    </row>
    <row r="465" spans="6:6" ht="15.75" customHeight="1">
      <c r="F465" s="23"/>
    </row>
    <row r="466" spans="6:6" ht="15.75" customHeight="1">
      <c r="F466" s="23"/>
    </row>
    <row r="467" spans="6:6" ht="15.75" customHeight="1">
      <c r="F467" s="23"/>
    </row>
    <row r="468" spans="6:6" ht="15.75" customHeight="1">
      <c r="F468" s="23"/>
    </row>
    <row r="469" spans="6:6" ht="15.75" customHeight="1">
      <c r="F469" s="23"/>
    </row>
    <row r="470" spans="6:6" ht="15.75" customHeight="1">
      <c r="F470" s="23"/>
    </row>
    <row r="471" spans="6:6" ht="15.75" customHeight="1">
      <c r="F471" s="23"/>
    </row>
    <row r="472" spans="6:6" ht="15.75" customHeight="1">
      <c r="F472" s="23"/>
    </row>
    <row r="473" spans="6:6" ht="15.75" customHeight="1">
      <c r="F473" s="23"/>
    </row>
    <row r="474" spans="6:6" ht="15.75" customHeight="1">
      <c r="F474" s="23"/>
    </row>
    <row r="475" spans="6:6" ht="15.75" customHeight="1">
      <c r="F475" s="23"/>
    </row>
    <row r="476" spans="6:6" ht="15.75" customHeight="1">
      <c r="F476" s="23"/>
    </row>
    <row r="477" spans="6:6" ht="15.75" customHeight="1">
      <c r="F477" s="23"/>
    </row>
    <row r="478" spans="6:6" ht="15.75" customHeight="1">
      <c r="F478" s="23"/>
    </row>
    <row r="479" spans="6:6" ht="15.75" customHeight="1">
      <c r="F479" s="23"/>
    </row>
    <row r="480" spans="6:6" ht="15.75" customHeight="1">
      <c r="F480" s="23"/>
    </row>
    <row r="481" spans="6:6" ht="15.75" customHeight="1">
      <c r="F481" s="23"/>
    </row>
    <row r="482" spans="6:6" ht="15.75" customHeight="1">
      <c r="F482" s="23"/>
    </row>
    <row r="483" spans="6:6" ht="15.75" customHeight="1">
      <c r="F483" s="23"/>
    </row>
    <row r="484" spans="6:6" ht="15.75" customHeight="1">
      <c r="F484" s="23"/>
    </row>
    <row r="485" spans="6:6" ht="15.75" customHeight="1">
      <c r="F485" s="23"/>
    </row>
    <row r="486" spans="6:6" ht="15.75" customHeight="1">
      <c r="F486" s="23"/>
    </row>
    <row r="487" spans="6:6" ht="15.75" customHeight="1">
      <c r="F487" s="23"/>
    </row>
    <row r="488" spans="6:6" ht="15.75" customHeight="1">
      <c r="F488" s="23"/>
    </row>
    <row r="489" spans="6:6" ht="15.75" customHeight="1">
      <c r="F489" s="23"/>
    </row>
    <row r="490" spans="6:6" ht="15.75" customHeight="1">
      <c r="F490" s="23"/>
    </row>
    <row r="491" spans="6:6" ht="15.75" customHeight="1">
      <c r="F491" s="23"/>
    </row>
    <row r="492" spans="6:6" ht="15.75" customHeight="1">
      <c r="F492" s="23"/>
    </row>
    <row r="493" spans="6:6" ht="15.75" customHeight="1">
      <c r="F493" s="23"/>
    </row>
    <row r="494" spans="6:6" ht="15.75" customHeight="1">
      <c r="F494" s="23"/>
    </row>
    <row r="495" spans="6:6" ht="15.75" customHeight="1">
      <c r="F495" s="23"/>
    </row>
    <row r="496" spans="6:6" ht="15.75" customHeight="1">
      <c r="F496" s="23"/>
    </row>
    <row r="497" spans="6:6" ht="15.75" customHeight="1">
      <c r="F497" s="23"/>
    </row>
    <row r="498" spans="6:6" ht="15.75" customHeight="1">
      <c r="F498" s="23"/>
    </row>
    <row r="499" spans="6:6" ht="15.75" customHeight="1">
      <c r="F499" s="23"/>
    </row>
    <row r="500" spans="6:6" ht="15.75" customHeight="1">
      <c r="F500" s="23"/>
    </row>
    <row r="501" spans="6:6" ht="15.75" customHeight="1">
      <c r="F501" s="23"/>
    </row>
    <row r="502" spans="6:6" ht="15.75" customHeight="1">
      <c r="F502" s="23"/>
    </row>
    <row r="503" spans="6:6" ht="15.75" customHeight="1">
      <c r="F503" s="23"/>
    </row>
    <row r="504" spans="6:6" ht="15.75" customHeight="1">
      <c r="F504" s="23"/>
    </row>
    <row r="505" spans="6:6" ht="15.75" customHeight="1">
      <c r="F505" s="23"/>
    </row>
    <row r="506" spans="6:6" ht="15.75" customHeight="1">
      <c r="F506" s="23"/>
    </row>
    <row r="507" spans="6:6" ht="15.75" customHeight="1">
      <c r="F507" s="23"/>
    </row>
    <row r="508" spans="6:6" ht="15.75" customHeight="1">
      <c r="F508" s="23"/>
    </row>
    <row r="509" spans="6:6" ht="15.75" customHeight="1">
      <c r="F509" s="23"/>
    </row>
    <row r="510" spans="6:6" ht="15.75" customHeight="1">
      <c r="F510" s="23"/>
    </row>
    <row r="511" spans="6:6" ht="15.75" customHeight="1">
      <c r="F511" s="23"/>
    </row>
    <row r="512" spans="6:6" ht="15.75" customHeight="1">
      <c r="F512" s="23"/>
    </row>
    <row r="513" spans="6:6" ht="15.75" customHeight="1">
      <c r="F513" s="23"/>
    </row>
    <row r="514" spans="6:6" ht="15.75" customHeight="1">
      <c r="F514" s="23"/>
    </row>
    <row r="515" spans="6:6" ht="15.75" customHeight="1">
      <c r="F515" s="23"/>
    </row>
    <row r="516" spans="6:6" ht="15.75" customHeight="1">
      <c r="F516" s="23"/>
    </row>
    <row r="517" spans="6:6" ht="15.75" customHeight="1">
      <c r="F517" s="23"/>
    </row>
    <row r="518" spans="6:6" ht="15.75" customHeight="1">
      <c r="F518" s="23"/>
    </row>
    <row r="519" spans="6:6" ht="15.75" customHeight="1">
      <c r="F519" s="23"/>
    </row>
    <row r="520" spans="6:6" ht="15.75" customHeight="1">
      <c r="F520" s="23"/>
    </row>
    <row r="521" spans="6:6" ht="15.75" customHeight="1">
      <c r="F521" s="23"/>
    </row>
    <row r="522" spans="6:6" ht="15.75" customHeight="1">
      <c r="F522" s="23"/>
    </row>
    <row r="523" spans="6:6" ht="15.75" customHeight="1">
      <c r="F523" s="23"/>
    </row>
    <row r="524" spans="6:6" ht="15.75" customHeight="1">
      <c r="F524" s="23"/>
    </row>
    <row r="525" spans="6:6" ht="15.75" customHeight="1">
      <c r="F525" s="23"/>
    </row>
    <row r="526" spans="6:6" ht="15.75" customHeight="1">
      <c r="F526" s="23"/>
    </row>
    <row r="527" spans="6:6" ht="15.75" customHeight="1">
      <c r="F527" s="23"/>
    </row>
    <row r="528" spans="6:6" ht="15.75" customHeight="1">
      <c r="F528" s="23"/>
    </row>
    <row r="529" spans="6:6" ht="15.75" customHeight="1">
      <c r="F529" s="23"/>
    </row>
    <row r="530" spans="6:6" ht="15.75" customHeight="1">
      <c r="F530" s="23"/>
    </row>
    <row r="531" spans="6:6" ht="15.75" customHeight="1">
      <c r="F531" s="23"/>
    </row>
    <row r="532" spans="6:6" ht="15.75" customHeight="1">
      <c r="F532" s="23"/>
    </row>
    <row r="533" spans="6:6" ht="15.75" customHeight="1">
      <c r="F533" s="23"/>
    </row>
    <row r="534" spans="6:6" ht="15.75" customHeight="1">
      <c r="F534" s="23"/>
    </row>
    <row r="535" spans="6:6" ht="15.75" customHeight="1">
      <c r="F535" s="23"/>
    </row>
    <row r="536" spans="6:6" ht="15.75" customHeight="1">
      <c r="F536" s="23"/>
    </row>
    <row r="537" spans="6:6" ht="15.75" customHeight="1">
      <c r="F537" s="23"/>
    </row>
    <row r="538" spans="6:6" ht="15.75" customHeight="1">
      <c r="F538" s="23"/>
    </row>
    <row r="539" spans="6:6" ht="15.75" customHeight="1">
      <c r="F539" s="23"/>
    </row>
    <row r="540" spans="6:6" ht="15.75" customHeight="1">
      <c r="F540" s="23"/>
    </row>
    <row r="541" spans="6:6" ht="15.75" customHeight="1">
      <c r="F541" s="23"/>
    </row>
    <row r="542" spans="6:6" ht="15.75" customHeight="1">
      <c r="F542" s="23"/>
    </row>
    <row r="543" spans="6:6" ht="15.75" customHeight="1">
      <c r="F543" s="23"/>
    </row>
    <row r="544" spans="6:6" ht="15.75" customHeight="1">
      <c r="F544" s="23"/>
    </row>
    <row r="545" spans="6:6" ht="15.75" customHeight="1">
      <c r="F545" s="23"/>
    </row>
    <row r="546" spans="6:6" ht="15.75" customHeight="1">
      <c r="F546" s="23"/>
    </row>
    <row r="547" spans="6:6" ht="15.75" customHeight="1">
      <c r="F547" s="23"/>
    </row>
    <row r="548" spans="6:6" ht="15.75" customHeight="1">
      <c r="F548" s="23"/>
    </row>
    <row r="549" spans="6:6" ht="15.75" customHeight="1">
      <c r="F549" s="23"/>
    </row>
    <row r="550" spans="6:6" ht="15.75" customHeight="1">
      <c r="F550" s="23"/>
    </row>
    <row r="551" spans="6:6" ht="15.75" customHeight="1">
      <c r="F551" s="23"/>
    </row>
    <row r="552" spans="6:6" ht="15.75" customHeight="1">
      <c r="F552" s="23"/>
    </row>
    <row r="553" spans="6:6" ht="15.75" customHeight="1">
      <c r="F553" s="23"/>
    </row>
    <row r="554" spans="6:6" ht="15.75" customHeight="1">
      <c r="F554" s="23"/>
    </row>
    <row r="555" spans="6:6" ht="15.75" customHeight="1">
      <c r="F555" s="23"/>
    </row>
    <row r="556" spans="6:6" ht="15.75" customHeight="1">
      <c r="F556" s="23"/>
    </row>
    <row r="557" spans="6:6" ht="15.75" customHeight="1">
      <c r="F557" s="23"/>
    </row>
    <row r="558" spans="6:6" ht="15.75" customHeight="1">
      <c r="F558" s="23"/>
    </row>
    <row r="559" spans="6:6" ht="15.75" customHeight="1">
      <c r="F559" s="23"/>
    </row>
    <row r="560" spans="6:6" ht="15.75" customHeight="1">
      <c r="F560" s="23"/>
    </row>
    <row r="561" spans="6:6" ht="15.75" customHeight="1">
      <c r="F561" s="23"/>
    </row>
    <row r="562" spans="6:6" ht="15.75" customHeight="1">
      <c r="F562" s="23"/>
    </row>
    <row r="563" spans="6:6" ht="15.75" customHeight="1">
      <c r="F563" s="23"/>
    </row>
    <row r="564" spans="6:6" ht="15.75" customHeight="1">
      <c r="F564" s="23"/>
    </row>
    <row r="565" spans="6:6" ht="15.75" customHeight="1">
      <c r="F565" s="23"/>
    </row>
    <row r="566" spans="6:6" ht="15.75" customHeight="1">
      <c r="F566" s="23"/>
    </row>
    <row r="567" spans="6:6" ht="15.75" customHeight="1">
      <c r="F567" s="23"/>
    </row>
    <row r="568" spans="6:6" ht="15.75" customHeight="1">
      <c r="F568" s="23"/>
    </row>
    <row r="569" spans="6:6" ht="15.75" customHeight="1">
      <c r="F569" s="23"/>
    </row>
    <row r="570" spans="6:6" ht="15.75" customHeight="1">
      <c r="F570" s="23"/>
    </row>
    <row r="571" spans="6:6" ht="15.75" customHeight="1">
      <c r="F571" s="23"/>
    </row>
    <row r="572" spans="6:6" ht="15.75" customHeight="1">
      <c r="F572" s="23"/>
    </row>
    <row r="573" spans="6:6" ht="15.75" customHeight="1">
      <c r="F573" s="23"/>
    </row>
    <row r="574" spans="6:6" ht="15.75" customHeight="1">
      <c r="F574" s="23"/>
    </row>
    <row r="575" spans="6:6" ht="15.75" customHeight="1">
      <c r="F575" s="23"/>
    </row>
    <row r="576" spans="6:6" ht="15.75" customHeight="1">
      <c r="F576" s="23"/>
    </row>
    <row r="577" spans="6:6" ht="15.75" customHeight="1">
      <c r="F577" s="23"/>
    </row>
    <row r="578" spans="6:6" ht="15.75" customHeight="1">
      <c r="F578" s="23"/>
    </row>
    <row r="579" spans="6:6" ht="15.75" customHeight="1">
      <c r="F579" s="23"/>
    </row>
    <row r="580" spans="6:6" ht="15.75" customHeight="1">
      <c r="F580" s="23"/>
    </row>
    <row r="581" spans="6:6" ht="15.75" customHeight="1">
      <c r="F581" s="23"/>
    </row>
    <row r="582" spans="6:6" ht="15.75" customHeight="1">
      <c r="F582" s="23"/>
    </row>
    <row r="583" spans="6:6" ht="15.75" customHeight="1">
      <c r="F583" s="23"/>
    </row>
    <row r="584" spans="6:6" ht="15.75" customHeight="1">
      <c r="F584" s="23"/>
    </row>
    <row r="585" spans="6:6" ht="15.75" customHeight="1">
      <c r="F585" s="23"/>
    </row>
    <row r="586" spans="6:6" ht="15.75" customHeight="1">
      <c r="F586" s="23"/>
    </row>
    <row r="587" spans="6:6" ht="15.75" customHeight="1">
      <c r="F587" s="23"/>
    </row>
    <row r="588" spans="6:6" ht="15.75" customHeight="1">
      <c r="F588" s="23"/>
    </row>
    <row r="589" spans="6:6" ht="15.75" customHeight="1">
      <c r="F589" s="23"/>
    </row>
    <row r="590" spans="6:6" ht="15.75" customHeight="1">
      <c r="F590" s="23"/>
    </row>
    <row r="591" spans="6:6" ht="15.75" customHeight="1">
      <c r="F591" s="23"/>
    </row>
    <row r="592" spans="6:6" ht="15.75" customHeight="1">
      <c r="F592" s="23"/>
    </row>
    <row r="593" spans="6:6" ht="15.75" customHeight="1">
      <c r="F593" s="23"/>
    </row>
    <row r="594" spans="6:6" ht="15.75" customHeight="1">
      <c r="F594" s="23"/>
    </row>
    <row r="595" spans="6:6" ht="15.75" customHeight="1">
      <c r="F595" s="23"/>
    </row>
    <row r="596" spans="6:6" ht="15.75" customHeight="1">
      <c r="F596" s="23"/>
    </row>
    <row r="597" spans="6:6" ht="15.75" customHeight="1">
      <c r="F597" s="23"/>
    </row>
    <row r="598" spans="6:6" ht="15.75" customHeight="1">
      <c r="F598" s="23"/>
    </row>
    <row r="599" spans="6:6" ht="15.75" customHeight="1">
      <c r="F599" s="23"/>
    </row>
    <row r="600" spans="6:6" ht="15.75" customHeight="1">
      <c r="F600" s="23"/>
    </row>
    <row r="601" spans="6:6" ht="15.75" customHeight="1">
      <c r="F601" s="23"/>
    </row>
    <row r="602" spans="6:6" ht="15.75" customHeight="1">
      <c r="F602" s="23"/>
    </row>
    <row r="603" spans="6:6" ht="15.75" customHeight="1">
      <c r="F603" s="23"/>
    </row>
    <row r="604" spans="6:6" ht="15.75" customHeight="1">
      <c r="F604" s="23"/>
    </row>
    <row r="605" spans="6:6" ht="15.75" customHeight="1">
      <c r="F605" s="23"/>
    </row>
    <row r="606" spans="6:6" ht="15.75" customHeight="1">
      <c r="F606" s="23"/>
    </row>
    <row r="607" spans="6:6" ht="15.75" customHeight="1">
      <c r="F607" s="23"/>
    </row>
    <row r="608" spans="6:6" ht="15.75" customHeight="1">
      <c r="F608" s="23"/>
    </row>
    <row r="609" spans="6:6" ht="15.75" customHeight="1">
      <c r="F609" s="23"/>
    </row>
    <row r="610" spans="6:6" ht="15.75" customHeight="1">
      <c r="F610" s="23"/>
    </row>
    <row r="611" spans="6:6" ht="15.75" customHeight="1">
      <c r="F611" s="23"/>
    </row>
    <row r="612" spans="6:6" ht="15.75" customHeight="1">
      <c r="F612" s="23"/>
    </row>
    <row r="613" spans="6:6" ht="15.75" customHeight="1">
      <c r="F613" s="23"/>
    </row>
    <row r="614" spans="6:6" ht="15.75" customHeight="1">
      <c r="F614" s="23"/>
    </row>
    <row r="615" spans="6:6" ht="15.75" customHeight="1">
      <c r="F615" s="23"/>
    </row>
    <row r="616" spans="6:6" ht="15.75" customHeight="1">
      <c r="F616" s="23"/>
    </row>
    <row r="617" spans="6:6" ht="15.75" customHeight="1">
      <c r="F617" s="23"/>
    </row>
    <row r="618" spans="6:6" ht="15.75" customHeight="1">
      <c r="F618" s="23"/>
    </row>
    <row r="619" spans="6:6" ht="15.75" customHeight="1">
      <c r="F619" s="23"/>
    </row>
    <row r="620" spans="6:6" ht="15.75" customHeight="1">
      <c r="F620" s="23"/>
    </row>
    <row r="621" spans="6:6" ht="15.75" customHeight="1">
      <c r="F621" s="23"/>
    </row>
    <row r="622" spans="6:6" ht="15.75" customHeight="1">
      <c r="F622" s="23"/>
    </row>
    <row r="623" spans="6:6" ht="15.75" customHeight="1">
      <c r="F623" s="23"/>
    </row>
    <row r="624" spans="6:6" ht="15.75" customHeight="1">
      <c r="F624" s="23"/>
    </row>
    <row r="625" spans="6:6" ht="15.75" customHeight="1">
      <c r="F625" s="23"/>
    </row>
    <row r="626" spans="6:6" ht="15.75" customHeight="1">
      <c r="F626" s="23"/>
    </row>
    <row r="627" spans="6:6" ht="15.75" customHeight="1">
      <c r="F627" s="23"/>
    </row>
    <row r="628" spans="6:6" ht="15.75" customHeight="1">
      <c r="F628" s="23"/>
    </row>
    <row r="629" spans="6:6" ht="15.75" customHeight="1">
      <c r="F629" s="23"/>
    </row>
    <row r="630" spans="6:6" ht="15.75" customHeight="1">
      <c r="F630" s="23"/>
    </row>
    <row r="631" spans="6:6" ht="15.75" customHeight="1">
      <c r="F631" s="23"/>
    </row>
    <row r="632" spans="6:6" ht="15.75" customHeight="1">
      <c r="F632" s="23"/>
    </row>
    <row r="633" spans="6:6" ht="15.75" customHeight="1">
      <c r="F633" s="23"/>
    </row>
    <row r="634" spans="6:6" ht="15.75" customHeight="1">
      <c r="F634" s="23"/>
    </row>
    <row r="635" spans="6:6" ht="15.75" customHeight="1">
      <c r="F635" s="23"/>
    </row>
    <row r="636" spans="6:6" ht="15.75" customHeight="1">
      <c r="F636" s="23"/>
    </row>
    <row r="637" spans="6:6" ht="15.75" customHeight="1">
      <c r="F637" s="23"/>
    </row>
    <row r="638" spans="6:6" ht="15.75" customHeight="1">
      <c r="F638" s="23"/>
    </row>
    <row r="639" spans="6:6" ht="15.75" customHeight="1">
      <c r="F639" s="23"/>
    </row>
    <row r="640" spans="6:6" ht="15.75" customHeight="1">
      <c r="F640" s="23"/>
    </row>
    <row r="641" spans="6:6" ht="15.75" customHeight="1">
      <c r="F641" s="23"/>
    </row>
    <row r="642" spans="6:6" ht="15.75" customHeight="1">
      <c r="F642" s="23"/>
    </row>
    <row r="643" spans="6:6" ht="15.75" customHeight="1">
      <c r="F643" s="23"/>
    </row>
    <row r="644" spans="6:6" ht="15.75" customHeight="1">
      <c r="F644" s="23"/>
    </row>
    <row r="645" spans="6:6" ht="15.75" customHeight="1">
      <c r="F645" s="23"/>
    </row>
    <row r="646" spans="6:6" ht="15.75" customHeight="1">
      <c r="F646" s="23"/>
    </row>
    <row r="647" spans="6:6" ht="15.75" customHeight="1">
      <c r="F647" s="23"/>
    </row>
    <row r="648" spans="6:6" ht="15.75" customHeight="1">
      <c r="F648" s="23"/>
    </row>
    <row r="649" spans="6:6" ht="15.75" customHeight="1">
      <c r="F649" s="23"/>
    </row>
    <row r="650" spans="6:6" ht="15.75" customHeight="1">
      <c r="F650" s="23"/>
    </row>
    <row r="651" spans="6:6" ht="15.75" customHeight="1">
      <c r="F651" s="23"/>
    </row>
    <row r="652" spans="6:6" ht="15.75" customHeight="1">
      <c r="F652" s="23"/>
    </row>
    <row r="653" spans="6:6" ht="15.75" customHeight="1">
      <c r="F653" s="23"/>
    </row>
    <row r="654" spans="6:6" ht="15.75" customHeight="1">
      <c r="F654" s="23"/>
    </row>
    <row r="655" spans="6:6" ht="15.75" customHeight="1">
      <c r="F655" s="23"/>
    </row>
    <row r="656" spans="6:6" ht="15.75" customHeight="1">
      <c r="F656" s="23"/>
    </row>
    <row r="657" spans="6:6" ht="15.75" customHeight="1">
      <c r="F657" s="23"/>
    </row>
    <row r="658" spans="6:6" ht="15.75" customHeight="1">
      <c r="F658" s="23"/>
    </row>
    <row r="659" spans="6:6" ht="15.75" customHeight="1">
      <c r="F659" s="23"/>
    </row>
    <row r="660" spans="6:6" ht="15.75" customHeight="1">
      <c r="F660" s="23"/>
    </row>
    <row r="661" spans="6:6" ht="15.75" customHeight="1">
      <c r="F661" s="23"/>
    </row>
    <row r="662" spans="6:6" ht="15.75" customHeight="1">
      <c r="F662" s="23"/>
    </row>
    <row r="663" spans="6:6" ht="15.75" customHeight="1">
      <c r="F663" s="23"/>
    </row>
    <row r="664" spans="6:6" ht="15.75" customHeight="1">
      <c r="F664" s="23"/>
    </row>
    <row r="665" spans="6:6" ht="15.75" customHeight="1">
      <c r="F665" s="23"/>
    </row>
    <row r="666" spans="6:6" ht="15.75" customHeight="1">
      <c r="F666" s="23"/>
    </row>
    <row r="667" spans="6:6" ht="15.75" customHeight="1">
      <c r="F667" s="23"/>
    </row>
    <row r="668" spans="6:6" ht="15.75" customHeight="1">
      <c r="F668" s="23"/>
    </row>
    <row r="669" spans="6:6" ht="15.75" customHeight="1">
      <c r="F669" s="23"/>
    </row>
    <row r="670" spans="6:6" ht="15.75" customHeight="1">
      <c r="F670" s="23"/>
    </row>
    <row r="671" spans="6:6" ht="15.75" customHeight="1">
      <c r="F671" s="23"/>
    </row>
    <row r="672" spans="6:6" ht="15.75" customHeight="1">
      <c r="F672" s="23"/>
    </row>
    <row r="673" spans="6:6" ht="15.75" customHeight="1">
      <c r="F673" s="23"/>
    </row>
    <row r="674" spans="6:6" ht="15.75" customHeight="1">
      <c r="F674" s="23"/>
    </row>
    <row r="675" spans="6:6" ht="15.75" customHeight="1">
      <c r="F675" s="23"/>
    </row>
    <row r="676" spans="6:6" ht="15.75" customHeight="1">
      <c r="F676" s="23"/>
    </row>
    <row r="677" spans="6:6" ht="15.75" customHeight="1">
      <c r="F677" s="23"/>
    </row>
    <row r="678" spans="6:6" ht="15.75" customHeight="1">
      <c r="F678" s="23"/>
    </row>
    <row r="679" spans="6:6" ht="15.75" customHeight="1">
      <c r="F679" s="23"/>
    </row>
    <row r="680" spans="6:6" ht="15.75" customHeight="1">
      <c r="F680" s="23"/>
    </row>
    <row r="681" spans="6:6" ht="15.75" customHeight="1">
      <c r="F681" s="23"/>
    </row>
    <row r="682" spans="6:6" ht="15.75" customHeight="1">
      <c r="F682" s="23"/>
    </row>
    <row r="683" spans="6:6" ht="15.75" customHeight="1">
      <c r="F683" s="23"/>
    </row>
    <row r="684" spans="6:6" ht="15.75" customHeight="1">
      <c r="F684" s="23"/>
    </row>
    <row r="685" spans="6:6" ht="15.75" customHeight="1">
      <c r="F685" s="23"/>
    </row>
    <row r="686" spans="6:6" ht="15.75" customHeight="1">
      <c r="F686" s="23"/>
    </row>
    <row r="687" spans="6:6" ht="15.75" customHeight="1">
      <c r="F687" s="23"/>
    </row>
    <row r="688" spans="6:6" ht="15.75" customHeight="1">
      <c r="F688" s="23"/>
    </row>
    <row r="689" spans="6:6" ht="15.75" customHeight="1">
      <c r="F689" s="23"/>
    </row>
    <row r="690" spans="6:6" ht="15.75" customHeight="1">
      <c r="F690" s="23"/>
    </row>
    <row r="691" spans="6:6" ht="15.75" customHeight="1">
      <c r="F691" s="23"/>
    </row>
    <row r="692" spans="6:6" ht="15.75" customHeight="1">
      <c r="F692" s="23"/>
    </row>
    <row r="693" spans="6:6" ht="15.75" customHeight="1">
      <c r="F693" s="23"/>
    </row>
    <row r="694" spans="6:6" ht="15.75" customHeight="1">
      <c r="F694" s="23"/>
    </row>
    <row r="695" spans="6:6" ht="15.75" customHeight="1">
      <c r="F695" s="23"/>
    </row>
    <row r="696" spans="6:6" ht="15.75" customHeight="1">
      <c r="F696" s="23"/>
    </row>
    <row r="697" spans="6:6" ht="15.75" customHeight="1">
      <c r="F697" s="23"/>
    </row>
    <row r="698" spans="6:6" ht="15.75" customHeight="1">
      <c r="F698" s="23"/>
    </row>
    <row r="699" spans="6:6" ht="15.75" customHeight="1">
      <c r="F699" s="23"/>
    </row>
    <row r="700" spans="6:6" ht="15.75" customHeight="1">
      <c r="F700" s="23"/>
    </row>
    <row r="701" spans="6:6" ht="15.75" customHeight="1">
      <c r="F701" s="23"/>
    </row>
    <row r="702" spans="6:6" ht="15.75" customHeight="1">
      <c r="F702" s="23"/>
    </row>
    <row r="703" spans="6:6" ht="15.75" customHeight="1">
      <c r="F703" s="23"/>
    </row>
    <row r="704" spans="6:6" ht="15.75" customHeight="1">
      <c r="F704" s="23"/>
    </row>
    <row r="705" spans="6:6" ht="15.75" customHeight="1">
      <c r="F705" s="23"/>
    </row>
    <row r="706" spans="6:6" ht="15.75" customHeight="1">
      <c r="F706" s="23"/>
    </row>
    <row r="707" spans="6:6" ht="15.75" customHeight="1">
      <c r="F707" s="23"/>
    </row>
    <row r="708" spans="6:6" ht="15.75" customHeight="1">
      <c r="F708" s="23"/>
    </row>
    <row r="709" spans="6:6" ht="15.75" customHeight="1">
      <c r="F709" s="23"/>
    </row>
    <row r="710" spans="6:6" ht="15.75" customHeight="1">
      <c r="F710" s="23"/>
    </row>
    <row r="711" spans="6:6" ht="15.75" customHeight="1">
      <c r="F711" s="23"/>
    </row>
    <row r="712" spans="6:6" ht="15.75" customHeight="1">
      <c r="F712" s="23"/>
    </row>
    <row r="713" spans="6:6" ht="15.75" customHeight="1">
      <c r="F713" s="23"/>
    </row>
    <row r="714" spans="6:6" ht="15.75" customHeight="1">
      <c r="F714" s="23"/>
    </row>
    <row r="715" spans="6:6" ht="15.75" customHeight="1">
      <c r="F715" s="23"/>
    </row>
    <row r="716" spans="6:6" ht="15.75" customHeight="1">
      <c r="F716" s="23"/>
    </row>
    <row r="717" spans="6:6" ht="15.75" customHeight="1">
      <c r="F717" s="23"/>
    </row>
    <row r="718" spans="6:6" ht="15.75" customHeight="1">
      <c r="F718" s="23"/>
    </row>
    <row r="719" spans="6:6" ht="15.75" customHeight="1">
      <c r="F719" s="23"/>
    </row>
    <row r="720" spans="6:6" ht="15.75" customHeight="1">
      <c r="F720" s="23"/>
    </row>
    <row r="721" spans="6:6" ht="15.75" customHeight="1">
      <c r="F721" s="23"/>
    </row>
    <row r="722" spans="6:6" ht="15.75" customHeight="1">
      <c r="F722" s="23"/>
    </row>
    <row r="723" spans="6:6" ht="15.75" customHeight="1">
      <c r="F723" s="23"/>
    </row>
    <row r="724" spans="6:6" ht="15.75" customHeight="1">
      <c r="F724" s="23"/>
    </row>
    <row r="725" spans="6:6" ht="15.75" customHeight="1">
      <c r="F725" s="23"/>
    </row>
    <row r="726" spans="6:6" ht="15.75" customHeight="1">
      <c r="F726" s="23"/>
    </row>
    <row r="727" spans="6:6" ht="15.75" customHeight="1">
      <c r="F727" s="23"/>
    </row>
    <row r="728" spans="6:6" ht="15.75" customHeight="1">
      <c r="F728" s="23"/>
    </row>
    <row r="729" spans="6:6" ht="15.75" customHeight="1">
      <c r="F729" s="23"/>
    </row>
    <row r="730" spans="6:6" ht="15.75" customHeight="1">
      <c r="F730" s="23"/>
    </row>
    <row r="731" spans="6:6" ht="15.75" customHeight="1">
      <c r="F731" s="23"/>
    </row>
    <row r="732" spans="6:6" ht="15.75" customHeight="1">
      <c r="F732" s="23"/>
    </row>
    <row r="733" spans="6:6" ht="15.75" customHeight="1">
      <c r="F733" s="23"/>
    </row>
    <row r="734" spans="6:6" ht="15.75" customHeight="1">
      <c r="F734" s="23"/>
    </row>
    <row r="735" spans="6:6" ht="15.75" customHeight="1">
      <c r="F735" s="23"/>
    </row>
    <row r="736" spans="6:6" ht="15.75" customHeight="1">
      <c r="F736" s="23"/>
    </row>
    <row r="737" spans="6:6" ht="15.75" customHeight="1">
      <c r="F737" s="23"/>
    </row>
    <row r="738" spans="6:6" ht="15.75" customHeight="1">
      <c r="F738" s="23"/>
    </row>
    <row r="739" spans="6:6" ht="15.75" customHeight="1">
      <c r="F739" s="23"/>
    </row>
    <row r="740" spans="6:6" ht="15.75" customHeight="1">
      <c r="F740" s="23"/>
    </row>
    <row r="741" spans="6:6" ht="15.75" customHeight="1">
      <c r="F741" s="23"/>
    </row>
    <row r="742" spans="6:6" ht="15.75" customHeight="1">
      <c r="F742" s="23"/>
    </row>
    <row r="743" spans="6:6" ht="15.75" customHeight="1">
      <c r="F743" s="23"/>
    </row>
    <row r="744" spans="6:6" ht="15.75" customHeight="1">
      <c r="F744" s="23"/>
    </row>
    <row r="745" spans="6:6" ht="15.75" customHeight="1">
      <c r="F745" s="23"/>
    </row>
    <row r="746" spans="6:6" ht="15.75" customHeight="1">
      <c r="F746" s="23"/>
    </row>
    <row r="747" spans="6:6" ht="15.75" customHeight="1">
      <c r="F747" s="23"/>
    </row>
    <row r="748" spans="6:6" ht="15.75" customHeight="1">
      <c r="F748" s="23"/>
    </row>
    <row r="749" spans="6:6" ht="15.75" customHeight="1">
      <c r="F749" s="23"/>
    </row>
    <row r="750" spans="6:6" ht="15.75" customHeight="1">
      <c r="F750" s="23"/>
    </row>
    <row r="751" spans="6:6" ht="15.75" customHeight="1">
      <c r="F751" s="23"/>
    </row>
    <row r="752" spans="6:6" ht="15.75" customHeight="1">
      <c r="F752" s="23"/>
    </row>
    <row r="753" spans="6:6" ht="15.75" customHeight="1">
      <c r="F753" s="23"/>
    </row>
    <row r="754" spans="6:6" ht="15.75" customHeight="1">
      <c r="F754" s="23"/>
    </row>
    <row r="755" spans="6:6" ht="15.75" customHeight="1">
      <c r="F755" s="23"/>
    </row>
    <row r="756" spans="6:6" ht="15.75" customHeight="1">
      <c r="F756" s="23"/>
    </row>
    <row r="757" spans="6:6" ht="15.75" customHeight="1">
      <c r="F757" s="23"/>
    </row>
    <row r="758" spans="6:6" ht="15.75" customHeight="1">
      <c r="F758" s="23"/>
    </row>
    <row r="759" spans="6:6" ht="15.75" customHeight="1">
      <c r="F759" s="23"/>
    </row>
    <row r="760" spans="6:6" ht="15.75" customHeight="1">
      <c r="F760" s="23"/>
    </row>
    <row r="761" spans="6:6" ht="15.75" customHeight="1">
      <c r="F761" s="23"/>
    </row>
    <row r="762" spans="6:6" ht="15.75" customHeight="1">
      <c r="F762" s="23"/>
    </row>
    <row r="763" spans="6:6" ht="15.75" customHeight="1">
      <c r="F763" s="23"/>
    </row>
    <row r="764" spans="6:6" ht="15.75" customHeight="1">
      <c r="F764" s="23"/>
    </row>
    <row r="765" spans="6:6" ht="15.75" customHeight="1">
      <c r="F765" s="23"/>
    </row>
    <row r="766" spans="6:6" ht="15.75" customHeight="1">
      <c r="F766" s="23"/>
    </row>
    <row r="767" spans="6:6" ht="15.75" customHeight="1">
      <c r="F767" s="23"/>
    </row>
    <row r="768" spans="6:6" ht="15.75" customHeight="1">
      <c r="F768" s="23"/>
    </row>
    <row r="769" spans="6:6" ht="15.75" customHeight="1">
      <c r="F769" s="23"/>
    </row>
    <row r="770" spans="6:6" ht="15.75" customHeight="1">
      <c r="F770" s="23"/>
    </row>
    <row r="771" spans="6:6" ht="15.75" customHeight="1">
      <c r="F771" s="23"/>
    </row>
    <row r="772" spans="6:6" ht="15.75" customHeight="1">
      <c r="F772" s="23"/>
    </row>
    <row r="773" spans="6:6" ht="15.75" customHeight="1">
      <c r="F773" s="23"/>
    </row>
    <row r="774" spans="6:6" ht="15.75" customHeight="1">
      <c r="F774" s="23"/>
    </row>
    <row r="775" spans="6:6" ht="15.75" customHeight="1">
      <c r="F775" s="23"/>
    </row>
    <row r="776" spans="6:6" ht="15.75" customHeight="1">
      <c r="F776" s="23"/>
    </row>
    <row r="777" spans="6:6" ht="15.75" customHeight="1">
      <c r="F777" s="23"/>
    </row>
    <row r="778" spans="6:6" ht="15.75" customHeight="1">
      <c r="F778" s="23"/>
    </row>
    <row r="779" spans="6:6" ht="15.75" customHeight="1">
      <c r="F779" s="23"/>
    </row>
    <row r="780" spans="6:6" ht="15.75" customHeight="1">
      <c r="F780" s="23"/>
    </row>
    <row r="781" spans="6:6" ht="15.75" customHeight="1">
      <c r="F781" s="23"/>
    </row>
    <row r="782" spans="6:6" ht="15.75" customHeight="1">
      <c r="F782" s="23"/>
    </row>
    <row r="783" spans="6:6" ht="15.75" customHeight="1">
      <c r="F783" s="23"/>
    </row>
    <row r="784" spans="6:6" ht="15.75" customHeight="1">
      <c r="F784" s="23"/>
    </row>
    <row r="785" spans="6:6" ht="15.75" customHeight="1">
      <c r="F785" s="23"/>
    </row>
    <row r="786" spans="6:6" ht="15.75" customHeight="1">
      <c r="F786" s="23"/>
    </row>
    <row r="787" spans="6:6" ht="15.75" customHeight="1">
      <c r="F787" s="23"/>
    </row>
    <row r="788" spans="6:6" ht="15.75" customHeight="1">
      <c r="F788" s="23"/>
    </row>
    <row r="789" spans="6:6" ht="15.75" customHeight="1">
      <c r="F789" s="23"/>
    </row>
    <row r="790" spans="6:6" ht="15.75" customHeight="1">
      <c r="F790" s="23"/>
    </row>
    <row r="791" spans="6:6" ht="15.75" customHeight="1">
      <c r="F791" s="23"/>
    </row>
    <row r="792" spans="6:6" ht="15.75" customHeight="1">
      <c r="F792" s="23"/>
    </row>
    <row r="793" spans="6:6" ht="15.75" customHeight="1">
      <c r="F793" s="23"/>
    </row>
    <row r="794" spans="6:6" ht="15.75" customHeight="1">
      <c r="F794" s="23"/>
    </row>
    <row r="795" spans="6:6" ht="15.75" customHeight="1">
      <c r="F795" s="23"/>
    </row>
    <row r="796" spans="6:6" ht="15.75" customHeight="1">
      <c r="F796" s="23"/>
    </row>
    <row r="797" spans="6:6" ht="15.75" customHeight="1">
      <c r="F797" s="23"/>
    </row>
    <row r="798" spans="6:6" ht="15.75" customHeight="1">
      <c r="F798" s="23"/>
    </row>
    <row r="799" spans="6:6" ht="15.75" customHeight="1">
      <c r="F799" s="23"/>
    </row>
    <row r="800" spans="6:6" ht="15.75" customHeight="1">
      <c r="F800" s="23"/>
    </row>
    <row r="801" spans="6:6" ht="15.75" customHeight="1">
      <c r="F801" s="23"/>
    </row>
    <row r="802" spans="6:6" ht="15.75" customHeight="1">
      <c r="F802" s="23"/>
    </row>
    <row r="803" spans="6:6" ht="15.75" customHeight="1">
      <c r="F803" s="23"/>
    </row>
    <row r="804" spans="6:6" ht="15.75" customHeight="1">
      <c r="F804" s="23"/>
    </row>
    <row r="805" spans="6:6" ht="15.75" customHeight="1">
      <c r="F805" s="23"/>
    </row>
    <row r="806" spans="6:6" ht="15.75" customHeight="1">
      <c r="F806" s="23"/>
    </row>
    <row r="807" spans="6:6" ht="15.75" customHeight="1">
      <c r="F807" s="23"/>
    </row>
    <row r="808" spans="6:6" ht="15.75" customHeight="1">
      <c r="F808" s="23"/>
    </row>
    <row r="809" spans="6:6" ht="15.75" customHeight="1">
      <c r="F809" s="23"/>
    </row>
    <row r="810" spans="6:6" ht="15.75" customHeight="1">
      <c r="F810" s="23"/>
    </row>
    <row r="811" spans="6:6" ht="15.75" customHeight="1">
      <c r="F811" s="23"/>
    </row>
    <row r="812" spans="6:6" ht="15.75" customHeight="1">
      <c r="F812" s="23"/>
    </row>
    <row r="813" spans="6:6" ht="15.75" customHeight="1">
      <c r="F813" s="23"/>
    </row>
    <row r="814" spans="6:6" ht="15.75" customHeight="1">
      <c r="F814" s="23"/>
    </row>
    <row r="815" spans="6:6" ht="15.75" customHeight="1">
      <c r="F815" s="23"/>
    </row>
    <row r="816" spans="6:6" ht="15.75" customHeight="1">
      <c r="F816" s="23"/>
    </row>
    <row r="817" spans="6:6" ht="15.75" customHeight="1">
      <c r="F817" s="23"/>
    </row>
    <row r="818" spans="6:6" ht="15.75" customHeight="1">
      <c r="F818" s="23"/>
    </row>
    <row r="819" spans="6:6" ht="15.75" customHeight="1">
      <c r="F819" s="23"/>
    </row>
    <row r="820" spans="6:6" ht="15.75" customHeight="1">
      <c r="F820" s="23"/>
    </row>
    <row r="821" spans="6:6" ht="15.75" customHeight="1">
      <c r="F821" s="23"/>
    </row>
    <row r="822" spans="6:6" ht="15.75" customHeight="1">
      <c r="F822" s="23"/>
    </row>
    <row r="823" spans="6:6" ht="15.75" customHeight="1">
      <c r="F823" s="23"/>
    </row>
    <row r="824" spans="6:6" ht="15.75" customHeight="1">
      <c r="F824" s="23"/>
    </row>
    <row r="825" spans="6:6" ht="15.75" customHeight="1">
      <c r="F825" s="23"/>
    </row>
    <row r="826" spans="6:6" ht="15.75" customHeight="1">
      <c r="F826" s="23"/>
    </row>
    <row r="827" spans="6:6" ht="15.75" customHeight="1">
      <c r="F827" s="23"/>
    </row>
    <row r="828" spans="6:6" ht="15.75" customHeight="1">
      <c r="F828" s="23"/>
    </row>
    <row r="829" spans="6:6" ht="15.75" customHeight="1">
      <c r="F829" s="23"/>
    </row>
    <row r="830" spans="6:6" ht="15.75" customHeight="1">
      <c r="F830" s="23"/>
    </row>
    <row r="831" spans="6:6" ht="15.75" customHeight="1">
      <c r="F831" s="23"/>
    </row>
    <row r="832" spans="6:6" ht="15.75" customHeight="1">
      <c r="F832" s="23"/>
    </row>
    <row r="833" spans="6:6" ht="15.75" customHeight="1">
      <c r="F833" s="23"/>
    </row>
    <row r="834" spans="6:6" ht="15.75" customHeight="1">
      <c r="F834" s="23"/>
    </row>
    <row r="835" spans="6:6" ht="15.75" customHeight="1">
      <c r="F835" s="23"/>
    </row>
    <row r="836" spans="6:6" ht="15.75" customHeight="1">
      <c r="F836" s="23"/>
    </row>
    <row r="837" spans="6:6" ht="15.75" customHeight="1">
      <c r="F837" s="23"/>
    </row>
    <row r="838" spans="6:6" ht="15.75" customHeight="1">
      <c r="F838" s="23"/>
    </row>
    <row r="839" spans="6:6" ht="15.75" customHeight="1">
      <c r="F839" s="23"/>
    </row>
    <row r="840" spans="6:6" ht="15.75" customHeight="1">
      <c r="F840" s="23"/>
    </row>
    <row r="841" spans="6:6" ht="15.75" customHeight="1">
      <c r="F841" s="23"/>
    </row>
    <row r="842" spans="6:6" ht="15.75" customHeight="1">
      <c r="F842" s="23"/>
    </row>
    <row r="843" spans="6:6" ht="15.75" customHeight="1">
      <c r="F843" s="23"/>
    </row>
    <row r="844" spans="6:6" ht="15.75" customHeight="1">
      <c r="F844" s="23"/>
    </row>
    <row r="845" spans="6:6" ht="15.75" customHeight="1">
      <c r="F845" s="23"/>
    </row>
    <row r="846" spans="6:6" ht="15.75" customHeight="1">
      <c r="F846" s="23"/>
    </row>
    <row r="847" spans="6:6" ht="15.75" customHeight="1">
      <c r="F847" s="23"/>
    </row>
    <row r="848" spans="6:6" ht="15.75" customHeight="1">
      <c r="F848" s="23"/>
    </row>
    <row r="849" spans="6:6" ht="15.75" customHeight="1">
      <c r="F849" s="23"/>
    </row>
    <row r="850" spans="6:6" ht="15.75" customHeight="1">
      <c r="F850" s="23"/>
    </row>
    <row r="851" spans="6:6" ht="15.75" customHeight="1">
      <c r="F851" s="23"/>
    </row>
    <row r="852" spans="6:6" ht="15.75" customHeight="1">
      <c r="F852" s="23"/>
    </row>
    <row r="853" spans="6:6" ht="15.75" customHeight="1">
      <c r="F853" s="23"/>
    </row>
    <row r="854" spans="6:6" ht="15.75" customHeight="1">
      <c r="F854" s="23"/>
    </row>
    <row r="855" spans="6:6" ht="15.75" customHeight="1">
      <c r="F855" s="23"/>
    </row>
    <row r="856" spans="6:6" ht="15.75" customHeight="1">
      <c r="F856" s="23"/>
    </row>
    <row r="857" spans="6:6" ht="15.75" customHeight="1">
      <c r="F857" s="23"/>
    </row>
    <row r="858" spans="6:6" ht="15.75" customHeight="1">
      <c r="F858" s="23"/>
    </row>
    <row r="859" spans="6:6" ht="15.75" customHeight="1">
      <c r="F859" s="23"/>
    </row>
    <row r="860" spans="6:6" ht="15.75" customHeight="1">
      <c r="F860" s="23"/>
    </row>
    <row r="861" spans="6:6" ht="15.75" customHeight="1">
      <c r="F861" s="23"/>
    </row>
    <row r="862" spans="6:6" ht="15.75" customHeight="1">
      <c r="F862" s="23"/>
    </row>
    <row r="863" spans="6:6" ht="15.75" customHeight="1">
      <c r="F863" s="23"/>
    </row>
    <row r="864" spans="6:6" ht="15.75" customHeight="1">
      <c r="F864" s="23"/>
    </row>
    <row r="865" spans="6:6" ht="15.75" customHeight="1">
      <c r="F865" s="23"/>
    </row>
    <row r="866" spans="6:6" ht="15.75" customHeight="1">
      <c r="F866" s="23"/>
    </row>
    <row r="867" spans="6:6" ht="15.75" customHeight="1">
      <c r="F867" s="23"/>
    </row>
    <row r="868" spans="6:6" ht="15.75" customHeight="1">
      <c r="F868" s="23"/>
    </row>
    <row r="869" spans="6:6" ht="15.75" customHeight="1">
      <c r="F869" s="23"/>
    </row>
    <row r="870" spans="6:6" ht="15.75" customHeight="1">
      <c r="F870" s="23"/>
    </row>
    <row r="871" spans="6:6" ht="15.75" customHeight="1">
      <c r="F871" s="23"/>
    </row>
    <row r="872" spans="6:6" ht="15.75" customHeight="1">
      <c r="F872" s="23"/>
    </row>
    <row r="873" spans="6:6" ht="15.75" customHeight="1">
      <c r="F873" s="23"/>
    </row>
    <row r="874" spans="6:6" ht="15.75" customHeight="1">
      <c r="F874" s="23"/>
    </row>
    <row r="875" spans="6:6" ht="15.75" customHeight="1">
      <c r="F875" s="23"/>
    </row>
    <row r="876" spans="6:6" ht="15.75" customHeight="1">
      <c r="F876" s="23"/>
    </row>
    <row r="877" spans="6:6" ht="15.75" customHeight="1">
      <c r="F877" s="23"/>
    </row>
    <row r="878" spans="6:6" ht="15.75" customHeight="1">
      <c r="F878" s="23"/>
    </row>
    <row r="879" spans="6:6" ht="15.75" customHeight="1">
      <c r="F879" s="23"/>
    </row>
    <row r="880" spans="6:6" ht="15.75" customHeight="1">
      <c r="F880" s="23"/>
    </row>
    <row r="881" spans="6:6" ht="15.75" customHeight="1">
      <c r="F881" s="23"/>
    </row>
    <row r="882" spans="6:6" ht="15.75" customHeight="1">
      <c r="F882" s="23"/>
    </row>
    <row r="883" spans="6:6" ht="15.75" customHeight="1">
      <c r="F883" s="23"/>
    </row>
    <row r="884" spans="6:6" ht="15.75" customHeight="1">
      <c r="F884" s="23"/>
    </row>
    <row r="885" spans="6:6" ht="15.75" customHeight="1">
      <c r="F885" s="23"/>
    </row>
    <row r="886" spans="6:6" ht="15.75" customHeight="1">
      <c r="F886" s="23"/>
    </row>
    <row r="887" spans="6:6" ht="15.75" customHeight="1">
      <c r="F887" s="23"/>
    </row>
    <row r="888" spans="6:6" ht="15.75" customHeight="1">
      <c r="F888" s="23"/>
    </row>
    <row r="889" spans="6:6" ht="15.75" customHeight="1">
      <c r="F889" s="23"/>
    </row>
    <row r="890" spans="6:6" ht="15.75" customHeight="1">
      <c r="F890" s="23"/>
    </row>
    <row r="891" spans="6:6" ht="15.75" customHeight="1">
      <c r="F891" s="23"/>
    </row>
    <row r="892" spans="6:6" ht="15.75" customHeight="1">
      <c r="F892" s="23"/>
    </row>
    <row r="893" spans="6:6" ht="15.75" customHeight="1">
      <c r="F893" s="23"/>
    </row>
    <row r="894" spans="6:6" ht="15.75" customHeight="1">
      <c r="F894" s="23"/>
    </row>
    <row r="895" spans="6:6" ht="15.75" customHeight="1">
      <c r="F895" s="23"/>
    </row>
    <row r="896" spans="6:6" ht="15.75" customHeight="1">
      <c r="F896" s="23"/>
    </row>
    <row r="897" spans="6:6" ht="15.75" customHeight="1">
      <c r="F897" s="23"/>
    </row>
    <row r="898" spans="6:6" ht="15.75" customHeight="1">
      <c r="F898" s="23"/>
    </row>
    <row r="899" spans="6:6" ht="15.75" customHeight="1">
      <c r="F899" s="23"/>
    </row>
    <row r="900" spans="6:6" ht="15.75" customHeight="1">
      <c r="F900" s="23"/>
    </row>
    <row r="901" spans="6:6" ht="15.75" customHeight="1">
      <c r="F901" s="23"/>
    </row>
    <row r="902" spans="6:6" ht="15.75" customHeight="1">
      <c r="F902" s="23"/>
    </row>
    <row r="903" spans="6:6" ht="15.75" customHeight="1">
      <c r="F903" s="23"/>
    </row>
    <row r="904" spans="6:6" ht="15.75" customHeight="1">
      <c r="F904" s="23"/>
    </row>
    <row r="905" spans="6:6" ht="15.75" customHeight="1">
      <c r="F905" s="23"/>
    </row>
    <row r="906" spans="6:6" ht="15.75" customHeight="1">
      <c r="F906" s="23"/>
    </row>
    <row r="907" spans="6:6" ht="15.75" customHeight="1">
      <c r="F907" s="23"/>
    </row>
    <row r="908" spans="6:6" ht="15.75" customHeight="1">
      <c r="F908" s="23"/>
    </row>
    <row r="909" spans="6:6" ht="15.75" customHeight="1">
      <c r="F909" s="23"/>
    </row>
    <row r="910" spans="6:6" ht="15.75" customHeight="1">
      <c r="F910" s="23"/>
    </row>
    <row r="911" spans="6:6" ht="15.75" customHeight="1">
      <c r="F911" s="23"/>
    </row>
    <row r="912" spans="6:6" ht="15.75" customHeight="1">
      <c r="F912" s="23"/>
    </row>
    <row r="913" spans="6:6" ht="15.75" customHeight="1">
      <c r="F913" s="23"/>
    </row>
    <row r="914" spans="6:6" ht="15.75" customHeight="1">
      <c r="F914" s="23"/>
    </row>
    <row r="915" spans="6:6" ht="15.75" customHeight="1">
      <c r="F915" s="23"/>
    </row>
    <row r="916" spans="6:6" ht="15.75" customHeight="1">
      <c r="F916" s="23"/>
    </row>
    <row r="917" spans="6:6" ht="15.75" customHeight="1">
      <c r="F917" s="23"/>
    </row>
    <row r="918" spans="6:6" ht="15.75" customHeight="1">
      <c r="F918" s="23"/>
    </row>
    <row r="919" spans="6:6" ht="15.75" customHeight="1">
      <c r="F919" s="23"/>
    </row>
    <row r="920" spans="6:6" ht="15.75" customHeight="1">
      <c r="F920" s="23"/>
    </row>
    <row r="921" spans="6:6" ht="15.75" customHeight="1">
      <c r="F921" s="23"/>
    </row>
    <row r="922" spans="6:6" ht="15.75" customHeight="1">
      <c r="F922" s="23"/>
    </row>
    <row r="923" spans="6:6" ht="15.75" customHeight="1">
      <c r="F923" s="23"/>
    </row>
    <row r="924" spans="6:6" ht="15.75" customHeight="1">
      <c r="F924" s="23"/>
    </row>
    <row r="925" spans="6:6" ht="15.75" customHeight="1">
      <c r="F925" s="23"/>
    </row>
    <row r="926" spans="6:6" ht="15.75" customHeight="1">
      <c r="F926" s="23"/>
    </row>
    <row r="927" spans="6:6" ht="15.75" customHeight="1">
      <c r="F927" s="23"/>
    </row>
    <row r="928" spans="6:6" ht="15.75" customHeight="1">
      <c r="F928" s="23"/>
    </row>
    <row r="929" spans="6:6" ht="15.75" customHeight="1">
      <c r="F929" s="23"/>
    </row>
    <row r="930" spans="6:6" ht="15.75" customHeight="1">
      <c r="F930" s="23"/>
    </row>
    <row r="931" spans="6:6" ht="15.75" customHeight="1">
      <c r="F931" s="23"/>
    </row>
    <row r="932" spans="6:6" ht="15.75" customHeight="1">
      <c r="F932" s="23"/>
    </row>
    <row r="933" spans="6:6" ht="15.75" customHeight="1">
      <c r="F933" s="23"/>
    </row>
    <row r="934" spans="6:6" ht="15.75" customHeight="1">
      <c r="F934" s="23"/>
    </row>
    <row r="935" spans="6:6" ht="15.75" customHeight="1">
      <c r="F935" s="23"/>
    </row>
    <row r="936" spans="6:6" ht="15.75" customHeight="1">
      <c r="F936" s="23"/>
    </row>
    <row r="937" spans="6:6" ht="15.75" customHeight="1">
      <c r="F937" s="23"/>
    </row>
    <row r="938" spans="6:6" ht="15.75" customHeight="1">
      <c r="F938" s="23"/>
    </row>
    <row r="939" spans="6:6" ht="15.75" customHeight="1">
      <c r="F939" s="23"/>
    </row>
    <row r="940" spans="6:6" ht="15.75" customHeight="1">
      <c r="F940" s="23"/>
    </row>
    <row r="941" spans="6:6" ht="15.75" customHeight="1">
      <c r="F941" s="23"/>
    </row>
    <row r="942" spans="6:6" ht="15.75" customHeight="1">
      <c r="F942" s="23"/>
    </row>
    <row r="943" spans="6:6" ht="15.75" customHeight="1">
      <c r="F943" s="23"/>
    </row>
    <row r="944" spans="6:6" ht="15.75" customHeight="1">
      <c r="F944" s="23"/>
    </row>
    <row r="945" spans="6:6" ht="15.75" customHeight="1">
      <c r="F945" s="23"/>
    </row>
    <row r="946" spans="6:6" ht="15.75" customHeight="1">
      <c r="F946" s="23"/>
    </row>
    <row r="947" spans="6:6" ht="15.75" customHeight="1">
      <c r="F947" s="23"/>
    </row>
    <row r="948" spans="6:6" ht="15.75" customHeight="1">
      <c r="F948" s="23"/>
    </row>
    <row r="949" spans="6:6" ht="15.75" customHeight="1">
      <c r="F949" s="23"/>
    </row>
    <row r="950" spans="6:6" ht="15.75" customHeight="1">
      <c r="F950" s="23"/>
    </row>
    <row r="951" spans="6:6" ht="15.75" customHeight="1">
      <c r="F951" s="23"/>
    </row>
    <row r="952" spans="6:6" ht="15.75" customHeight="1">
      <c r="F952" s="23"/>
    </row>
    <row r="953" spans="6:6" ht="15.75" customHeight="1">
      <c r="F953" s="23"/>
    </row>
    <row r="954" spans="6:6" ht="15.75" customHeight="1">
      <c r="F954" s="23"/>
    </row>
    <row r="955" spans="6:6" ht="15.75" customHeight="1">
      <c r="F955" s="23"/>
    </row>
    <row r="956" spans="6:6" ht="15.75" customHeight="1">
      <c r="F956" s="23"/>
    </row>
    <row r="957" spans="6:6" ht="15.75" customHeight="1">
      <c r="F957" s="23"/>
    </row>
    <row r="958" spans="6:6" ht="15.75" customHeight="1">
      <c r="F958" s="23"/>
    </row>
    <row r="959" spans="6:6" ht="15.75" customHeight="1">
      <c r="F959" s="23"/>
    </row>
    <row r="960" spans="6:6" ht="15.75" customHeight="1">
      <c r="F960" s="23"/>
    </row>
    <row r="961" spans="6:6" ht="15.75" customHeight="1">
      <c r="F961" s="23"/>
    </row>
    <row r="962" spans="6:6" ht="15.75" customHeight="1">
      <c r="F962" s="23"/>
    </row>
    <row r="963" spans="6:6" ht="15.75" customHeight="1">
      <c r="F963" s="23"/>
    </row>
    <row r="964" spans="6:6" ht="15.75" customHeight="1">
      <c r="F964" s="23"/>
    </row>
    <row r="965" spans="6:6" ht="15.75" customHeight="1">
      <c r="F965" s="23"/>
    </row>
    <row r="966" spans="6:6" ht="15.75" customHeight="1">
      <c r="F966" s="23"/>
    </row>
    <row r="967" spans="6:6" ht="15.75" customHeight="1">
      <c r="F967" s="23"/>
    </row>
    <row r="968" spans="6:6" ht="15.75" customHeight="1">
      <c r="F968" s="23"/>
    </row>
    <row r="969" spans="6:6" ht="15.75" customHeight="1">
      <c r="F969" s="23"/>
    </row>
    <row r="970" spans="6:6" ht="15.75" customHeight="1">
      <c r="F970" s="23"/>
    </row>
    <row r="971" spans="6:6" ht="15.75" customHeight="1">
      <c r="F971" s="23"/>
    </row>
    <row r="972" spans="6:6" ht="15.75" customHeight="1">
      <c r="F972" s="23"/>
    </row>
    <row r="973" spans="6:6" ht="15.75" customHeight="1">
      <c r="F973" s="23"/>
    </row>
    <row r="974" spans="6:6" ht="15.75" customHeight="1">
      <c r="F974" s="23"/>
    </row>
    <row r="975" spans="6:6" ht="15.75" customHeight="1">
      <c r="F975" s="23"/>
    </row>
    <row r="976" spans="6:6" ht="15.75" customHeight="1">
      <c r="F976" s="23"/>
    </row>
    <row r="977" spans="6:6" ht="15.75" customHeight="1">
      <c r="F977" s="23"/>
    </row>
    <row r="978" spans="6:6" ht="15.75" customHeight="1">
      <c r="F978" s="23"/>
    </row>
    <row r="979" spans="6:6" ht="15.75" customHeight="1">
      <c r="F979" s="23"/>
    </row>
    <row r="980" spans="6:6" ht="15.75" customHeight="1">
      <c r="F980" s="23"/>
    </row>
    <row r="981" spans="6:6" ht="15.75" customHeight="1">
      <c r="F981" s="23"/>
    </row>
    <row r="982" spans="6:6" ht="15.75" customHeight="1">
      <c r="F982" s="23"/>
    </row>
    <row r="983" spans="6:6" ht="15.75" customHeight="1">
      <c r="F983" s="23"/>
    </row>
    <row r="984" spans="6:6" ht="15.75" customHeight="1">
      <c r="F984" s="23"/>
    </row>
    <row r="985" spans="6:6" ht="15.75" customHeight="1">
      <c r="F985" s="23"/>
    </row>
    <row r="986" spans="6:6" ht="15.75" customHeight="1">
      <c r="F986" s="23"/>
    </row>
    <row r="987" spans="6:6" ht="15.75" customHeight="1">
      <c r="F987" s="23"/>
    </row>
    <row r="988" spans="6:6" ht="15.75" customHeight="1">
      <c r="F988" s="23"/>
    </row>
    <row r="989" spans="6:6" ht="15.75" customHeight="1">
      <c r="F989" s="23"/>
    </row>
    <row r="990" spans="6:6" ht="15.75" customHeight="1">
      <c r="F990" s="23"/>
    </row>
    <row r="991" spans="6:6" ht="15.75" customHeight="1">
      <c r="F991" s="23"/>
    </row>
    <row r="992" spans="6:6" ht="15.75" customHeight="1">
      <c r="F992" s="23"/>
    </row>
    <row r="993" spans="6:6" ht="15.75" customHeight="1">
      <c r="F993" s="23"/>
    </row>
    <row r="994" spans="6:6" ht="15.75" customHeight="1">
      <c r="F994" s="23"/>
    </row>
    <row r="995" spans="6:6" ht="15.75" customHeight="1">
      <c r="F995" s="23"/>
    </row>
    <row r="996" spans="6:6" ht="15.75" customHeight="1">
      <c r="F996" s="23"/>
    </row>
    <row r="997" spans="6:6" ht="15.75" customHeight="1">
      <c r="F997" s="23"/>
    </row>
    <row r="998" spans="6:6" ht="15.75" customHeight="1">
      <c r="F998" s="23"/>
    </row>
    <row r="999" spans="6:6" ht="15.75" customHeight="1">
      <c r="F999" s="23"/>
    </row>
    <row r="1000" spans="6:6" ht="15.75" customHeight="1">
      <c r="F1000" s="23"/>
    </row>
  </sheetData>
  <mergeCells count="122">
    <mergeCell ref="C33:E33"/>
    <mergeCell ref="C34:E34"/>
    <mergeCell ref="B36:E36"/>
    <mergeCell ref="G29:H29"/>
    <mergeCell ref="G30:H30"/>
    <mergeCell ref="C31:E31"/>
    <mergeCell ref="G31:H31"/>
    <mergeCell ref="C32:E32"/>
    <mergeCell ref="G32:H32"/>
    <mergeCell ref="G33:H33"/>
    <mergeCell ref="C29:E29"/>
    <mergeCell ref="C30:E30"/>
    <mergeCell ref="O28:P28"/>
    <mergeCell ref="C25:E25"/>
    <mergeCell ref="G25:H25"/>
    <mergeCell ref="I25:J25"/>
    <mergeCell ref="K25:L25"/>
    <mergeCell ref="M25:N25"/>
    <mergeCell ref="O25:P25"/>
    <mergeCell ref="C26:E26"/>
    <mergeCell ref="O26:P26"/>
    <mergeCell ref="G26:H26"/>
    <mergeCell ref="I26:J26"/>
    <mergeCell ref="C27:E27"/>
    <mergeCell ref="G27:H27"/>
    <mergeCell ref="I27:J27"/>
    <mergeCell ref="G28:H28"/>
    <mergeCell ref="I28:J28"/>
    <mergeCell ref="C28:E28"/>
    <mergeCell ref="T36:U36"/>
    <mergeCell ref="G34:H34"/>
    <mergeCell ref="G35:H35"/>
    <mergeCell ref="I35:J35"/>
    <mergeCell ref="K35:L35"/>
    <mergeCell ref="M35:N35"/>
    <mergeCell ref="O35:P35"/>
    <mergeCell ref="G36:H36"/>
    <mergeCell ref="M34:N34"/>
    <mergeCell ref="O34:P34"/>
    <mergeCell ref="I33:J33"/>
    <mergeCell ref="K33:L33"/>
    <mergeCell ref="M33:N33"/>
    <mergeCell ref="O33:P33"/>
    <mergeCell ref="I34:J34"/>
    <mergeCell ref="K34:L34"/>
    <mergeCell ref="K32:L32"/>
    <mergeCell ref="M32:N32"/>
    <mergeCell ref="I36:J36"/>
    <mergeCell ref="K36:L36"/>
    <mergeCell ref="M36:N36"/>
    <mergeCell ref="O36:P36"/>
    <mergeCell ref="I30:J30"/>
    <mergeCell ref="K30:L30"/>
    <mergeCell ref="I31:J31"/>
    <mergeCell ref="K31:L31"/>
    <mergeCell ref="M31:N31"/>
    <mergeCell ref="O31:P31"/>
    <mergeCell ref="O32:P32"/>
    <mergeCell ref="G23:H23"/>
    <mergeCell ref="G24:H24"/>
    <mergeCell ref="I24:J24"/>
    <mergeCell ref="K24:L24"/>
    <mergeCell ref="M30:N30"/>
    <mergeCell ref="O30:P30"/>
    <mergeCell ref="I29:J29"/>
    <mergeCell ref="K29:L29"/>
    <mergeCell ref="M29:N29"/>
    <mergeCell ref="O29:P29"/>
    <mergeCell ref="M24:N24"/>
    <mergeCell ref="O24:P24"/>
    <mergeCell ref="I32:J32"/>
    <mergeCell ref="M27:N27"/>
    <mergeCell ref="O27:P27"/>
    <mergeCell ref="K28:L28"/>
    <mergeCell ref="M28:N28"/>
    <mergeCell ref="C23:E23"/>
    <mergeCell ref="I23:J23"/>
    <mergeCell ref="K23:L23"/>
    <mergeCell ref="M23:N23"/>
    <mergeCell ref="O23:P23"/>
    <mergeCell ref="C24:E24"/>
    <mergeCell ref="K26:L26"/>
    <mergeCell ref="M26:N26"/>
    <mergeCell ref="K27:L27"/>
    <mergeCell ref="O21:P21"/>
    <mergeCell ref="K22:L22"/>
    <mergeCell ref="M22:N22"/>
    <mergeCell ref="O22:P22"/>
    <mergeCell ref="B13:D13"/>
    <mergeCell ref="B14:D14"/>
    <mergeCell ref="B15:D15"/>
    <mergeCell ref="B16:D16"/>
    <mergeCell ref="T17:U17"/>
    <mergeCell ref="A18:U18"/>
    <mergeCell ref="C20:E20"/>
    <mergeCell ref="O20:P20"/>
    <mergeCell ref="G20:H20"/>
    <mergeCell ref="I20:J20"/>
    <mergeCell ref="C21:E21"/>
    <mergeCell ref="G21:H21"/>
    <mergeCell ref="I21:J21"/>
    <mergeCell ref="G22:H22"/>
    <mergeCell ref="I22:J22"/>
    <mergeCell ref="C22:E22"/>
    <mergeCell ref="B8:E8"/>
    <mergeCell ref="B9:D9"/>
    <mergeCell ref="B10:D10"/>
    <mergeCell ref="B11:D11"/>
    <mergeCell ref="B12:D12"/>
    <mergeCell ref="K20:L20"/>
    <mergeCell ref="M20:N20"/>
    <mergeCell ref="K21:L21"/>
    <mergeCell ref="M21:N21"/>
    <mergeCell ref="A1:U1"/>
    <mergeCell ref="H2:N2"/>
    <mergeCell ref="P2:R2"/>
    <mergeCell ref="S2:U2"/>
    <mergeCell ref="H3:N3"/>
    <mergeCell ref="P3:R3"/>
    <mergeCell ref="S3:U3"/>
    <mergeCell ref="H4:N4"/>
    <mergeCell ref="A6:U6"/>
  </mergeCells>
  <hyperlinks>
    <hyperlink ref="B21" location="DIC-01!A1" display="DIC-01"/>
    <hyperlink ref="B22" location="DIP-02!A1" display="DIP-02"/>
    <hyperlink ref="B23" location="AC-10!A1" display="AC-10"/>
    <hyperlink ref="B24" location="IDP-04!A1" display="IDP-04"/>
    <hyperlink ref="B25" location="GD-07!A1" display="GD-07"/>
    <hyperlink ref="B26" location="GC-08!A1" display="GC-08"/>
    <hyperlink ref="B27" location="GJ-09!A1" display="GJ-09"/>
    <hyperlink ref="B28" location="GRF-11!A1" display="GRF-11"/>
    <hyperlink ref="B29" location="null!A1" display="GT-12"/>
    <hyperlink ref="B30" location="GTH-13!A1" display="GTH-13"/>
    <hyperlink ref="B31" location="GF-14!A1" display="GF-14"/>
    <hyperlink ref="B32" location="CID-15!A1" display="CID-15"/>
    <hyperlink ref="B33" location="EC-16!A1" display="EC-16"/>
    <hyperlink ref="B34" location="MIC-03!A1" display="MIC-03"/>
  </hyperlink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DD6EE"/>
  </sheetPr>
  <dimension ref="A1:AA1000"/>
  <sheetViews>
    <sheetView showGridLines="0" topLeftCell="T34" zoomScale="80" zoomScaleNormal="80" workbookViewId="0">
      <selection activeCell="W31" sqref="W31:W34"/>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69.140625" customWidth="1"/>
    <col min="6" max="6" width="24.140625" customWidth="1"/>
    <col min="7" max="7" width="26.42578125" customWidth="1"/>
    <col min="8" max="8" width="25.85546875" customWidth="1"/>
    <col min="9" max="9" width="14" customWidth="1"/>
    <col min="10" max="10" width="23.140625"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46.85546875" customWidth="1"/>
    <col min="20" max="20" width="57.28515625" customWidth="1"/>
    <col min="21" max="21" width="40.140625" customWidth="1"/>
    <col min="22" max="22" width="18.42578125" customWidth="1"/>
    <col min="23" max="23" width="19.42578125" customWidth="1"/>
    <col min="24" max="24" width="56"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62"/>
      <c r="B17" s="663"/>
      <c r="C17" s="664"/>
      <c r="D17" s="669" t="s">
        <v>101</v>
      </c>
      <c r="E17" s="663"/>
      <c r="F17" s="663"/>
      <c r="G17" s="663"/>
      <c r="H17" s="663"/>
      <c r="I17" s="663"/>
      <c r="J17" s="663"/>
      <c r="K17" s="663"/>
      <c r="L17" s="663"/>
      <c r="M17" s="663"/>
      <c r="N17" s="663"/>
      <c r="O17" s="663"/>
      <c r="P17" s="663"/>
      <c r="Q17" s="663"/>
      <c r="R17" s="663"/>
      <c r="S17" s="663"/>
      <c r="T17" s="663"/>
      <c r="U17" s="663"/>
      <c r="V17" s="663"/>
      <c r="W17" s="664"/>
      <c r="X17" s="426" t="s">
        <v>102</v>
      </c>
      <c r="Y17" s="23"/>
      <c r="Z17" s="23"/>
      <c r="AA17" s="23"/>
    </row>
    <row r="18" spans="1:27" ht="27.75" customHeight="1">
      <c r="A18" s="665"/>
      <c r="B18" s="607"/>
      <c r="C18" s="666"/>
      <c r="D18" s="665"/>
      <c r="E18" s="607"/>
      <c r="F18" s="607"/>
      <c r="G18" s="607"/>
      <c r="H18" s="607"/>
      <c r="I18" s="607"/>
      <c r="J18" s="607"/>
      <c r="K18" s="607"/>
      <c r="L18" s="607"/>
      <c r="M18" s="607"/>
      <c r="N18" s="607"/>
      <c r="O18" s="607"/>
      <c r="P18" s="607"/>
      <c r="Q18" s="607"/>
      <c r="R18" s="607"/>
      <c r="S18" s="607"/>
      <c r="T18" s="607"/>
      <c r="U18" s="607"/>
      <c r="V18" s="607"/>
      <c r="W18" s="666"/>
      <c r="X18" s="427" t="s">
        <v>954</v>
      </c>
      <c r="Y18" s="23"/>
      <c r="Z18" s="23"/>
      <c r="AA18" s="23"/>
    </row>
    <row r="19" spans="1:27" ht="27.75" customHeight="1">
      <c r="A19" s="665"/>
      <c r="B19" s="607"/>
      <c r="C19" s="666"/>
      <c r="D19" s="665"/>
      <c r="E19" s="607"/>
      <c r="F19" s="607"/>
      <c r="G19" s="607"/>
      <c r="H19" s="607"/>
      <c r="I19" s="607"/>
      <c r="J19" s="607"/>
      <c r="K19" s="607"/>
      <c r="L19" s="607"/>
      <c r="M19" s="607"/>
      <c r="N19" s="607"/>
      <c r="O19" s="607"/>
      <c r="P19" s="607"/>
      <c r="Q19" s="607"/>
      <c r="R19" s="607"/>
      <c r="S19" s="607"/>
      <c r="T19" s="607"/>
      <c r="U19" s="607"/>
      <c r="V19" s="607"/>
      <c r="W19" s="666"/>
      <c r="X19" s="428" t="s">
        <v>975</v>
      </c>
      <c r="Y19" s="23"/>
      <c r="Z19" s="23"/>
      <c r="AA19" s="23"/>
    </row>
    <row r="20" spans="1:27" ht="27.75" customHeight="1">
      <c r="A20" s="667"/>
      <c r="B20" s="668"/>
      <c r="C20" s="628"/>
      <c r="D20" s="667"/>
      <c r="E20" s="668"/>
      <c r="F20" s="668"/>
      <c r="G20" s="668"/>
      <c r="H20" s="668"/>
      <c r="I20" s="668"/>
      <c r="J20" s="668"/>
      <c r="K20" s="668"/>
      <c r="L20" s="668"/>
      <c r="M20" s="668"/>
      <c r="N20" s="668"/>
      <c r="O20" s="668"/>
      <c r="P20" s="668"/>
      <c r="Q20" s="668"/>
      <c r="R20" s="668"/>
      <c r="S20" s="668"/>
      <c r="T20" s="668"/>
      <c r="U20" s="668"/>
      <c r="V20" s="668"/>
      <c r="W20" s="628"/>
      <c r="X20" s="429"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340"/>
      <c r="U21" s="340"/>
      <c r="V21" s="340"/>
      <c r="W21" s="337"/>
      <c r="X21" s="338"/>
      <c r="Y21" s="23"/>
      <c r="Z21" s="23"/>
      <c r="AA21" s="23"/>
    </row>
    <row r="22" spans="1:27" ht="63" customHeight="1">
      <c r="A22" s="702" t="s">
        <v>956</v>
      </c>
      <c r="B22" s="577"/>
      <c r="C22" s="578"/>
      <c r="D22" s="341"/>
      <c r="E22" s="703" t="str">
        <f>CONCATENATE("INFORME DE SEGUIMIENTO DEL PROCESO ",A23)</f>
        <v>INFORME DE SEGUIMIENTO DEL PROCESO GESTIÓN CONTRACTUAL</v>
      </c>
      <c r="F22" s="581"/>
      <c r="G22" s="338"/>
      <c r="H22" s="704" t="s">
        <v>957</v>
      </c>
      <c r="I22" s="580"/>
      <c r="J22" s="581"/>
      <c r="K22" s="342"/>
      <c r="L22" s="343"/>
      <c r="M22" s="343"/>
      <c r="N22" s="343"/>
      <c r="O22" s="343"/>
      <c r="P22" s="343"/>
      <c r="Q22" s="343"/>
      <c r="R22" s="343"/>
      <c r="S22" s="343"/>
      <c r="T22" s="343"/>
      <c r="U22" s="343"/>
      <c r="V22" s="343"/>
      <c r="W22" s="343"/>
      <c r="X22" s="344"/>
      <c r="Y22" s="23"/>
      <c r="Z22" s="23"/>
      <c r="AA22" s="23"/>
    </row>
    <row r="23" spans="1:27" ht="53.25" customHeight="1">
      <c r="A23" s="719" t="s">
        <v>85</v>
      </c>
      <c r="B23" s="577"/>
      <c r="C23" s="578"/>
      <c r="D23" s="341"/>
      <c r="E23" s="345" t="s">
        <v>958</v>
      </c>
      <c r="F23" s="346">
        <f>COUNTA(E31:E42)</f>
        <v>4</v>
      </c>
      <c r="G23" s="338"/>
      <c r="H23" s="706" t="s">
        <v>959</v>
      </c>
      <c r="I23" s="707"/>
      <c r="J23" s="346">
        <f>COUNTIF(I31:I38,"Acción correctiva")</f>
        <v>1</v>
      </c>
      <c r="K23" s="339"/>
      <c r="L23" s="343"/>
      <c r="M23" s="343"/>
      <c r="N23" s="343"/>
      <c r="O23" s="343"/>
      <c r="P23" s="343"/>
      <c r="Q23" s="343"/>
      <c r="R23" s="343"/>
      <c r="S23" s="343"/>
      <c r="T23" s="343"/>
      <c r="U23" s="344"/>
      <c r="V23" s="344"/>
      <c r="W23" s="341"/>
      <c r="X23" s="344"/>
      <c r="Y23" s="23"/>
      <c r="Z23" s="23"/>
      <c r="AA23" s="23"/>
    </row>
    <row r="24" spans="1:27" ht="48.75" customHeight="1">
      <c r="A24" s="348"/>
      <c r="B24" s="341"/>
      <c r="C24" s="341"/>
      <c r="D24" s="349"/>
      <c r="E24" s="350" t="s">
        <v>8</v>
      </c>
      <c r="F24" s="351">
        <v>4</v>
      </c>
      <c r="G24" s="352"/>
      <c r="H24" s="711" t="s">
        <v>960</v>
      </c>
      <c r="I24" s="712"/>
      <c r="J24" s="347">
        <f>COUNTIF(I31:I38,"Acción Preventiva y/o de mejora")</f>
        <v>3</v>
      </c>
      <c r="K24" s="339"/>
      <c r="L24" s="343"/>
      <c r="M24" s="343"/>
      <c r="N24" s="343"/>
      <c r="O24" s="343"/>
      <c r="P24" s="343"/>
      <c r="Q24" s="343"/>
      <c r="R24" s="339"/>
      <c r="S24" s="339"/>
      <c r="T24" s="339"/>
      <c r="U24" s="344"/>
      <c r="V24" s="344"/>
      <c r="W24" s="341"/>
      <c r="X24" s="344"/>
      <c r="Y24" s="23"/>
      <c r="Z24" s="23"/>
      <c r="AA24" s="23"/>
    </row>
    <row r="25" spans="1:27" ht="53.25" customHeight="1">
      <c r="A25" s="348"/>
      <c r="B25" s="341"/>
      <c r="C25" s="341"/>
      <c r="D25" s="353"/>
      <c r="E25" s="350" t="s">
        <v>9</v>
      </c>
      <c r="F25" s="351">
        <f>COUNTIF(W31:W31, "Vencida")</f>
        <v>0</v>
      </c>
      <c r="G25" s="352"/>
      <c r="H25" s="713"/>
      <c r="I25" s="682"/>
      <c r="J25" s="354"/>
      <c r="K25" s="339"/>
      <c r="L25" s="343"/>
      <c r="M25" s="343"/>
      <c r="N25" s="343"/>
      <c r="O25" s="343"/>
      <c r="P25" s="343"/>
      <c r="Q25" s="343"/>
      <c r="R25" s="339"/>
      <c r="S25" s="339"/>
      <c r="T25" s="339"/>
      <c r="U25" s="344"/>
      <c r="V25" s="344"/>
      <c r="W25" s="341"/>
      <c r="X25" s="355"/>
      <c r="Y25" s="23"/>
      <c r="Z25" s="23"/>
      <c r="AA25" s="23"/>
    </row>
    <row r="26" spans="1:27" ht="48.75" customHeight="1">
      <c r="A26" s="348"/>
      <c r="B26" s="341"/>
      <c r="C26" s="341"/>
      <c r="D26" s="349"/>
      <c r="E26" s="350" t="s">
        <v>10</v>
      </c>
      <c r="F26" s="351">
        <f>COUNTIF(W31:W38, "En ejecución")</f>
        <v>4</v>
      </c>
      <c r="G26" s="352"/>
      <c r="H26" s="713"/>
      <c r="I26" s="682"/>
      <c r="J26" s="356"/>
      <c r="K26" s="354"/>
      <c r="L26" s="343"/>
      <c r="M26" s="343"/>
      <c r="N26" s="343"/>
      <c r="O26" s="343"/>
      <c r="P26" s="343"/>
      <c r="Q26" s="343"/>
      <c r="R26" s="339"/>
      <c r="S26" s="339"/>
      <c r="T26" s="339"/>
      <c r="U26" s="344"/>
      <c r="V26" s="344"/>
      <c r="W26" s="341"/>
      <c r="X26" s="355"/>
      <c r="Y26" s="23"/>
      <c r="Z26" s="23"/>
      <c r="AA26" s="23"/>
    </row>
    <row r="27" spans="1:27" ht="51" customHeight="1">
      <c r="A27" s="348"/>
      <c r="B27" s="341"/>
      <c r="C27" s="341"/>
      <c r="D27" s="353"/>
      <c r="E27" s="357" t="s">
        <v>976</v>
      </c>
      <c r="F27" s="347">
        <f>COUNTIF(W31:W38,"Cerrada")</f>
        <v>0</v>
      </c>
      <c r="G27" s="352"/>
      <c r="H27" s="358"/>
      <c r="I27" s="359"/>
      <c r="J27" s="343"/>
      <c r="K27" s="343"/>
      <c r="L27" s="343"/>
      <c r="M27" s="343"/>
      <c r="N27" s="343"/>
      <c r="O27" s="343"/>
      <c r="P27" s="343"/>
      <c r="Q27" s="343"/>
      <c r="R27" s="339"/>
      <c r="S27" s="339"/>
      <c r="T27" s="339"/>
      <c r="U27" s="344"/>
      <c r="V27" s="344"/>
      <c r="W27" s="341"/>
      <c r="X27" s="355"/>
      <c r="Y27" s="23"/>
      <c r="Z27" s="23"/>
      <c r="AA27" s="23"/>
    </row>
    <row r="28" spans="1:27" ht="41.25" customHeight="1">
      <c r="A28" s="348"/>
      <c r="B28" s="341"/>
      <c r="C28" s="341"/>
      <c r="D28" s="341"/>
      <c r="E28" s="360"/>
      <c r="F28" s="361"/>
      <c r="G28" s="352"/>
      <c r="H28" s="358"/>
      <c r="I28" s="362"/>
      <c r="J28" s="363"/>
      <c r="K28" s="362"/>
      <c r="L28" s="363"/>
      <c r="M28" s="364"/>
      <c r="N28" s="365"/>
      <c r="O28" s="365"/>
      <c r="P28" s="365"/>
      <c r="Q28" s="365"/>
      <c r="R28" s="337"/>
      <c r="S28" s="337"/>
      <c r="T28" s="337"/>
      <c r="U28" s="337"/>
      <c r="V28" s="337"/>
      <c r="W28" s="337"/>
      <c r="X28" s="337"/>
      <c r="Y28" s="23"/>
      <c r="Z28" s="23"/>
      <c r="AA28" s="23"/>
    </row>
    <row r="29" spans="1:27" ht="45" customHeight="1">
      <c r="A29" s="670" t="s">
        <v>107</v>
      </c>
      <c r="B29" s="580"/>
      <c r="C29" s="580"/>
      <c r="D29" s="580"/>
      <c r="E29" s="580"/>
      <c r="F29" s="580"/>
      <c r="G29" s="581"/>
      <c r="H29" s="671" t="s">
        <v>108</v>
      </c>
      <c r="I29" s="580"/>
      <c r="J29" s="580"/>
      <c r="K29" s="580"/>
      <c r="L29" s="580"/>
      <c r="M29" s="580"/>
      <c r="N29" s="581"/>
      <c r="O29" s="672" t="s">
        <v>109</v>
      </c>
      <c r="P29" s="580"/>
      <c r="Q29" s="580"/>
      <c r="R29" s="580"/>
      <c r="S29" s="581"/>
      <c r="T29" s="673" t="s">
        <v>110</v>
      </c>
      <c r="U29" s="580"/>
      <c r="V29" s="580"/>
      <c r="W29" s="580"/>
      <c r="X29" s="581"/>
      <c r="Y29" s="102"/>
      <c r="Z29" s="103"/>
      <c r="AA29" s="104"/>
    </row>
    <row r="30" spans="1:27" ht="81" customHeight="1">
      <c r="A30" s="399"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95" t="s">
        <v>123</v>
      </c>
      <c r="P30" s="577"/>
      <c r="Q30" s="577"/>
      <c r="R30" s="696"/>
      <c r="S30" s="110" t="s">
        <v>124</v>
      </c>
      <c r="T30" s="112" t="s">
        <v>123</v>
      </c>
      <c r="U30" s="109" t="s">
        <v>124</v>
      </c>
      <c r="V30" s="109" t="s">
        <v>57</v>
      </c>
      <c r="W30" s="109" t="s">
        <v>125</v>
      </c>
      <c r="X30" s="110" t="s">
        <v>126</v>
      </c>
      <c r="Y30" s="113"/>
      <c r="Z30" s="23"/>
      <c r="AA30" s="23"/>
    </row>
    <row r="31" spans="1:27" ht="180" customHeight="1">
      <c r="A31" s="130">
        <v>1</v>
      </c>
      <c r="B31" s="434" t="s">
        <v>60</v>
      </c>
      <c r="C31" s="130" t="s">
        <v>98</v>
      </c>
      <c r="D31" s="131">
        <v>44741</v>
      </c>
      <c r="E31" s="91" t="s">
        <v>1053</v>
      </c>
      <c r="F31" s="130" t="s">
        <v>61</v>
      </c>
      <c r="G31" s="130" t="s">
        <v>1041</v>
      </c>
      <c r="H31" s="422" t="s">
        <v>1054</v>
      </c>
      <c r="I31" s="150" t="s">
        <v>62</v>
      </c>
      <c r="J31" s="150" t="s">
        <v>1055</v>
      </c>
      <c r="K31" s="130" t="s">
        <v>1056</v>
      </c>
      <c r="L31" s="131">
        <v>44753</v>
      </c>
      <c r="M31" s="131">
        <v>44760</v>
      </c>
      <c r="N31" s="407">
        <v>45078</v>
      </c>
      <c r="O31" s="740" t="s">
        <v>1347</v>
      </c>
      <c r="P31" s="743"/>
      <c r="Q31" s="743"/>
      <c r="R31" s="744"/>
      <c r="S31" s="141"/>
      <c r="T31" s="512"/>
      <c r="U31" s="91"/>
      <c r="V31" s="91"/>
      <c r="W31" s="221" t="s">
        <v>70</v>
      </c>
      <c r="X31" s="425"/>
      <c r="Y31" s="123"/>
      <c r="Z31" s="23"/>
      <c r="AA31" s="23"/>
    </row>
    <row r="32" spans="1:27" ht="222" customHeight="1">
      <c r="A32" s="551">
        <v>2</v>
      </c>
      <c r="B32" s="552" t="s">
        <v>60</v>
      </c>
      <c r="C32" s="553" t="s">
        <v>98</v>
      </c>
      <c r="D32" s="564"/>
      <c r="E32" s="553" t="s">
        <v>1356</v>
      </c>
      <c r="F32" s="553" t="s">
        <v>81</v>
      </c>
      <c r="G32" s="565"/>
      <c r="H32" s="566" t="s">
        <v>1350</v>
      </c>
      <c r="I32" s="573" t="s">
        <v>69</v>
      </c>
      <c r="J32" s="553" t="s">
        <v>1351</v>
      </c>
      <c r="K32" s="553" t="s">
        <v>1056</v>
      </c>
      <c r="L32" s="574">
        <v>45049</v>
      </c>
      <c r="M32" s="574">
        <v>45055</v>
      </c>
      <c r="N32" s="574">
        <v>45168</v>
      </c>
      <c r="O32" s="740" t="s">
        <v>1347</v>
      </c>
      <c r="P32" s="743"/>
      <c r="Q32" s="743"/>
      <c r="R32" s="744"/>
      <c r="S32" s="564"/>
      <c r="T32" s="567"/>
      <c r="U32" s="567"/>
      <c r="V32" s="568"/>
      <c r="W32" s="221" t="s">
        <v>70</v>
      </c>
      <c r="X32" s="569"/>
      <c r="Y32" s="23"/>
      <c r="Z32" s="23"/>
      <c r="AA32" s="23"/>
    </row>
    <row r="33" spans="1:27" ht="222" customHeight="1">
      <c r="A33" s="551">
        <v>3</v>
      </c>
      <c r="B33" s="552" t="s">
        <v>60</v>
      </c>
      <c r="C33" s="554" t="s">
        <v>98</v>
      </c>
      <c r="D33" s="570"/>
      <c r="E33" s="553" t="s">
        <v>1357</v>
      </c>
      <c r="F33" s="553" t="s">
        <v>81</v>
      </c>
      <c r="G33" s="565"/>
      <c r="H33" s="571" t="s">
        <v>1352</v>
      </c>
      <c r="I33" s="573" t="s">
        <v>69</v>
      </c>
      <c r="J33" s="553" t="s">
        <v>1353</v>
      </c>
      <c r="K33" s="553" t="s">
        <v>1056</v>
      </c>
      <c r="L33" s="574">
        <v>45049</v>
      </c>
      <c r="M33" s="574">
        <v>45062</v>
      </c>
      <c r="N33" s="574">
        <v>45290</v>
      </c>
      <c r="O33" s="740" t="s">
        <v>1347</v>
      </c>
      <c r="P33" s="743"/>
      <c r="Q33" s="743"/>
      <c r="R33" s="744"/>
      <c r="S33" s="564"/>
      <c r="T33" s="567"/>
      <c r="U33" s="567"/>
      <c r="V33" s="568"/>
      <c r="W33" s="221" t="s">
        <v>70</v>
      </c>
      <c r="X33" s="569"/>
      <c r="Y33" s="23"/>
      <c r="Z33" s="23"/>
      <c r="AA33" s="23"/>
    </row>
    <row r="34" spans="1:27" ht="222" customHeight="1">
      <c r="A34" s="553">
        <v>4</v>
      </c>
      <c r="B34" s="553" t="s">
        <v>60</v>
      </c>
      <c r="C34" s="553" t="s">
        <v>98</v>
      </c>
      <c r="D34" s="564"/>
      <c r="E34" s="572" t="s">
        <v>1358</v>
      </c>
      <c r="F34" s="553" t="s">
        <v>81</v>
      </c>
      <c r="G34" s="565"/>
      <c r="H34" s="571" t="s">
        <v>1354</v>
      </c>
      <c r="I34" s="573" t="s">
        <v>69</v>
      </c>
      <c r="J34" s="553" t="s">
        <v>1355</v>
      </c>
      <c r="K34" s="553" t="s">
        <v>1056</v>
      </c>
      <c r="L34" s="574">
        <v>45049</v>
      </c>
      <c r="M34" s="574">
        <v>45062</v>
      </c>
      <c r="N34" s="574">
        <v>45077</v>
      </c>
      <c r="O34" s="740" t="s">
        <v>1347</v>
      </c>
      <c r="P34" s="743"/>
      <c r="Q34" s="743"/>
      <c r="R34" s="744"/>
      <c r="S34" s="564"/>
      <c r="T34" s="567"/>
      <c r="U34" s="567"/>
      <c r="V34" s="568"/>
      <c r="W34" s="221" t="s">
        <v>70</v>
      </c>
      <c r="X34" s="569"/>
      <c r="Y34" s="23"/>
      <c r="Z34" s="23"/>
      <c r="AA34" s="23"/>
    </row>
    <row r="35" spans="1:27" ht="15.75" customHeight="1">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c r="AA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94"/>
      <c r="F90" s="23"/>
      <c r="G90" s="94"/>
      <c r="H90" s="94"/>
      <c r="I90" s="23"/>
      <c r="J90" s="23"/>
      <c r="K90" s="23"/>
      <c r="L90" s="23"/>
      <c r="M90" s="23"/>
      <c r="N90" s="23"/>
      <c r="O90" s="23"/>
      <c r="P90" s="23"/>
      <c r="Q90" s="23"/>
      <c r="R90" s="23"/>
      <c r="S90" s="23"/>
      <c r="T90" s="93"/>
      <c r="U90" s="93"/>
      <c r="V90" s="93"/>
      <c r="W90" s="219"/>
      <c r="X90" s="94"/>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9">
    <mergeCell ref="A29:G29"/>
    <mergeCell ref="H29:N29"/>
    <mergeCell ref="O29:S29"/>
    <mergeCell ref="O32:R32"/>
    <mergeCell ref="O33:R33"/>
    <mergeCell ref="O34:R34"/>
    <mergeCell ref="A17:C20"/>
    <mergeCell ref="D17:W20"/>
    <mergeCell ref="A22:C22"/>
    <mergeCell ref="E22:F22"/>
    <mergeCell ref="H22:J22"/>
    <mergeCell ref="T29:X29"/>
    <mergeCell ref="A23:C23"/>
    <mergeCell ref="H23:I23"/>
    <mergeCell ref="O30:R30"/>
    <mergeCell ref="O31:R31"/>
    <mergeCell ref="H24:I24"/>
    <mergeCell ref="H25:I25"/>
    <mergeCell ref="H26:I26"/>
  </mergeCells>
  <conditionalFormatting sqref="W31:W34">
    <cfRule type="containsText" dxfId="35" priority="1" stopIfTrue="1" operator="containsText" text="Cerrada">
      <formula>NOT(ISERROR(SEARCH(("Cerrada"),(W31))))</formula>
    </cfRule>
  </conditionalFormatting>
  <conditionalFormatting sqref="W31:W34">
    <cfRule type="containsText" dxfId="34" priority="2" stopIfTrue="1" operator="containsText" text="En ejecución">
      <formula>NOT(ISERROR(SEARCH(("En ejecución"),(W31))))</formula>
    </cfRule>
  </conditionalFormatting>
  <conditionalFormatting sqref="W31:W34">
    <cfRule type="containsText" dxfId="33" priority="3" stopIfTrue="1" operator="containsText" text="Vencida">
      <formula>NOT(ISERROR(SEARCH(("Vencida"),(W31))))</formula>
    </cfRule>
  </conditionalFormatting>
  <conditionalFormatting sqref="W31:W34">
    <cfRule type="containsText" dxfId="32" priority="4" stopIfTrue="1" operator="containsText" text="Cerrada">
      <formula>NOT(ISERROR(SEARCH(("Cerrada"),(W31))))</formula>
    </cfRule>
  </conditionalFormatting>
  <conditionalFormatting sqref="W31:W34">
    <cfRule type="containsText" dxfId="31" priority="5" stopIfTrue="1" operator="containsText" text="En ejecución">
      <formula>NOT(ISERROR(SEARCH(("En ejecución"),(W31))))</formula>
    </cfRule>
  </conditionalFormatting>
  <conditionalFormatting sqref="W31:W34">
    <cfRule type="containsText" dxfId="30" priority="6" stopIfTrue="1" operator="containsText" text="Vencida">
      <formula>NOT(ISERROR(SEARCH(("Vencida"),(W31))))</formula>
    </cfRule>
  </conditionalFormatting>
  <dataValidations count="7">
    <dataValidation type="list" allowBlank="1" showErrorMessage="1" sqref="B31:B34">
      <formula1>$F$2:$F$6</formula1>
    </dataValidation>
    <dataValidation type="list" allowBlank="1" showErrorMessage="1" sqref="A23">
      <formula1>PROCESOS</formula1>
    </dataValidation>
    <dataValidation type="list" allowBlank="1" showErrorMessage="1" sqref="C31:C34">
      <formula1>$D$2:$D$13</formula1>
    </dataValidation>
    <dataValidation type="list" allowBlank="1" showErrorMessage="1" sqref="F31:F34">
      <formula1>$G$2:$G$5</formula1>
    </dataValidation>
    <dataValidation type="list" allowBlank="1" showErrorMessage="1" sqref="I31:I34">
      <formula1>$H$2:$H$3</formula1>
    </dataValidation>
    <dataValidation type="list" allowBlank="1" showErrorMessage="1" sqref="W31:W34">
      <formula1>$I$2:$I$4</formula1>
    </dataValidation>
    <dataValidation type="list" allowBlank="1" showErrorMessage="1" sqref="V31">
      <formula1>$J$2:$J$4</formula1>
    </dataValidation>
  </dataValidation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DD6EE"/>
  </sheetPr>
  <dimension ref="A1:AA1000"/>
  <sheetViews>
    <sheetView showGridLines="0" topLeftCell="U29" zoomScale="80" zoomScaleNormal="80" workbookViewId="0">
      <selection activeCell="W31" sqref="W31"/>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78.140625" customWidth="1"/>
    <col min="6" max="6" width="24.140625" customWidth="1"/>
    <col min="7" max="7" width="26.42578125" customWidth="1"/>
    <col min="8" max="8" width="25.85546875" customWidth="1"/>
    <col min="9" max="9" width="14" customWidth="1"/>
    <col min="10" max="10" width="38.42578125"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43.140625" customWidth="1"/>
    <col min="20" max="20" width="67.710937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62"/>
      <c r="B17" s="663"/>
      <c r="C17" s="664"/>
      <c r="D17" s="669" t="s">
        <v>101</v>
      </c>
      <c r="E17" s="663"/>
      <c r="F17" s="663"/>
      <c r="G17" s="663"/>
      <c r="H17" s="663"/>
      <c r="I17" s="663"/>
      <c r="J17" s="663"/>
      <c r="K17" s="663"/>
      <c r="L17" s="663"/>
      <c r="M17" s="663"/>
      <c r="N17" s="663"/>
      <c r="O17" s="663"/>
      <c r="P17" s="663"/>
      <c r="Q17" s="663"/>
      <c r="R17" s="663"/>
      <c r="S17" s="663"/>
      <c r="T17" s="663"/>
      <c r="U17" s="663"/>
      <c r="V17" s="663"/>
      <c r="W17" s="664"/>
      <c r="X17" s="426" t="s">
        <v>102</v>
      </c>
      <c r="Y17" s="23"/>
      <c r="Z17" s="23"/>
      <c r="AA17" s="23"/>
    </row>
    <row r="18" spans="1:27" ht="27.75" customHeight="1">
      <c r="A18" s="665"/>
      <c r="B18" s="607"/>
      <c r="C18" s="666"/>
      <c r="D18" s="665"/>
      <c r="E18" s="607"/>
      <c r="F18" s="607"/>
      <c r="G18" s="607"/>
      <c r="H18" s="607"/>
      <c r="I18" s="607"/>
      <c r="J18" s="607"/>
      <c r="K18" s="607"/>
      <c r="L18" s="607"/>
      <c r="M18" s="607"/>
      <c r="N18" s="607"/>
      <c r="O18" s="607"/>
      <c r="P18" s="607"/>
      <c r="Q18" s="607"/>
      <c r="R18" s="607"/>
      <c r="S18" s="607"/>
      <c r="T18" s="607"/>
      <c r="U18" s="607"/>
      <c r="V18" s="607"/>
      <c r="W18" s="666"/>
      <c r="X18" s="427" t="s">
        <v>954</v>
      </c>
      <c r="Y18" s="23"/>
      <c r="Z18" s="23"/>
      <c r="AA18" s="23"/>
    </row>
    <row r="19" spans="1:27" ht="27.75" customHeight="1">
      <c r="A19" s="665"/>
      <c r="B19" s="607"/>
      <c r="C19" s="666"/>
      <c r="D19" s="665"/>
      <c r="E19" s="607"/>
      <c r="F19" s="607"/>
      <c r="G19" s="607"/>
      <c r="H19" s="607"/>
      <c r="I19" s="607"/>
      <c r="J19" s="607"/>
      <c r="K19" s="607"/>
      <c r="L19" s="607"/>
      <c r="M19" s="607"/>
      <c r="N19" s="607"/>
      <c r="O19" s="607"/>
      <c r="P19" s="607"/>
      <c r="Q19" s="607"/>
      <c r="R19" s="607"/>
      <c r="S19" s="607"/>
      <c r="T19" s="607"/>
      <c r="U19" s="607"/>
      <c r="V19" s="607"/>
      <c r="W19" s="666"/>
      <c r="X19" s="428" t="s">
        <v>955</v>
      </c>
      <c r="Y19" s="23"/>
      <c r="Z19" s="23"/>
      <c r="AA19" s="23"/>
    </row>
    <row r="20" spans="1:27" ht="27.75" customHeight="1">
      <c r="A20" s="667"/>
      <c r="B20" s="668"/>
      <c r="C20" s="628"/>
      <c r="D20" s="667"/>
      <c r="E20" s="668"/>
      <c r="F20" s="668"/>
      <c r="G20" s="668"/>
      <c r="H20" s="668"/>
      <c r="I20" s="668"/>
      <c r="J20" s="668"/>
      <c r="K20" s="668"/>
      <c r="L20" s="668"/>
      <c r="M20" s="668"/>
      <c r="N20" s="668"/>
      <c r="O20" s="668"/>
      <c r="P20" s="668"/>
      <c r="Q20" s="668"/>
      <c r="R20" s="668"/>
      <c r="S20" s="668"/>
      <c r="T20" s="668"/>
      <c r="U20" s="668"/>
      <c r="V20" s="668"/>
      <c r="W20" s="628"/>
      <c r="X20" s="429"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340"/>
      <c r="U21" s="340"/>
      <c r="V21" s="340"/>
      <c r="W21" s="337"/>
      <c r="X21" s="338"/>
      <c r="Y21" s="23"/>
      <c r="Z21" s="23"/>
      <c r="AA21" s="23"/>
    </row>
    <row r="22" spans="1:27" ht="63" customHeight="1">
      <c r="A22" s="702" t="s">
        <v>956</v>
      </c>
      <c r="B22" s="577"/>
      <c r="C22" s="578"/>
      <c r="D22" s="341"/>
      <c r="E22" s="703" t="str">
        <f>CONCATENATE("INFORME DE SEGUIMIENTO DEL PROCESO ",A23)</f>
        <v>INFORME DE SEGUIMIENTO DEL PROCESO GESTIÓN JURÍDICA</v>
      </c>
      <c r="F22" s="581"/>
      <c r="G22" s="338"/>
      <c r="H22" s="704" t="s">
        <v>957</v>
      </c>
      <c r="I22" s="580"/>
      <c r="J22" s="581"/>
      <c r="K22" s="354"/>
      <c r="L22" s="354"/>
      <c r="M22" s="354"/>
      <c r="N22" s="354"/>
      <c r="O22" s="354"/>
      <c r="P22" s="354"/>
      <c r="Q22" s="343"/>
      <c r="R22" s="343"/>
      <c r="S22" s="343"/>
      <c r="T22" s="343"/>
      <c r="U22" s="343"/>
      <c r="V22" s="343"/>
      <c r="W22" s="343"/>
      <c r="X22" s="344"/>
      <c r="Y22" s="23"/>
      <c r="Z22" s="23"/>
      <c r="AA22" s="23"/>
    </row>
    <row r="23" spans="1:27" ht="53.25" customHeight="1">
      <c r="A23" s="719" t="s">
        <v>87</v>
      </c>
      <c r="B23" s="577"/>
      <c r="C23" s="578"/>
      <c r="D23" s="341"/>
      <c r="E23" s="345" t="s">
        <v>958</v>
      </c>
      <c r="F23" s="346">
        <f>COUNTA(E31:E38)</f>
        <v>1</v>
      </c>
      <c r="G23" s="338"/>
      <c r="H23" s="706" t="s">
        <v>959</v>
      </c>
      <c r="I23" s="707"/>
      <c r="J23" s="346">
        <f>COUNTIF(I31:I38,"Acción correctiva")</f>
        <v>1</v>
      </c>
      <c r="K23" s="354"/>
      <c r="L23" s="354"/>
      <c r="M23" s="354"/>
      <c r="N23" s="354"/>
      <c r="O23" s="354"/>
      <c r="P23" s="354"/>
      <c r="Q23" s="343"/>
      <c r="R23" s="343"/>
      <c r="S23" s="343"/>
      <c r="T23" s="343"/>
      <c r="U23" s="344"/>
      <c r="V23" s="344"/>
      <c r="W23" s="341"/>
      <c r="X23" s="344"/>
      <c r="Y23" s="23"/>
      <c r="Z23" s="23"/>
      <c r="AA23" s="23"/>
    </row>
    <row r="24" spans="1:27" ht="48.75" customHeight="1">
      <c r="A24" s="348"/>
      <c r="B24" s="341"/>
      <c r="C24" s="341"/>
      <c r="D24" s="349"/>
      <c r="E24" s="350" t="s">
        <v>8</v>
      </c>
      <c r="F24" s="351">
        <f>COUNTA(H31:H38)</f>
        <v>1</v>
      </c>
      <c r="G24" s="352"/>
      <c r="H24" s="711" t="s">
        <v>960</v>
      </c>
      <c r="I24" s="712"/>
      <c r="J24" s="347">
        <f>COUNTIF(I31:I38,"Acción Preventiva y/o de mejora")</f>
        <v>0</v>
      </c>
      <c r="K24" s="354"/>
      <c r="L24" s="354"/>
      <c r="M24" s="354"/>
      <c r="N24" s="354"/>
      <c r="O24" s="354"/>
      <c r="P24" s="354"/>
      <c r="Q24" s="343"/>
      <c r="R24" s="339"/>
      <c r="S24" s="339"/>
      <c r="T24" s="339"/>
      <c r="U24" s="344"/>
      <c r="V24" s="344"/>
      <c r="W24" s="341"/>
      <c r="X24" s="344"/>
      <c r="Y24" s="23"/>
      <c r="Z24" s="23"/>
      <c r="AA24" s="23"/>
    </row>
    <row r="25" spans="1:27" ht="53.25" customHeight="1">
      <c r="A25" s="348"/>
      <c r="B25" s="341"/>
      <c r="C25" s="341"/>
      <c r="D25" s="353"/>
      <c r="E25" s="350" t="s">
        <v>9</v>
      </c>
      <c r="F25" s="351">
        <f>COUNTIF(W31:W33, "Vencida")</f>
        <v>0</v>
      </c>
      <c r="G25" s="352"/>
      <c r="H25" s="713"/>
      <c r="I25" s="682"/>
      <c r="J25" s="354"/>
      <c r="K25" s="354"/>
      <c r="L25" s="354"/>
      <c r="M25" s="354"/>
      <c r="N25" s="354"/>
      <c r="O25" s="354"/>
      <c r="P25" s="354"/>
      <c r="Q25" s="343"/>
      <c r="R25" s="339"/>
      <c r="S25" s="339"/>
      <c r="T25" s="339"/>
      <c r="U25" s="344"/>
      <c r="V25" s="344"/>
      <c r="W25" s="341"/>
      <c r="X25" s="355"/>
      <c r="Y25" s="23"/>
      <c r="Z25" s="23"/>
      <c r="AA25" s="23"/>
    </row>
    <row r="26" spans="1:27" ht="48.75" customHeight="1">
      <c r="A26" s="348"/>
      <c r="B26" s="341"/>
      <c r="C26" s="341"/>
      <c r="D26" s="349"/>
      <c r="E26" s="350" t="s">
        <v>10</v>
      </c>
      <c r="F26" s="351">
        <f>COUNTIF(W31:W38, "En ejecución")</f>
        <v>1</v>
      </c>
      <c r="G26" s="352"/>
      <c r="H26" s="713"/>
      <c r="I26" s="682"/>
      <c r="J26" s="356"/>
      <c r="K26" s="354"/>
      <c r="L26" s="354"/>
      <c r="M26" s="354"/>
      <c r="N26" s="354"/>
      <c r="O26" s="354"/>
      <c r="P26" s="354"/>
      <c r="Q26" s="343"/>
      <c r="R26" s="339"/>
      <c r="S26" s="339"/>
      <c r="T26" s="339"/>
      <c r="U26" s="344"/>
      <c r="V26" s="344"/>
      <c r="W26" s="341"/>
      <c r="X26" s="355"/>
      <c r="Y26" s="23"/>
      <c r="Z26" s="23"/>
      <c r="AA26" s="23"/>
    </row>
    <row r="27" spans="1:27" ht="51" customHeight="1">
      <c r="A27" s="348"/>
      <c r="B27" s="341"/>
      <c r="C27" s="341"/>
      <c r="D27" s="353"/>
      <c r="E27" s="357" t="s">
        <v>976</v>
      </c>
      <c r="F27" s="347">
        <f>COUNTIF(W31:W38,"Cerrada")</f>
        <v>0</v>
      </c>
      <c r="G27" s="352"/>
      <c r="H27" s="358"/>
      <c r="I27" s="359"/>
      <c r="J27" s="343"/>
      <c r="K27" s="354"/>
      <c r="L27" s="354"/>
      <c r="M27" s="354"/>
      <c r="N27" s="354"/>
      <c r="O27" s="354"/>
      <c r="P27" s="354"/>
      <c r="Q27" s="343"/>
      <c r="R27" s="339"/>
      <c r="S27" s="339"/>
      <c r="T27" s="339"/>
      <c r="U27" s="344"/>
      <c r="V27" s="344"/>
      <c r="W27" s="341"/>
      <c r="X27" s="355"/>
      <c r="Y27" s="23"/>
      <c r="Z27" s="23"/>
      <c r="AA27" s="23"/>
    </row>
    <row r="28" spans="1:27" ht="41.25" customHeight="1">
      <c r="A28" s="348"/>
      <c r="B28" s="341"/>
      <c r="C28" s="341"/>
      <c r="D28" s="341"/>
      <c r="E28" s="360"/>
      <c r="F28" s="361"/>
      <c r="G28" s="352"/>
      <c r="H28" s="358"/>
      <c r="I28" s="362"/>
      <c r="J28" s="363"/>
      <c r="K28" s="354"/>
      <c r="L28" s="354"/>
      <c r="M28" s="354"/>
      <c r="N28" s="354"/>
      <c r="O28" s="354"/>
      <c r="P28" s="354"/>
      <c r="Q28" s="365"/>
      <c r="R28" s="337"/>
      <c r="S28" s="337"/>
      <c r="T28" s="337"/>
      <c r="U28" s="337"/>
      <c r="V28" s="337"/>
      <c r="W28" s="337"/>
      <c r="X28" s="337"/>
      <c r="Y28" s="23"/>
      <c r="Z28" s="23"/>
      <c r="AA28" s="23"/>
    </row>
    <row r="29" spans="1:27" ht="45" customHeight="1">
      <c r="A29" s="670" t="s">
        <v>107</v>
      </c>
      <c r="B29" s="580"/>
      <c r="C29" s="580"/>
      <c r="D29" s="580"/>
      <c r="E29" s="580"/>
      <c r="F29" s="580"/>
      <c r="G29" s="581"/>
      <c r="H29" s="671" t="s">
        <v>108</v>
      </c>
      <c r="I29" s="580"/>
      <c r="J29" s="580"/>
      <c r="K29" s="580"/>
      <c r="L29" s="580"/>
      <c r="M29" s="580"/>
      <c r="N29" s="581"/>
      <c r="O29" s="672" t="s">
        <v>109</v>
      </c>
      <c r="P29" s="580"/>
      <c r="Q29" s="580"/>
      <c r="R29" s="580"/>
      <c r="S29" s="581"/>
      <c r="T29" s="673" t="s">
        <v>110</v>
      </c>
      <c r="U29" s="580"/>
      <c r="V29" s="580"/>
      <c r="W29" s="580"/>
      <c r="X29" s="581"/>
      <c r="Y29" s="102"/>
      <c r="Z29" s="103"/>
      <c r="AA29" s="104"/>
    </row>
    <row r="30" spans="1:27" ht="63" customHeight="1">
      <c r="A30" s="399"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714" t="s">
        <v>123</v>
      </c>
      <c r="P30" s="580"/>
      <c r="Q30" s="580"/>
      <c r="R30" s="715"/>
      <c r="S30" s="110" t="s">
        <v>124</v>
      </c>
      <c r="T30" s="112" t="s">
        <v>123</v>
      </c>
      <c r="U30" s="109" t="s">
        <v>124</v>
      </c>
      <c r="V30" s="109" t="s">
        <v>57</v>
      </c>
      <c r="W30" s="109" t="s">
        <v>125</v>
      </c>
      <c r="X30" s="110" t="s">
        <v>126</v>
      </c>
      <c r="Y30" s="113"/>
      <c r="Z30" s="23"/>
      <c r="AA30" s="23"/>
    </row>
    <row r="31" spans="1:27" ht="176.25" customHeight="1">
      <c r="A31" s="130">
        <v>1</v>
      </c>
      <c r="B31" s="434" t="s">
        <v>60</v>
      </c>
      <c r="C31" s="130" t="s">
        <v>98</v>
      </c>
      <c r="D31" s="131">
        <v>44741</v>
      </c>
      <c r="E31" s="91" t="s">
        <v>1053</v>
      </c>
      <c r="F31" s="130" t="s">
        <v>61</v>
      </c>
      <c r="G31" s="130" t="s">
        <v>1041</v>
      </c>
      <c r="H31" s="422" t="s">
        <v>1054</v>
      </c>
      <c r="I31" s="150" t="s">
        <v>62</v>
      </c>
      <c r="J31" s="150" t="s">
        <v>1055</v>
      </c>
      <c r="K31" s="130" t="s">
        <v>1056</v>
      </c>
      <c r="L31" s="131">
        <v>44753</v>
      </c>
      <c r="M31" s="131">
        <v>44760</v>
      </c>
      <c r="N31" s="407">
        <v>45078</v>
      </c>
      <c r="O31" s="740" t="s">
        <v>1347</v>
      </c>
      <c r="P31" s="745"/>
      <c r="Q31" s="745"/>
      <c r="R31" s="746"/>
      <c r="S31" s="225"/>
      <c r="T31" s="149"/>
      <c r="U31" s="91"/>
      <c r="V31" s="91"/>
      <c r="W31" s="221" t="s">
        <v>70</v>
      </c>
      <c r="X31" s="425"/>
      <c r="Y31" s="123"/>
      <c r="Z31" s="23"/>
      <c r="AA31" s="23"/>
    </row>
    <row r="32" spans="1:27" ht="15.75" customHeight="1">
      <c r="A32" s="23"/>
      <c r="B32" s="23"/>
      <c r="C32" s="23"/>
      <c r="D32" s="23"/>
      <c r="E32" s="94"/>
      <c r="F32" s="23"/>
      <c r="G32" s="94"/>
      <c r="H32" s="94"/>
      <c r="I32" s="23"/>
      <c r="J32" s="23"/>
      <c r="K32" s="23"/>
      <c r="L32" s="23"/>
      <c r="M32" s="23"/>
      <c r="N32" s="23"/>
      <c r="O32" s="23"/>
      <c r="P32" s="23"/>
      <c r="Q32" s="23"/>
      <c r="R32" s="23"/>
      <c r="S32" s="23"/>
      <c r="T32" s="93"/>
      <c r="U32" s="93"/>
      <c r="V32" s="93"/>
      <c r="W32" s="219"/>
      <c r="X32" s="94"/>
      <c r="Y32" s="23"/>
      <c r="Z32" s="23"/>
      <c r="AA32" s="23"/>
    </row>
    <row r="33" spans="1:27" ht="15.75" customHeight="1">
      <c r="A33" s="23"/>
      <c r="B33" s="23"/>
      <c r="C33" s="23"/>
      <c r="D33" s="23"/>
      <c r="E33" s="94"/>
      <c r="F33" s="23"/>
      <c r="G33" s="94"/>
      <c r="H33" s="94"/>
      <c r="I33" s="23"/>
      <c r="J33" s="23"/>
      <c r="K33" s="23"/>
      <c r="L33" s="23"/>
      <c r="M33" s="23"/>
      <c r="N33" s="23"/>
      <c r="O33" s="23"/>
      <c r="P33" s="23"/>
      <c r="Q33" s="23"/>
      <c r="R33" s="23"/>
      <c r="S33" s="23"/>
      <c r="T33" s="93"/>
      <c r="U33" s="93"/>
      <c r="V33" s="93"/>
      <c r="W33" s="219"/>
      <c r="X33" s="94"/>
      <c r="Y33" s="23"/>
      <c r="Z33" s="23"/>
      <c r="AA33" s="23"/>
    </row>
    <row r="34" spans="1:27" ht="15.75" customHeight="1">
      <c r="A34" s="23"/>
      <c r="B34" s="23"/>
      <c r="C34" s="23"/>
      <c r="D34" s="23"/>
      <c r="E34" s="94"/>
      <c r="F34" s="23"/>
      <c r="G34" s="94"/>
      <c r="H34" s="94"/>
      <c r="I34" s="23"/>
      <c r="J34" s="23"/>
      <c r="K34" s="23"/>
      <c r="L34" s="23"/>
      <c r="M34" s="23"/>
      <c r="N34" s="23"/>
      <c r="O34" s="23"/>
      <c r="P34" s="23"/>
      <c r="Q34" s="23"/>
      <c r="R34" s="23"/>
      <c r="S34" s="23"/>
      <c r="T34" s="93"/>
      <c r="U34" s="93"/>
      <c r="V34" s="93"/>
      <c r="W34" s="219"/>
      <c r="X34" s="94"/>
      <c r="Y34" s="23"/>
      <c r="Z34" s="23"/>
      <c r="AA34" s="23"/>
    </row>
    <row r="35" spans="1:27" ht="15.75" customHeight="1">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c r="AA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94"/>
      <c r="F90" s="23"/>
      <c r="G90" s="94"/>
      <c r="H90" s="94"/>
      <c r="I90" s="23"/>
      <c r="J90" s="23"/>
      <c r="K90" s="23"/>
      <c r="L90" s="23"/>
      <c r="M90" s="23"/>
      <c r="N90" s="23"/>
      <c r="O90" s="23"/>
      <c r="P90" s="23"/>
      <c r="Q90" s="23"/>
      <c r="R90" s="23"/>
      <c r="S90" s="23"/>
      <c r="T90" s="93"/>
      <c r="U90" s="93"/>
      <c r="V90" s="93"/>
      <c r="W90" s="219"/>
      <c r="X90" s="94"/>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6">
    <mergeCell ref="T29:X29"/>
    <mergeCell ref="A23:C23"/>
    <mergeCell ref="H23:I23"/>
    <mergeCell ref="O30:R30"/>
    <mergeCell ref="O31:R31"/>
    <mergeCell ref="H24:I24"/>
    <mergeCell ref="H25:I25"/>
    <mergeCell ref="H26:I26"/>
    <mergeCell ref="A29:G29"/>
    <mergeCell ref="H29:N29"/>
    <mergeCell ref="O29:S29"/>
    <mergeCell ref="A17:C20"/>
    <mergeCell ref="D17:W20"/>
    <mergeCell ref="A22:C22"/>
    <mergeCell ref="E22:F22"/>
    <mergeCell ref="H22:J22"/>
  </mergeCells>
  <conditionalFormatting sqref="W31">
    <cfRule type="containsText" dxfId="29" priority="1" stopIfTrue="1" operator="containsText" text="Cerrada">
      <formula>NOT(ISERROR(SEARCH(("Cerrada"),(W31))))</formula>
    </cfRule>
  </conditionalFormatting>
  <conditionalFormatting sqref="W31">
    <cfRule type="containsText" dxfId="28" priority="2" stopIfTrue="1" operator="containsText" text="En ejecución">
      <formula>NOT(ISERROR(SEARCH(("En ejecución"),(W31))))</formula>
    </cfRule>
  </conditionalFormatting>
  <conditionalFormatting sqref="W31">
    <cfRule type="containsText" dxfId="27" priority="3" stopIfTrue="1" operator="containsText" text="Vencida">
      <formula>NOT(ISERROR(SEARCH(("Vencida"),(W31))))</formula>
    </cfRule>
  </conditionalFormatting>
  <conditionalFormatting sqref="W31">
    <cfRule type="containsText" dxfId="26" priority="4" stopIfTrue="1" operator="containsText" text="Cerrada">
      <formula>NOT(ISERROR(SEARCH(("Cerrada"),(W31))))</formula>
    </cfRule>
  </conditionalFormatting>
  <conditionalFormatting sqref="W31">
    <cfRule type="containsText" dxfId="25" priority="5" stopIfTrue="1" operator="containsText" text="En ejecución">
      <formula>NOT(ISERROR(SEARCH(("En ejecución"),(W31))))</formula>
    </cfRule>
  </conditionalFormatting>
  <conditionalFormatting sqref="W31">
    <cfRule type="containsText" dxfId="24" priority="6" stopIfTrue="1" operator="containsText" text="Vencida">
      <formula>NOT(ISERROR(SEARCH(("Vencida"),(W31))))</formula>
    </cfRule>
  </conditionalFormatting>
  <dataValidations count="7">
    <dataValidation type="list" allowBlank="1" showErrorMessage="1" sqref="B31">
      <formula1>$F$2:$F$6</formula1>
    </dataValidation>
    <dataValidation type="list" allowBlank="1" showErrorMessage="1" sqref="A23">
      <formula1>PROCESOS</formula1>
    </dataValidation>
    <dataValidation type="list" allowBlank="1" showErrorMessage="1" sqref="C31">
      <formula1>$D$2:$D$13</formula1>
    </dataValidation>
    <dataValidation type="list" allowBlank="1" showErrorMessage="1" sqref="F31">
      <formula1>$G$2:$G$5</formula1>
    </dataValidation>
    <dataValidation type="list" allowBlank="1" showErrorMessage="1" sqref="I31">
      <formula1>$H$2:$H$3</formula1>
    </dataValidation>
    <dataValidation type="list" allowBlank="1" showErrorMessage="1" sqref="W31">
      <formula1>$I$2:$I$4</formula1>
    </dataValidation>
    <dataValidation type="list" allowBlank="1" showErrorMessage="1" sqref="V31">
      <formula1>$J$2:$J$4</formula1>
    </dataValidation>
  </dataValidation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00"/>
  <sheetViews>
    <sheetView showGridLines="0" topLeftCell="U35" zoomScale="80" zoomScaleNormal="80" workbookViewId="0">
      <selection activeCell="W31" sqref="W31:W37"/>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42578125" customWidth="1"/>
    <col min="6" max="6" width="24.140625" customWidth="1"/>
    <col min="7" max="8" width="45.2851562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19.5703125" customWidth="1"/>
    <col min="18" max="18" width="19.42578125" hidden="1" customWidth="1"/>
    <col min="19" max="19" width="29.7109375" customWidth="1"/>
    <col min="20" max="20" width="62.8554687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62"/>
      <c r="B17" s="663"/>
      <c r="C17" s="664"/>
      <c r="D17" s="669" t="s">
        <v>101</v>
      </c>
      <c r="E17" s="663"/>
      <c r="F17" s="663"/>
      <c r="G17" s="663"/>
      <c r="H17" s="663"/>
      <c r="I17" s="663"/>
      <c r="J17" s="663"/>
      <c r="K17" s="663"/>
      <c r="L17" s="663"/>
      <c r="M17" s="663"/>
      <c r="N17" s="663"/>
      <c r="O17" s="663"/>
      <c r="P17" s="663"/>
      <c r="Q17" s="663"/>
      <c r="R17" s="663"/>
      <c r="S17" s="663"/>
      <c r="T17" s="663"/>
      <c r="U17" s="663"/>
      <c r="V17" s="663"/>
      <c r="W17" s="664"/>
      <c r="X17" s="95" t="s">
        <v>102</v>
      </c>
      <c r="Y17" s="23"/>
      <c r="Z17" s="23"/>
      <c r="AA17" s="23"/>
    </row>
    <row r="18" spans="1:27" ht="27.75" customHeight="1">
      <c r="A18" s="665"/>
      <c r="B18" s="607"/>
      <c r="C18" s="666"/>
      <c r="D18" s="665"/>
      <c r="E18" s="607"/>
      <c r="F18" s="607"/>
      <c r="G18" s="607"/>
      <c r="H18" s="607"/>
      <c r="I18" s="607"/>
      <c r="J18" s="607"/>
      <c r="K18" s="607"/>
      <c r="L18" s="607"/>
      <c r="M18" s="607"/>
      <c r="N18" s="607"/>
      <c r="O18" s="607"/>
      <c r="P18" s="607"/>
      <c r="Q18" s="607"/>
      <c r="R18" s="607"/>
      <c r="S18" s="607"/>
      <c r="T18" s="607"/>
      <c r="U18" s="607"/>
      <c r="V18" s="607"/>
      <c r="W18" s="666"/>
      <c r="X18" s="96" t="s">
        <v>954</v>
      </c>
      <c r="Y18" s="23"/>
      <c r="Z18" s="23"/>
      <c r="AA18" s="23"/>
    </row>
    <row r="19" spans="1:27" ht="27.75" customHeight="1">
      <c r="A19" s="665"/>
      <c r="B19" s="607"/>
      <c r="C19" s="666"/>
      <c r="D19" s="665"/>
      <c r="E19" s="607"/>
      <c r="F19" s="607"/>
      <c r="G19" s="607"/>
      <c r="H19" s="607"/>
      <c r="I19" s="607"/>
      <c r="J19" s="607"/>
      <c r="K19" s="607"/>
      <c r="L19" s="607"/>
      <c r="M19" s="607"/>
      <c r="N19" s="607"/>
      <c r="O19" s="607"/>
      <c r="P19" s="607"/>
      <c r="Q19" s="607"/>
      <c r="R19" s="607"/>
      <c r="S19" s="607"/>
      <c r="T19" s="607"/>
      <c r="U19" s="607"/>
      <c r="V19" s="607"/>
      <c r="W19" s="666"/>
      <c r="X19" s="753" t="s">
        <v>975</v>
      </c>
      <c r="Y19" s="23"/>
      <c r="Z19" s="23"/>
      <c r="AA19" s="23"/>
    </row>
    <row r="20" spans="1:27" ht="27.75" customHeight="1" thickBot="1">
      <c r="A20" s="667"/>
      <c r="B20" s="668"/>
      <c r="C20" s="628"/>
      <c r="D20" s="667"/>
      <c r="E20" s="668"/>
      <c r="F20" s="668"/>
      <c r="G20" s="668"/>
      <c r="H20" s="668"/>
      <c r="I20" s="668"/>
      <c r="J20" s="668"/>
      <c r="K20" s="668"/>
      <c r="L20" s="668"/>
      <c r="M20" s="668"/>
      <c r="N20" s="668"/>
      <c r="O20" s="668"/>
      <c r="P20" s="668"/>
      <c r="Q20" s="668"/>
      <c r="R20" s="668"/>
      <c r="S20" s="668"/>
      <c r="T20" s="668"/>
      <c r="U20" s="668"/>
      <c r="V20" s="668"/>
      <c r="W20" s="628"/>
      <c r="X20" s="754"/>
      <c r="Y20" s="23"/>
      <c r="Z20" s="23"/>
      <c r="AA20" s="23"/>
    </row>
    <row r="21" spans="1:27" ht="36.75" customHeight="1" thickBot="1">
      <c r="A21" s="334"/>
      <c r="B21" s="335"/>
      <c r="C21" s="335"/>
      <c r="D21" s="335"/>
      <c r="E21" s="336"/>
      <c r="F21" s="337"/>
      <c r="G21" s="338"/>
      <c r="H21" s="338"/>
      <c r="I21" s="337"/>
      <c r="J21" s="337"/>
      <c r="K21" s="337"/>
      <c r="L21" s="337"/>
      <c r="M21" s="337"/>
      <c r="N21" s="337"/>
      <c r="O21" s="337"/>
      <c r="P21" s="337"/>
      <c r="Q21" s="337"/>
      <c r="R21" s="337"/>
      <c r="S21" s="337"/>
      <c r="T21" s="340"/>
      <c r="U21" s="340"/>
      <c r="V21" s="340"/>
      <c r="W21" s="337"/>
      <c r="X21" s="338"/>
      <c r="Y21" s="23"/>
      <c r="Z21" s="23"/>
      <c r="AA21" s="23"/>
    </row>
    <row r="22" spans="1:27" ht="63" customHeight="1">
      <c r="A22" s="702" t="s">
        <v>956</v>
      </c>
      <c r="B22" s="577"/>
      <c r="C22" s="578"/>
      <c r="D22" s="341"/>
      <c r="E22" s="703" t="str">
        <f>CONCATENATE("INFORME DE SEGUIMIENTO DEL PROCESO ",A23)</f>
        <v>INFORME DE SEGUIMIENTO DEL PROCESO ATENCIÓN AL CIUDADANO</v>
      </c>
      <c r="F22" s="581"/>
      <c r="G22" s="338"/>
      <c r="H22" s="704" t="s">
        <v>957</v>
      </c>
      <c r="I22" s="580"/>
      <c r="J22" s="581"/>
      <c r="K22" s="342"/>
      <c r="L22" s="713"/>
      <c r="M22" s="682"/>
      <c r="N22" s="713"/>
      <c r="O22" s="682"/>
      <c r="P22" s="356"/>
      <c r="Q22" s="343"/>
      <c r="R22" s="343"/>
      <c r="S22" s="343"/>
      <c r="T22" s="343"/>
      <c r="U22" s="343"/>
      <c r="V22" s="343"/>
      <c r="W22" s="343"/>
      <c r="X22" s="344"/>
      <c r="Y22" s="23"/>
      <c r="Z22" s="23"/>
      <c r="AA22" s="23"/>
    </row>
    <row r="23" spans="1:27" ht="53.25" customHeight="1">
      <c r="A23" s="705" t="s">
        <v>72</v>
      </c>
      <c r="B23" s="577"/>
      <c r="C23" s="578"/>
      <c r="D23" s="341"/>
      <c r="E23" s="345" t="s">
        <v>958</v>
      </c>
      <c r="F23" s="346">
        <f>COUNTA(E31:E38)</f>
        <v>6</v>
      </c>
      <c r="G23" s="338"/>
      <c r="H23" s="706" t="s">
        <v>959</v>
      </c>
      <c r="I23" s="707"/>
      <c r="J23" s="346">
        <f>COUNTIF(I31:I37,"Acción correctiva")</f>
        <v>1</v>
      </c>
      <c r="K23" s="339"/>
      <c r="L23" s="713"/>
      <c r="M23" s="682"/>
      <c r="N23" s="713"/>
      <c r="O23" s="682"/>
      <c r="P23" s="356"/>
      <c r="Q23" s="343"/>
      <c r="R23" s="343"/>
      <c r="S23" s="343"/>
      <c r="T23" s="343"/>
      <c r="U23" s="344"/>
      <c r="V23" s="344"/>
      <c r="W23" s="341"/>
      <c r="X23" s="344"/>
      <c r="Y23" s="23"/>
      <c r="Z23" s="23"/>
      <c r="AA23" s="23"/>
    </row>
    <row r="24" spans="1:27" ht="48.75" customHeight="1">
      <c r="A24" s="348"/>
      <c r="B24" s="341"/>
      <c r="C24" s="341"/>
      <c r="D24" s="349"/>
      <c r="E24" s="350" t="s">
        <v>8</v>
      </c>
      <c r="F24" s="351">
        <f>COUNTA(H31:H38)</f>
        <v>7</v>
      </c>
      <c r="G24" s="352"/>
      <c r="H24" s="711" t="s">
        <v>960</v>
      </c>
      <c r="I24" s="712"/>
      <c r="J24" s="347">
        <f>COUNTIF(I31:I37,"Acción Preventiva y/o de mejora")</f>
        <v>6</v>
      </c>
      <c r="K24" s="339"/>
      <c r="L24" s="713"/>
      <c r="M24" s="682"/>
      <c r="N24" s="713"/>
      <c r="O24" s="682"/>
      <c r="P24" s="356"/>
      <c r="Q24" s="343"/>
      <c r="R24" s="339"/>
      <c r="S24" s="339"/>
      <c r="T24" s="339"/>
      <c r="U24" s="344"/>
      <c r="V24" s="344"/>
      <c r="W24" s="341"/>
      <c r="X24" s="344"/>
      <c r="Y24" s="23"/>
      <c r="Z24" s="23"/>
      <c r="AA24" s="23"/>
    </row>
    <row r="25" spans="1:27" ht="53.25" customHeight="1">
      <c r="A25" s="348"/>
      <c r="B25" s="341"/>
      <c r="C25" s="341"/>
      <c r="D25" s="353"/>
      <c r="E25" s="350" t="s">
        <v>9</v>
      </c>
      <c r="F25" s="351">
        <f>COUNTIF(W31:W33, "Vencida")</f>
        <v>0</v>
      </c>
      <c r="G25" s="352"/>
      <c r="H25" s="713"/>
      <c r="I25" s="682"/>
      <c r="J25" s="354"/>
      <c r="K25" s="339"/>
      <c r="L25" s="713"/>
      <c r="M25" s="682"/>
      <c r="N25" s="713"/>
      <c r="O25" s="682"/>
      <c r="P25" s="356"/>
      <c r="Q25" s="343"/>
      <c r="R25" s="339"/>
      <c r="S25" s="339"/>
      <c r="T25" s="339"/>
      <c r="U25" s="344"/>
      <c r="V25" s="344"/>
      <c r="W25" s="341"/>
      <c r="X25" s="355"/>
      <c r="Y25" s="23"/>
      <c r="Z25" s="23"/>
      <c r="AA25" s="23"/>
    </row>
    <row r="26" spans="1:27" ht="48.75" customHeight="1">
      <c r="A26" s="348"/>
      <c r="B26" s="341"/>
      <c r="C26" s="341"/>
      <c r="D26" s="349"/>
      <c r="E26" s="350" t="s">
        <v>10</v>
      </c>
      <c r="F26" s="351">
        <f>COUNTIF(W31:W38, "En ejecución")</f>
        <v>7</v>
      </c>
      <c r="G26" s="352"/>
      <c r="H26" s="713"/>
      <c r="I26" s="682"/>
      <c r="J26" s="356"/>
      <c r="K26" s="354"/>
      <c r="L26" s="713"/>
      <c r="M26" s="682"/>
      <c r="N26" s="713"/>
      <c r="O26" s="682"/>
      <c r="P26" s="356"/>
      <c r="Q26" s="343"/>
      <c r="R26" s="339"/>
      <c r="S26" s="339"/>
      <c r="T26" s="339"/>
      <c r="U26" s="344"/>
      <c r="V26" s="344"/>
      <c r="W26" s="341"/>
      <c r="X26" s="355"/>
      <c r="Y26" s="23"/>
      <c r="Z26" s="23"/>
      <c r="AA26" s="23"/>
    </row>
    <row r="27" spans="1:27" ht="51" customHeight="1">
      <c r="A27" s="348"/>
      <c r="B27" s="341"/>
      <c r="C27" s="341"/>
      <c r="D27" s="353"/>
      <c r="E27" s="357" t="s">
        <v>976</v>
      </c>
      <c r="F27" s="347">
        <f>COUNTIF(W31:W38,"Cerrada")</f>
        <v>0</v>
      </c>
      <c r="G27" s="352"/>
      <c r="H27" s="358"/>
      <c r="I27" s="359"/>
      <c r="J27" s="343"/>
      <c r="K27" s="343"/>
      <c r="L27" s="713"/>
      <c r="M27" s="682"/>
      <c r="N27" s="713"/>
      <c r="O27" s="682"/>
      <c r="P27" s="356"/>
      <c r="Q27" s="343"/>
      <c r="R27" s="339"/>
      <c r="S27" s="339"/>
      <c r="T27" s="339"/>
      <c r="U27" s="344"/>
      <c r="V27" s="344"/>
      <c r="W27" s="341"/>
      <c r="X27" s="355"/>
      <c r="Y27" s="23"/>
      <c r="Z27" s="23"/>
      <c r="AA27" s="23"/>
    </row>
    <row r="28" spans="1:27" ht="41.25" customHeight="1">
      <c r="A28" s="348"/>
      <c r="B28" s="341"/>
      <c r="C28" s="341"/>
      <c r="D28" s="341"/>
      <c r="E28" s="360"/>
      <c r="F28" s="361"/>
      <c r="G28" s="352"/>
      <c r="H28" s="358"/>
      <c r="I28" s="362"/>
      <c r="J28" s="363"/>
      <c r="K28" s="362"/>
      <c r="L28" s="363"/>
      <c r="M28" s="364"/>
      <c r="N28" s="365"/>
      <c r="O28" s="365"/>
      <c r="P28" s="365"/>
      <c r="Q28" s="365"/>
      <c r="R28" s="337"/>
      <c r="S28" s="337"/>
      <c r="T28" s="337"/>
      <c r="U28" s="337"/>
      <c r="V28" s="337"/>
      <c r="W28" s="337"/>
      <c r="X28" s="337"/>
      <c r="Y28" s="23"/>
      <c r="Z28" s="23"/>
      <c r="AA28" s="23"/>
    </row>
    <row r="29" spans="1:27" ht="45" customHeight="1">
      <c r="A29" s="670" t="s">
        <v>107</v>
      </c>
      <c r="B29" s="580"/>
      <c r="C29" s="580"/>
      <c r="D29" s="580"/>
      <c r="E29" s="580"/>
      <c r="F29" s="580"/>
      <c r="G29" s="581"/>
      <c r="H29" s="671" t="s">
        <v>108</v>
      </c>
      <c r="I29" s="580"/>
      <c r="J29" s="580"/>
      <c r="K29" s="580"/>
      <c r="L29" s="580"/>
      <c r="M29" s="580"/>
      <c r="N29" s="581"/>
      <c r="O29" s="748" t="s">
        <v>109</v>
      </c>
      <c r="P29" s="663"/>
      <c r="Q29" s="663"/>
      <c r="R29" s="663"/>
      <c r="S29" s="664"/>
      <c r="T29" s="749" t="s">
        <v>110</v>
      </c>
      <c r="U29" s="663"/>
      <c r="V29" s="663"/>
      <c r="W29" s="663"/>
      <c r="X29" s="664"/>
      <c r="Y29" s="102"/>
      <c r="Z29" s="103"/>
      <c r="AA29" s="104"/>
    </row>
    <row r="30" spans="1:27" ht="63" customHeight="1" thickTop="1" thickBot="1">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380" t="s">
        <v>121</v>
      </c>
      <c r="N30" s="381" t="s">
        <v>122</v>
      </c>
      <c r="O30" s="750" t="s">
        <v>123</v>
      </c>
      <c r="P30" s="751"/>
      <c r="Q30" s="751"/>
      <c r="R30" s="752"/>
      <c r="S30" s="381" t="s">
        <v>124</v>
      </c>
      <c r="T30" s="381" t="s">
        <v>123</v>
      </c>
      <c r="U30" s="381" t="s">
        <v>124</v>
      </c>
      <c r="V30" s="381" t="s">
        <v>57</v>
      </c>
      <c r="W30" s="381" t="s">
        <v>125</v>
      </c>
      <c r="X30" s="381" t="s">
        <v>126</v>
      </c>
      <c r="Y30" s="113"/>
      <c r="Z30" s="23"/>
      <c r="AA30" s="23"/>
    </row>
    <row r="31" spans="1:27" ht="93" customHeight="1">
      <c r="A31" s="382">
        <v>1</v>
      </c>
      <c r="B31" s="383" t="s">
        <v>961</v>
      </c>
      <c r="C31" s="383" t="s">
        <v>59</v>
      </c>
      <c r="D31" s="384">
        <v>44708</v>
      </c>
      <c r="E31" s="385" t="s">
        <v>962</v>
      </c>
      <c r="F31" s="383" t="s">
        <v>75</v>
      </c>
      <c r="G31" s="385" t="s">
        <v>977</v>
      </c>
      <c r="H31" s="385" t="s">
        <v>978</v>
      </c>
      <c r="I31" s="386" t="s">
        <v>69</v>
      </c>
      <c r="J31" s="383" t="s">
        <v>979</v>
      </c>
      <c r="K31" s="386" t="s">
        <v>966</v>
      </c>
      <c r="L31" s="384">
        <v>44750</v>
      </c>
      <c r="M31" s="384">
        <v>44896</v>
      </c>
      <c r="N31" s="116">
        <v>45115</v>
      </c>
      <c r="O31" s="747" t="s">
        <v>1347</v>
      </c>
      <c r="P31" s="592"/>
      <c r="Q31" s="592"/>
      <c r="R31" s="593"/>
      <c r="S31" s="387"/>
      <c r="T31" s="122"/>
      <c r="U31" s="388"/>
      <c r="V31" s="115"/>
      <c r="W31" s="115" t="s">
        <v>70</v>
      </c>
      <c r="X31" s="389"/>
      <c r="Y31" s="123"/>
      <c r="Z31" s="23"/>
      <c r="AA31" s="23"/>
    </row>
    <row r="32" spans="1:27" ht="66" customHeight="1">
      <c r="A32" s="366">
        <v>2</v>
      </c>
      <c r="B32" s="141" t="s">
        <v>961</v>
      </c>
      <c r="C32" s="141" t="s">
        <v>59</v>
      </c>
      <c r="D32" s="131">
        <v>44708</v>
      </c>
      <c r="E32" s="91" t="s">
        <v>967</v>
      </c>
      <c r="F32" s="141" t="s">
        <v>75</v>
      </c>
      <c r="G32" s="91" t="s">
        <v>981</v>
      </c>
      <c r="H32" s="91" t="s">
        <v>982</v>
      </c>
      <c r="I32" s="130" t="s">
        <v>69</v>
      </c>
      <c r="J32" s="141" t="s">
        <v>983</v>
      </c>
      <c r="K32" s="130" t="s">
        <v>966</v>
      </c>
      <c r="L32" s="131">
        <v>44750</v>
      </c>
      <c r="M32" s="131">
        <v>44896</v>
      </c>
      <c r="N32" s="131">
        <v>45115</v>
      </c>
      <c r="O32" s="747" t="s">
        <v>1347</v>
      </c>
      <c r="P32" s="592"/>
      <c r="Q32" s="592"/>
      <c r="R32" s="593"/>
      <c r="S32" s="390"/>
      <c r="T32" s="139"/>
      <c r="U32" s="139"/>
      <c r="V32" s="391"/>
      <c r="W32" s="115" t="s">
        <v>70</v>
      </c>
      <c r="X32" s="392"/>
      <c r="Y32" s="23"/>
      <c r="Z32" s="23"/>
      <c r="AA32" s="23"/>
    </row>
    <row r="33" spans="1:27" ht="90" customHeight="1">
      <c r="A33" s="366">
        <v>3</v>
      </c>
      <c r="B33" s="141" t="s">
        <v>961</v>
      </c>
      <c r="C33" s="141" t="s">
        <v>59</v>
      </c>
      <c r="D33" s="131">
        <v>44708</v>
      </c>
      <c r="E33" s="91" t="s">
        <v>971</v>
      </c>
      <c r="F33" s="130" t="s">
        <v>61</v>
      </c>
      <c r="G33" s="91" t="s">
        <v>984</v>
      </c>
      <c r="H33" s="91" t="s">
        <v>985</v>
      </c>
      <c r="I33" s="130" t="s">
        <v>62</v>
      </c>
      <c r="J33" s="141" t="s">
        <v>986</v>
      </c>
      <c r="K33" s="130" t="s">
        <v>966</v>
      </c>
      <c r="L33" s="131">
        <v>44750</v>
      </c>
      <c r="M33" s="131">
        <v>44896</v>
      </c>
      <c r="N33" s="131">
        <v>45115</v>
      </c>
      <c r="O33" s="747" t="s">
        <v>1347</v>
      </c>
      <c r="P33" s="592"/>
      <c r="Q33" s="592"/>
      <c r="R33" s="593"/>
      <c r="S33" s="390"/>
      <c r="T33" s="139"/>
      <c r="U33" s="139"/>
      <c r="V33" s="391"/>
      <c r="W33" s="115" t="s">
        <v>70</v>
      </c>
      <c r="X33" s="392"/>
      <c r="Y33" s="23"/>
      <c r="Z33" s="23"/>
      <c r="AA33" s="23"/>
    </row>
    <row r="34" spans="1:27" ht="114.75" customHeight="1" thickBot="1">
      <c r="A34" s="371">
        <v>4</v>
      </c>
      <c r="B34" s="373" t="s">
        <v>961</v>
      </c>
      <c r="C34" s="373" t="s">
        <v>59</v>
      </c>
      <c r="D34" s="374">
        <v>44708</v>
      </c>
      <c r="E34" s="375" t="s">
        <v>987</v>
      </c>
      <c r="F34" s="376" t="s">
        <v>75</v>
      </c>
      <c r="G34" s="376" t="s">
        <v>988</v>
      </c>
      <c r="H34" s="136" t="s">
        <v>989</v>
      </c>
      <c r="I34" s="376" t="s">
        <v>69</v>
      </c>
      <c r="J34" s="376" t="s">
        <v>990</v>
      </c>
      <c r="K34" s="376" t="s">
        <v>608</v>
      </c>
      <c r="L34" s="374">
        <v>44750</v>
      </c>
      <c r="M34" s="374">
        <v>45089</v>
      </c>
      <c r="N34" s="378">
        <v>45114</v>
      </c>
      <c r="O34" s="747" t="s">
        <v>1347</v>
      </c>
      <c r="P34" s="592"/>
      <c r="Q34" s="592"/>
      <c r="R34" s="593"/>
      <c r="S34" s="486"/>
      <c r="T34" s="91"/>
      <c r="U34" s="379"/>
      <c r="V34" s="393"/>
      <c r="W34" s="115" t="s">
        <v>70</v>
      </c>
      <c r="X34" s="392"/>
      <c r="Y34" s="23"/>
      <c r="Z34" s="23"/>
      <c r="AA34" s="23"/>
    </row>
    <row r="35" spans="1:27" ht="132.75" customHeight="1" thickBot="1">
      <c r="A35" s="755">
        <v>5</v>
      </c>
      <c r="B35" s="642" t="s">
        <v>991</v>
      </c>
      <c r="C35" s="639" t="s">
        <v>59</v>
      </c>
      <c r="D35" s="655">
        <v>44621</v>
      </c>
      <c r="E35" s="757" t="s">
        <v>992</v>
      </c>
      <c r="F35" s="655" t="s">
        <v>75</v>
      </c>
      <c r="G35" s="255" t="s">
        <v>993</v>
      </c>
      <c r="H35" s="130" t="s">
        <v>980</v>
      </c>
      <c r="I35" s="191" t="s">
        <v>69</v>
      </c>
      <c r="J35" s="141" t="s">
        <v>994</v>
      </c>
      <c r="K35" s="130" t="s">
        <v>995</v>
      </c>
      <c r="L35" s="286" t="s">
        <v>980</v>
      </c>
      <c r="M35" s="286" t="s">
        <v>980</v>
      </c>
      <c r="N35" s="286" t="s">
        <v>980</v>
      </c>
      <c r="O35" s="747" t="s">
        <v>1347</v>
      </c>
      <c r="P35" s="592"/>
      <c r="Q35" s="592"/>
      <c r="R35" s="593"/>
      <c r="S35" s="487"/>
      <c r="T35" s="395"/>
      <c r="U35" s="394"/>
      <c r="V35" s="393"/>
      <c r="W35" s="115" t="s">
        <v>70</v>
      </c>
      <c r="X35" s="392"/>
      <c r="Y35" s="23"/>
      <c r="Z35" s="23"/>
      <c r="AA35" s="23"/>
    </row>
    <row r="36" spans="1:27" ht="78.75" customHeight="1" thickBot="1">
      <c r="A36" s="638"/>
      <c r="B36" s="638"/>
      <c r="C36" s="756"/>
      <c r="D36" s="638"/>
      <c r="E36" s="638"/>
      <c r="F36" s="638"/>
      <c r="G36" s="255" t="s">
        <v>996</v>
      </c>
      <c r="H36" s="130" t="s">
        <v>980</v>
      </c>
      <c r="I36" s="191" t="s">
        <v>69</v>
      </c>
      <c r="J36" s="141" t="s">
        <v>994</v>
      </c>
      <c r="K36" s="130" t="s">
        <v>995</v>
      </c>
      <c r="L36" s="286" t="s">
        <v>980</v>
      </c>
      <c r="M36" s="286" t="s">
        <v>980</v>
      </c>
      <c r="N36" s="286" t="s">
        <v>980</v>
      </c>
      <c r="O36" s="747" t="s">
        <v>1347</v>
      </c>
      <c r="P36" s="592"/>
      <c r="Q36" s="592"/>
      <c r="R36" s="593"/>
      <c r="S36" s="240"/>
      <c r="T36" s="395"/>
      <c r="U36" s="376"/>
      <c r="V36" s="393"/>
      <c r="W36" s="115" t="s">
        <v>70</v>
      </c>
      <c r="X36" s="392"/>
      <c r="Y36" s="23"/>
      <c r="Z36" s="23"/>
      <c r="AA36" s="23"/>
    </row>
    <row r="37" spans="1:27" ht="122.25" customHeight="1" thickBot="1">
      <c r="A37" s="286">
        <v>6</v>
      </c>
      <c r="B37" s="191" t="s">
        <v>991</v>
      </c>
      <c r="C37" s="372" t="s">
        <v>59</v>
      </c>
      <c r="D37" s="396">
        <v>44621</v>
      </c>
      <c r="E37" s="255" t="s">
        <v>997</v>
      </c>
      <c r="F37" s="376" t="s">
        <v>75</v>
      </c>
      <c r="G37" s="255" t="s">
        <v>998</v>
      </c>
      <c r="H37" s="130" t="s">
        <v>980</v>
      </c>
      <c r="I37" s="191" t="s">
        <v>69</v>
      </c>
      <c r="J37" s="141" t="s">
        <v>999</v>
      </c>
      <c r="K37" s="130" t="s">
        <v>995</v>
      </c>
      <c r="L37" s="286" t="s">
        <v>980</v>
      </c>
      <c r="M37" s="286" t="s">
        <v>980</v>
      </c>
      <c r="N37" s="286" t="s">
        <v>980</v>
      </c>
      <c r="O37" s="747" t="s">
        <v>1347</v>
      </c>
      <c r="P37" s="592"/>
      <c r="Q37" s="592"/>
      <c r="R37" s="593"/>
      <c r="S37" s="376"/>
      <c r="T37" s="395"/>
      <c r="U37" s="376"/>
      <c r="V37" s="393"/>
      <c r="W37" s="115" t="s">
        <v>70</v>
      </c>
      <c r="X37" s="397"/>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23"/>
      <c r="U90" s="23"/>
      <c r="V90" s="23"/>
      <c r="W90" s="219"/>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19"/>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19"/>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19"/>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41">
    <mergeCell ref="X19:X20"/>
    <mergeCell ref="O31:R31"/>
    <mergeCell ref="O32:R32"/>
    <mergeCell ref="O33:R33"/>
    <mergeCell ref="A35:A36"/>
    <mergeCell ref="B35:B36"/>
    <mergeCell ref="C35:C36"/>
    <mergeCell ref="F35:F36"/>
    <mergeCell ref="O36:R36"/>
    <mergeCell ref="D35:D36"/>
    <mergeCell ref="E35:E36"/>
    <mergeCell ref="O34:R34"/>
    <mergeCell ref="O35:R35"/>
    <mergeCell ref="L25:M25"/>
    <mergeCell ref="N25:O25"/>
    <mergeCell ref="N26:O26"/>
    <mergeCell ref="O37:R37"/>
    <mergeCell ref="A29:G29"/>
    <mergeCell ref="H29:N29"/>
    <mergeCell ref="O29:S29"/>
    <mergeCell ref="T29:X29"/>
    <mergeCell ref="O30:R30"/>
    <mergeCell ref="N27:O27"/>
    <mergeCell ref="L26:M26"/>
    <mergeCell ref="L27:M27"/>
    <mergeCell ref="A23:C23"/>
    <mergeCell ref="L23:M23"/>
    <mergeCell ref="N23:O23"/>
    <mergeCell ref="L24:M24"/>
    <mergeCell ref="N24:O24"/>
    <mergeCell ref="H23:I23"/>
    <mergeCell ref="H24:I24"/>
    <mergeCell ref="H25:I25"/>
    <mergeCell ref="H26:I26"/>
    <mergeCell ref="A17:C20"/>
    <mergeCell ref="D17:W20"/>
    <mergeCell ref="A22:C22"/>
    <mergeCell ref="E22:F22"/>
    <mergeCell ref="L22:M22"/>
    <mergeCell ref="N22:O22"/>
    <mergeCell ref="H22:J22"/>
  </mergeCells>
  <conditionalFormatting sqref="W31:W37">
    <cfRule type="containsText" dxfId="23" priority="1" stopIfTrue="1" operator="containsText" text="Cerrada">
      <formula>NOT(ISERROR(SEARCH(("Cerrada"),(W31))))</formula>
    </cfRule>
  </conditionalFormatting>
  <conditionalFormatting sqref="W31:W37">
    <cfRule type="containsText" dxfId="22" priority="2" stopIfTrue="1" operator="containsText" text="En ejecución">
      <formula>NOT(ISERROR(SEARCH(("En ejecución"),(W31))))</formula>
    </cfRule>
  </conditionalFormatting>
  <conditionalFormatting sqref="W31:W37">
    <cfRule type="containsText" dxfId="21" priority="3" stopIfTrue="1" operator="containsText" text="Vencida">
      <formula>NOT(ISERROR(SEARCH(("Vencida"),(W31))))</formula>
    </cfRule>
  </conditionalFormatting>
  <dataValidations count="5">
    <dataValidation type="list" allowBlank="1" showErrorMessage="1" sqref="A23">
      <formula1>PROCESOS</formula1>
    </dataValidation>
    <dataValidation type="list" allowBlank="1" showErrorMessage="1" sqref="F31:F34 F37">
      <formula1>$G$2:$G$5</formula1>
    </dataValidation>
    <dataValidation type="list" allowBlank="1" showErrorMessage="1" sqref="I31:I34">
      <formula1>$H$2:$H$3</formula1>
    </dataValidation>
    <dataValidation type="list" allowBlank="1" showErrorMessage="1" sqref="W31:W37">
      <formula1>$I$2:$I$4</formula1>
    </dataValidation>
    <dataValidation type="list" allowBlank="1" showErrorMessage="1" sqref="V31">
      <formula1>$J$2:$J$4</formula1>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1000"/>
  <sheetViews>
    <sheetView showGridLines="0" topLeftCell="A17" zoomScale="80" zoomScaleNormal="80" workbookViewId="0">
      <selection activeCell="W31" sqref="W31"/>
    </sheetView>
  </sheetViews>
  <sheetFormatPr baseColWidth="10" defaultColWidth="14.42578125" defaultRowHeight="15" customHeight="1"/>
  <cols>
    <col min="1" max="1" width="7.42578125" customWidth="1"/>
    <col min="2" max="2" width="10.7109375" customWidth="1"/>
    <col min="3" max="3" width="17.5703125" customWidth="1"/>
    <col min="4" max="4" width="21.5703125" customWidth="1"/>
    <col min="5" max="5" width="60.42578125" customWidth="1"/>
    <col min="6" max="6" width="24.140625" customWidth="1"/>
    <col min="7" max="7" width="30" customWidth="1"/>
    <col min="8" max="8" width="36.5703125" customWidth="1"/>
    <col min="9" max="9" width="14" customWidth="1"/>
    <col min="10" max="10" width="18" customWidth="1"/>
    <col min="11" max="11" width="18.5703125" customWidth="1"/>
    <col min="12" max="12" width="20" customWidth="1"/>
    <col min="13" max="13" width="18.28515625" customWidth="1"/>
    <col min="14" max="14" width="18" customWidth="1"/>
    <col min="15" max="17" width="30.5703125" customWidth="1"/>
    <col min="18" max="18" width="19.42578125" hidden="1" customWidth="1"/>
    <col min="19" max="19" width="28.140625" customWidth="1"/>
    <col min="20" max="20" width="89.140625" customWidth="1"/>
    <col min="21" max="21" width="40.140625" customWidth="1"/>
    <col min="22" max="22" width="18.42578125" customWidth="1"/>
    <col min="23" max="23" width="19.42578125" customWidth="1"/>
    <col min="24" max="24" width="49.8554687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444"/>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445"/>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445"/>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445"/>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445"/>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445"/>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445"/>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445"/>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445"/>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445"/>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445"/>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445"/>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445"/>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445"/>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445"/>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444"/>
      <c r="W16" s="23"/>
      <c r="X16" s="94"/>
      <c r="Y16" s="94"/>
      <c r="Z16" s="23"/>
      <c r="AA16" s="23"/>
    </row>
    <row r="17" spans="1:27" ht="27.75" customHeight="1">
      <c r="A17" s="662"/>
      <c r="B17" s="663"/>
      <c r="C17" s="664"/>
      <c r="D17" s="669" t="s">
        <v>101</v>
      </c>
      <c r="E17" s="663"/>
      <c r="F17" s="663"/>
      <c r="G17" s="663"/>
      <c r="H17" s="663"/>
      <c r="I17" s="663"/>
      <c r="J17" s="663"/>
      <c r="K17" s="663"/>
      <c r="L17" s="663"/>
      <c r="M17" s="663"/>
      <c r="N17" s="663"/>
      <c r="O17" s="663"/>
      <c r="P17" s="663"/>
      <c r="Q17" s="663"/>
      <c r="R17" s="663"/>
      <c r="S17" s="663"/>
      <c r="T17" s="663"/>
      <c r="U17" s="663"/>
      <c r="V17" s="663"/>
      <c r="W17" s="664"/>
      <c r="X17" s="95" t="s">
        <v>102</v>
      </c>
      <c r="Y17" s="23"/>
      <c r="Z17" s="23"/>
      <c r="AA17" s="23"/>
    </row>
    <row r="18" spans="1:27" ht="27.75" customHeight="1">
      <c r="A18" s="665"/>
      <c r="B18" s="607"/>
      <c r="C18" s="666"/>
      <c r="D18" s="665"/>
      <c r="E18" s="607"/>
      <c r="F18" s="607"/>
      <c r="G18" s="607"/>
      <c r="H18" s="607"/>
      <c r="I18" s="607"/>
      <c r="J18" s="607"/>
      <c r="K18" s="607"/>
      <c r="L18" s="607"/>
      <c r="M18" s="607"/>
      <c r="N18" s="607"/>
      <c r="O18" s="607"/>
      <c r="P18" s="607"/>
      <c r="Q18" s="607"/>
      <c r="R18" s="607"/>
      <c r="S18" s="607"/>
      <c r="T18" s="607"/>
      <c r="U18" s="607"/>
      <c r="V18" s="607"/>
      <c r="W18" s="666"/>
      <c r="X18" s="332" t="s">
        <v>954</v>
      </c>
      <c r="Y18" s="23"/>
      <c r="Z18" s="23"/>
      <c r="AA18" s="23"/>
    </row>
    <row r="19" spans="1:27" ht="27.75" customHeight="1">
      <c r="A19" s="665"/>
      <c r="B19" s="607"/>
      <c r="C19" s="666"/>
      <c r="D19" s="665"/>
      <c r="E19" s="607"/>
      <c r="F19" s="607"/>
      <c r="G19" s="607"/>
      <c r="H19" s="607"/>
      <c r="I19" s="607"/>
      <c r="J19" s="607"/>
      <c r="K19" s="607"/>
      <c r="L19" s="607"/>
      <c r="M19" s="607"/>
      <c r="N19" s="607"/>
      <c r="O19" s="607"/>
      <c r="P19" s="607"/>
      <c r="Q19" s="607"/>
      <c r="R19" s="607"/>
      <c r="S19" s="607"/>
      <c r="T19" s="607"/>
      <c r="U19" s="607"/>
      <c r="V19" s="607"/>
      <c r="W19" s="666"/>
      <c r="X19" s="414" t="s">
        <v>955</v>
      </c>
      <c r="Y19" s="23"/>
      <c r="Z19" s="23"/>
      <c r="AA19" s="23"/>
    </row>
    <row r="20" spans="1:27" ht="27.75" customHeight="1">
      <c r="A20" s="667"/>
      <c r="B20" s="668"/>
      <c r="C20" s="628"/>
      <c r="D20" s="667"/>
      <c r="E20" s="668"/>
      <c r="F20" s="668"/>
      <c r="G20" s="668"/>
      <c r="H20" s="668"/>
      <c r="I20" s="668"/>
      <c r="J20" s="668"/>
      <c r="K20" s="668"/>
      <c r="L20" s="668"/>
      <c r="M20" s="668"/>
      <c r="N20" s="668"/>
      <c r="O20" s="668"/>
      <c r="P20" s="668"/>
      <c r="Q20" s="668"/>
      <c r="R20" s="668"/>
      <c r="S20" s="668"/>
      <c r="T20" s="668"/>
      <c r="U20" s="668"/>
      <c r="V20" s="668"/>
      <c r="W20" s="628"/>
      <c r="X20" s="333"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340"/>
      <c r="U21" s="340"/>
      <c r="V21" s="337"/>
      <c r="W21" s="337"/>
      <c r="X21" s="338"/>
      <c r="Y21" s="23"/>
      <c r="Z21" s="23"/>
      <c r="AA21" s="23"/>
    </row>
    <row r="22" spans="1:27" ht="63" customHeight="1">
      <c r="A22" s="702" t="s">
        <v>956</v>
      </c>
      <c r="B22" s="577"/>
      <c r="C22" s="578"/>
      <c r="D22" s="341"/>
      <c r="E22" s="703" t="str">
        <f>CONCATENATE("INFORME DE SEGUIMIENTO DEL PROCESO ",A23)</f>
        <v>INFORME DE SEGUIMIENTO DEL PROCESO GESTIÓN DE RECURSOS FÍSICOS Y AMBIENTAL</v>
      </c>
      <c r="F22" s="581"/>
      <c r="G22" s="338"/>
      <c r="H22" s="704" t="s">
        <v>957</v>
      </c>
      <c r="I22" s="580"/>
      <c r="J22" s="581"/>
      <c r="K22" s="342"/>
      <c r="L22" s="343"/>
      <c r="M22" s="343"/>
      <c r="N22" s="343"/>
      <c r="O22" s="343"/>
      <c r="P22" s="343"/>
      <c r="Q22" s="343"/>
      <c r="R22" s="343"/>
      <c r="S22" s="343"/>
      <c r="T22" s="343"/>
      <c r="U22" s="343"/>
      <c r="V22" s="446"/>
      <c r="W22" s="343"/>
      <c r="X22" s="344"/>
      <c r="Y22" s="23"/>
      <c r="Z22" s="23"/>
      <c r="AA22" s="23"/>
    </row>
    <row r="23" spans="1:27" ht="53.25" customHeight="1">
      <c r="A23" s="719" t="s">
        <v>89</v>
      </c>
      <c r="B23" s="577"/>
      <c r="C23" s="578"/>
      <c r="D23" s="341"/>
      <c r="E23" s="345" t="s">
        <v>958</v>
      </c>
      <c r="F23" s="346">
        <f>COUNTA(E31:E36)</f>
        <v>1</v>
      </c>
      <c r="G23" s="338"/>
      <c r="H23" s="706" t="s">
        <v>959</v>
      </c>
      <c r="I23" s="707"/>
      <c r="J23" s="346">
        <f>COUNTIF(I31:I36, "Acción correctiva")</f>
        <v>1</v>
      </c>
      <c r="K23" s="339"/>
      <c r="L23" s="343"/>
      <c r="M23" s="343"/>
      <c r="N23" s="343"/>
      <c r="O23" s="343"/>
      <c r="P23" s="343"/>
      <c r="Q23" s="343"/>
      <c r="R23" s="343"/>
      <c r="S23" s="343"/>
      <c r="T23" s="343"/>
      <c r="U23" s="344"/>
      <c r="V23" s="447"/>
      <c r="W23" s="341"/>
      <c r="X23" s="344"/>
      <c r="Y23" s="23"/>
      <c r="Z23" s="23"/>
      <c r="AA23" s="23"/>
    </row>
    <row r="24" spans="1:27" ht="48.75" customHeight="1">
      <c r="A24" s="348"/>
      <c r="B24" s="341"/>
      <c r="C24" s="341"/>
      <c r="D24" s="349"/>
      <c r="E24" s="350" t="s">
        <v>8</v>
      </c>
      <c r="F24" s="351">
        <f>COUNTA(H31:H36)</f>
        <v>1</v>
      </c>
      <c r="G24" s="352"/>
      <c r="H24" s="711" t="s">
        <v>960</v>
      </c>
      <c r="I24" s="712"/>
      <c r="J24" s="347">
        <f>COUNTIF(I32:I37, "Acción preventiva")</f>
        <v>0</v>
      </c>
      <c r="K24" s="339"/>
      <c r="L24" s="343"/>
      <c r="M24" s="343"/>
      <c r="N24" s="343"/>
      <c r="O24" s="343"/>
      <c r="P24" s="343"/>
      <c r="Q24" s="343"/>
      <c r="R24" s="339"/>
      <c r="S24" s="339"/>
      <c r="T24" s="339"/>
      <c r="U24" s="344"/>
      <c r="V24" s="447"/>
      <c r="W24" s="341"/>
      <c r="X24" s="344"/>
      <c r="Y24" s="23"/>
      <c r="Z24" s="23"/>
      <c r="AA24" s="23"/>
    </row>
    <row r="25" spans="1:27" ht="53.25" customHeight="1">
      <c r="A25" s="348"/>
      <c r="B25" s="341"/>
      <c r="C25" s="341"/>
      <c r="D25" s="353"/>
      <c r="E25" s="350" t="s">
        <v>9</v>
      </c>
      <c r="F25" s="351">
        <f>COUNTIF(W31:W36, "Vencida")</f>
        <v>0</v>
      </c>
      <c r="G25" s="352"/>
      <c r="H25" s="713"/>
      <c r="I25" s="682"/>
      <c r="J25" s="354"/>
      <c r="K25" s="339"/>
      <c r="L25" s="343"/>
      <c r="M25" s="343"/>
      <c r="N25" s="343"/>
      <c r="O25" s="343"/>
      <c r="P25" s="343"/>
      <c r="Q25" s="343"/>
      <c r="R25" s="339"/>
      <c r="S25" s="339"/>
      <c r="T25" s="339"/>
      <c r="U25" s="344"/>
      <c r="V25" s="447"/>
      <c r="W25" s="341"/>
      <c r="X25" s="355"/>
      <c r="Y25" s="23"/>
      <c r="Z25" s="23"/>
      <c r="AA25" s="23"/>
    </row>
    <row r="26" spans="1:27" ht="48.75" customHeight="1">
      <c r="A26" s="348"/>
      <c r="B26" s="341"/>
      <c r="C26" s="341"/>
      <c r="D26" s="349"/>
      <c r="E26" s="350" t="s">
        <v>10</v>
      </c>
      <c r="F26" s="351">
        <f>COUNTIF(W31:W36, "En ejecución")</f>
        <v>1</v>
      </c>
      <c r="G26" s="352"/>
      <c r="H26" s="713"/>
      <c r="I26" s="682"/>
      <c r="J26" s="356"/>
      <c r="K26" s="354"/>
      <c r="L26" s="343"/>
      <c r="M26" s="343"/>
      <c r="N26" s="343"/>
      <c r="O26" s="343"/>
      <c r="P26" s="343"/>
      <c r="Q26" s="343"/>
      <c r="R26" s="339"/>
      <c r="S26" s="339"/>
      <c r="T26" s="339"/>
      <c r="U26" s="344"/>
      <c r="V26" s="447"/>
      <c r="W26" s="341"/>
      <c r="X26" s="355"/>
      <c r="Y26" s="23"/>
      <c r="Z26" s="23"/>
      <c r="AA26" s="23"/>
    </row>
    <row r="27" spans="1:27" ht="51" customHeight="1">
      <c r="A27" s="348"/>
      <c r="B27" s="341"/>
      <c r="C27" s="341"/>
      <c r="D27" s="353"/>
      <c r="E27" s="357" t="s">
        <v>976</v>
      </c>
      <c r="F27" s="347">
        <f>COUNTIF(W31:W36,"Cerrada")</f>
        <v>0</v>
      </c>
      <c r="G27" s="352"/>
      <c r="H27" s="358"/>
      <c r="I27" s="359"/>
      <c r="J27" s="343"/>
      <c r="K27" s="343"/>
      <c r="L27" s="343"/>
      <c r="M27" s="343"/>
      <c r="N27" s="343"/>
      <c r="O27" s="343"/>
      <c r="P27" s="343"/>
      <c r="Q27" s="343"/>
      <c r="R27" s="339"/>
      <c r="S27" s="339"/>
      <c r="T27" s="339"/>
      <c r="U27" s="344"/>
      <c r="V27" s="447"/>
      <c r="W27" s="341"/>
      <c r="X27" s="355"/>
      <c r="Y27" s="23"/>
      <c r="Z27" s="23"/>
      <c r="AA27" s="23"/>
    </row>
    <row r="28" spans="1:27" ht="41.25" customHeight="1">
      <c r="A28" s="348"/>
      <c r="B28" s="341"/>
      <c r="C28" s="341"/>
      <c r="D28" s="341"/>
      <c r="E28" s="360"/>
      <c r="F28" s="361"/>
      <c r="G28" s="352"/>
      <c r="H28" s="358"/>
      <c r="I28" s="362"/>
      <c r="J28" s="363"/>
      <c r="K28" s="362"/>
      <c r="L28" s="363"/>
      <c r="M28" s="364"/>
      <c r="N28" s="365"/>
      <c r="O28" s="365"/>
      <c r="P28" s="365"/>
      <c r="Q28" s="365"/>
      <c r="R28" s="337"/>
      <c r="S28" s="337"/>
      <c r="T28" s="337"/>
      <c r="U28" s="337"/>
      <c r="V28" s="337"/>
      <c r="W28" s="337"/>
      <c r="X28" s="337"/>
      <c r="Y28" s="23"/>
      <c r="Z28" s="23"/>
      <c r="AA28" s="23"/>
    </row>
    <row r="29" spans="1:27" ht="45" customHeight="1">
      <c r="A29" s="670" t="s">
        <v>107</v>
      </c>
      <c r="B29" s="580"/>
      <c r="C29" s="580"/>
      <c r="D29" s="580"/>
      <c r="E29" s="580"/>
      <c r="F29" s="580"/>
      <c r="G29" s="581"/>
      <c r="H29" s="671" t="s">
        <v>108</v>
      </c>
      <c r="I29" s="580"/>
      <c r="J29" s="580"/>
      <c r="K29" s="580"/>
      <c r="L29" s="580"/>
      <c r="M29" s="580"/>
      <c r="N29" s="581"/>
      <c r="O29" s="672" t="s">
        <v>109</v>
      </c>
      <c r="P29" s="580"/>
      <c r="Q29" s="580"/>
      <c r="R29" s="580"/>
      <c r="S29" s="581"/>
      <c r="T29" s="673" t="s">
        <v>110</v>
      </c>
      <c r="U29" s="580"/>
      <c r="V29" s="580"/>
      <c r="W29" s="580"/>
      <c r="X29" s="581"/>
      <c r="Y29" s="102"/>
      <c r="Z29" s="103"/>
      <c r="AA29" s="104"/>
    </row>
    <row r="30" spans="1:27" ht="63" customHeight="1">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714" t="s">
        <v>123</v>
      </c>
      <c r="P30" s="580"/>
      <c r="Q30" s="580"/>
      <c r="R30" s="715"/>
      <c r="S30" s="404" t="s">
        <v>124</v>
      </c>
      <c r="T30" s="405" t="s">
        <v>123</v>
      </c>
      <c r="U30" s="109" t="s">
        <v>124</v>
      </c>
      <c r="V30" s="109" t="s">
        <v>57</v>
      </c>
      <c r="W30" s="109" t="s">
        <v>125</v>
      </c>
      <c r="X30" s="110" t="s">
        <v>126</v>
      </c>
      <c r="Y30" s="113"/>
      <c r="Z30" s="23"/>
      <c r="AA30" s="23"/>
    </row>
    <row r="31" spans="1:27" ht="213" customHeight="1">
      <c r="A31" s="130">
        <v>1</v>
      </c>
      <c r="B31" s="130" t="s">
        <v>60</v>
      </c>
      <c r="C31" s="130" t="s">
        <v>98</v>
      </c>
      <c r="D31" s="131">
        <v>44771</v>
      </c>
      <c r="E31" s="130" t="s">
        <v>1040</v>
      </c>
      <c r="F31" s="130" t="s">
        <v>61</v>
      </c>
      <c r="G31" s="130" t="s">
        <v>1041</v>
      </c>
      <c r="H31" s="422" t="s">
        <v>1042</v>
      </c>
      <c r="I31" s="150" t="s">
        <v>62</v>
      </c>
      <c r="J31" s="150" t="s">
        <v>1043</v>
      </c>
      <c r="K31" s="130" t="s">
        <v>1065</v>
      </c>
      <c r="L31" s="131">
        <v>44748</v>
      </c>
      <c r="M31" s="131">
        <v>44757</v>
      </c>
      <c r="N31" s="448">
        <v>45107</v>
      </c>
      <c r="O31" s="740" t="s">
        <v>1347</v>
      </c>
      <c r="P31" s="745"/>
      <c r="Q31" s="745"/>
      <c r="R31" s="746"/>
      <c r="S31" s="449"/>
      <c r="T31" s="450"/>
      <c r="U31" s="205"/>
      <c r="V31" s="91"/>
      <c r="W31" s="221" t="s">
        <v>70</v>
      </c>
      <c r="X31" s="425"/>
      <c r="Y31" s="74"/>
      <c r="Z31" s="74"/>
      <c r="AA31" s="74"/>
    </row>
    <row r="32" spans="1:27" ht="15" customHeight="1">
      <c r="A32" s="74"/>
      <c r="B32" s="74"/>
      <c r="C32" s="74"/>
      <c r="D32" s="74"/>
      <c r="E32" s="74"/>
      <c r="F32" s="74"/>
      <c r="G32" s="74"/>
      <c r="H32" s="74"/>
      <c r="I32" s="74"/>
      <c r="J32" s="74"/>
      <c r="K32" s="74"/>
      <c r="L32" s="74"/>
      <c r="M32" s="74"/>
      <c r="N32" s="74"/>
      <c r="O32" s="74"/>
      <c r="P32" s="74"/>
      <c r="Q32" s="74"/>
      <c r="R32" s="74"/>
      <c r="S32" s="74"/>
      <c r="T32" s="74"/>
      <c r="U32" s="74"/>
      <c r="V32" s="445"/>
      <c r="W32" s="74"/>
      <c r="X32" s="74"/>
      <c r="Y32" s="74"/>
      <c r="Z32" s="74"/>
      <c r="AA32" s="74"/>
    </row>
    <row r="33" spans="1:27" ht="15" customHeight="1">
      <c r="A33" s="74"/>
      <c r="B33" s="74"/>
      <c r="C33" s="74"/>
      <c r="D33" s="74"/>
      <c r="E33" s="74"/>
      <c r="F33" s="74"/>
      <c r="G33" s="74"/>
      <c r="H33" s="74"/>
      <c r="I33" s="74"/>
      <c r="J33" s="74"/>
      <c r="K33" s="74"/>
      <c r="L33" s="74"/>
      <c r="M33" s="74"/>
      <c r="N33" s="74"/>
      <c r="O33" s="74"/>
      <c r="P33" s="74"/>
      <c r="Q33" s="74"/>
      <c r="R33" s="74"/>
      <c r="S33" s="74"/>
      <c r="T33" s="74"/>
      <c r="U33" s="74"/>
      <c r="V33" s="445"/>
      <c r="W33" s="74"/>
      <c r="X33" s="74"/>
      <c r="Y33" s="74"/>
      <c r="Z33" s="74"/>
      <c r="AA33" s="74"/>
    </row>
    <row r="34" spans="1:27" ht="15.75" customHeight="1">
      <c r="A34" s="74"/>
      <c r="B34" s="74"/>
      <c r="C34" s="74"/>
      <c r="D34" s="74"/>
      <c r="E34" s="123"/>
      <c r="F34" s="74"/>
      <c r="G34" s="123"/>
      <c r="H34" s="123"/>
      <c r="I34" s="74"/>
      <c r="J34" s="74"/>
      <c r="K34" s="74"/>
      <c r="L34" s="74"/>
      <c r="M34" s="74"/>
      <c r="N34" s="74"/>
      <c r="O34" s="74"/>
      <c r="P34" s="74"/>
      <c r="Q34" s="74"/>
      <c r="R34" s="74"/>
      <c r="S34" s="74"/>
      <c r="T34" s="443"/>
      <c r="U34" s="443"/>
      <c r="V34" s="445"/>
      <c r="W34" s="451"/>
      <c r="X34" s="123"/>
      <c r="Y34" s="74"/>
      <c r="Z34" s="74"/>
      <c r="AA34" s="74"/>
    </row>
    <row r="35" spans="1:27" ht="15.75" customHeight="1">
      <c r="A35" s="74"/>
      <c r="B35" s="74"/>
      <c r="C35" s="74"/>
      <c r="D35" s="74"/>
      <c r="E35" s="123"/>
      <c r="F35" s="74"/>
      <c r="G35" s="123"/>
      <c r="H35" s="123"/>
      <c r="I35" s="74"/>
      <c r="J35" s="74"/>
      <c r="K35" s="74"/>
      <c r="L35" s="74"/>
      <c r="M35" s="74"/>
      <c r="N35" s="74"/>
      <c r="O35" s="74"/>
      <c r="P35" s="74"/>
      <c r="Q35" s="74"/>
      <c r="R35" s="74"/>
      <c r="S35" s="74"/>
      <c r="T35" s="443"/>
      <c r="U35" s="443"/>
      <c r="V35" s="445"/>
      <c r="W35" s="451"/>
      <c r="X35" s="123"/>
      <c r="Y35" s="74"/>
      <c r="Z35" s="74"/>
      <c r="AA35" s="74"/>
    </row>
    <row r="36" spans="1:27" ht="15.75" customHeight="1">
      <c r="A36" s="74"/>
      <c r="B36" s="74"/>
      <c r="C36" s="74"/>
      <c r="D36" s="74"/>
      <c r="E36" s="123"/>
      <c r="F36" s="74"/>
      <c r="G36" s="123"/>
      <c r="H36" s="123"/>
      <c r="I36" s="74"/>
      <c r="J36" s="74"/>
      <c r="K36" s="74"/>
      <c r="L36" s="74"/>
      <c r="M36" s="74"/>
      <c r="N36" s="74"/>
      <c r="O36" s="74"/>
      <c r="P36" s="74"/>
      <c r="Q36" s="74"/>
      <c r="R36" s="74"/>
      <c r="S36" s="74"/>
      <c r="T36" s="443"/>
      <c r="U36" s="443"/>
      <c r="V36" s="445"/>
      <c r="W36" s="451"/>
      <c r="X36" s="123"/>
      <c r="Y36" s="74"/>
      <c r="Z36" s="74"/>
      <c r="AA36" s="74"/>
    </row>
    <row r="37" spans="1:27" ht="15.75" customHeight="1">
      <c r="A37" s="74"/>
      <c r="B37" s="74"/>
      <c r="C37" s="74"/>
      <c r="D37" s="74"/>
      <c r="E37" s="123"/>
      <c r="F37" s="74"/>
      <c r="G37" s="123"/>
      <c r="H37" s="123"/>
      <c r="I37" s="74"/>
      <c r="J37" s="74"/>
      <c r="K37" s="74"/>
      <c r="L37" s="74"/>
      <c r="M37" s="74"/>
      <c r="N37" s="74"/>
      <c r="O37" s="74"/>
      <c r="P37" s="74"/>
      <c r="Q37" s="74"/>
      <c r="R37" s="74"/>
      <c r="S37" s="74"/>
      <c r="T37" s="443"/>
      <c r="U37" s="443"/>
      <c r="V37" s="445"/>
      <c r="W37" s="451"/>
      <c r="X37" s="123"/>
      <c r="Y37" s="74"/>
      <c r="Z37" s="74"/>
      <c r="AA37" s="74"/>
    </row>
    <row r="38" spans="1:27" ht="15.75" customHeight="1">
      <c r="A38" s="74"/>
      <c r="B38" s="74"/>
      <c r="C38" s="74"/>
      <c r="D38" s="74"/>
      <c r="E38" s="123"/>
      <c r="F38" s="74"/>
      <c r="G38" s="123"/>
      <c r="H38" s="123"/>
      <c r="I38" s="74"/>
      <c r="J38" s="74"/>
      <c r="K38" s="74"/>
      <c r="L38" s="74"/>
      <c r="M38" s="74"/>
      <c r="N38" s="74"/>
      <c r="O38" s="74"/>
      <c r="P38" s="74"/>
      <c r="Q38" s="74"/>
      <c r="R38" s="74"/>
      <c r="S38" s="74"/>
      <c r="T38" s="443"/>
      <c r="U38" s="443"/>
      <c r="V38" s="445"/>
      <c r="W38" s="451"/>
      <c r="X38" s="123"/>
      <c r="Y38" s="74"/>
      <c r="Z38" s="74"/>
      <c r="AA38" s="74"/>
    </row>
    <row r="39" spans="1:27" ht="15.75" customHeight="1">
      <c r="A39" s="74"/>
      <c r="B39" s="74"/>
      <c r="C39" s="74"/>
      <c r="D39" s="74"/>
      <c r="E39" s="123"/>
      <c r="F39" s="74"/>
      <c r="G39" s="123"/>
      <c r="H39" s="123"/>
      <c r="I39" s="74"/>
      <c r="J39" s="74"/>
      <c r="K39" s="74"/>
      <c r="L39" s="74"/>
      <c r="M39" s="74"/>
      <c r="N39" s="74"/>
      <c r="O39" s="74"/>
      <c r="P39" s="74"/>
      <c r="Q39" s="74"/>
      <c r="R39" s="74"/>
      <c r="S39" s="74"/>
      <c r="T39" s="443"/>
      <c r="U39" s="443"/>
      <c r="V39" s="445"/>
      <c r="W39" s="451"/>
      <c r="X39" s="123"/>
      <c r="Y39" s="74"/>
      <c r="Z39" s="74"/>
      <c r="AA39" s="74"/>
    </row>
    <row r="40" spans="1:27" ht="15.75" customHeight="1">
      <c r="A40" s="74"/>
      <c r="B40" s="74"/>
      <c r="C40" s="74"/>
      <c r="D40" s="74"/>
      <c r="E40" s="123"/>
      <c r="F40" s="74"/>
      <c r="G40" s="123"/>
      <c r="H40" s="123"/>
      <c r="I40" s="74"/>
      <c r="J40" s="74"/>
      <c r="K40" s="74"/>
      <c r="L40" s="74"/>
      <c r="M40" s="74"/>
      <c r="N40" s="74"/>
      <c r="O40" s="74"/>
      <c r="P40" s="74"/>
      <c r="Q40" s="74"/>
      <c r="R40" s="74"/>
      <c r="S40" s="74"/>
      <c r="T40" s="443"/>
      <c r="U40" s="443"/>
      <c r="V40" s="445"/>
      <c r="W40" s="451"/>
      <c r="X40" s="123"/>
      <c r="Y40" s="74"/>
      <c r="Z40" s="74"/>
      <c r="AA40" s="74"/>
    </row>
    <row r="41" spans="1:27" ht="15.75" customHeight="1">
      <c r="A41" s="74"/>
      <c r="B41" s="74"/>
      <c r="C41" s="74"/>
      <c r="D41" s="74"/>
      <c r="E41" s="123"/>
      <c r="F41" s="74"/>
      <c r="G41" s="123"/>
      <c r="H41" s="123"/>
      <c r="I41" s="74"/>
      <c r="J41" s="74"/>
      <c r="K41" s="74"/>
      <c r="L41" s="74"/>
      <c r="M41" s="74"/>
      <c r="N41" s="74"/>
      <c r="O41" s="74"/>
      <c r="P41" s="74"/>
      <c r="Q41" s="74"/>
      <c r="R41" s="74"/>
      <c r="S41" s="74"/>
      <c r="T41" s="443"/>
      <c r="U41" s="443"/>
      <c r="V41" s="445"/>
      <c r="W41" s="451"/>
      <c r="X41" s="123"/>
      <c r="Y41" s="74"/>
      <c r="Z41" s="74"/>
      <c r="AA41" s="74"/>
    </row>
    <row r="42" spans="1:27" ht="15.75" customHeight="1">
      <c r="A42" s="74"/>
      <c r="B42" s="74"/>
      <c r="C42" s="74"/>
      <c r="D42" s="74"/>
      <c r="E42" s="123"/>
      <c r="F42" s="74"/>
      <c r="G42" s="123"/>
      <c r="H42" s="123"/>
      <c r="I42" s="74"/>
      <c r="J42" s="74"/>
      <c r="K42" s="74"/>
      <c r="L42" s="74"/>
      <c r="M42" s="74"/>
      <c r="N42" s="74"/>
      <c r="O42" s="74"/>
      <c r="P42" s="74"/>
      <c r="Q42" s="74"/>
      <c r="R42" s="74"/>
      <c r="S42" s="74"/>
      <c r="T42" s="443"/>
      <c r="U42" s="443"/>
      <c r="V42" s="445"/>
      <c r="W42" s="451"/>
      <c r="X42" s="123"/>
      <c r="Y42" s="74"/>
      <c r="Z42" s="74"/>
      <c r="AA42" s="74"/>
    </row>
    <row r="43" spans="1:27" ht="15.75" customHeight="1">
      <c r="A43" s="74"/>
      <c r="B43" s="74"/>
      <c r="C43" s="74"/>
      <c r="D43" s="74"/>
      <c r="E43" s="123"/>
      <c r="F43" s="74"/>
      <c r="G43" s="123"/>
      <c r="H43" s="123"/>
      <c r="I43" s="74"/>
      <c r="J43" s="74"/>
      <c r="K43" s="74"/>
      <c r="L43" s="74"/>
      <c r="M43" s="74"/>
      <c r="N43" s="74"/>
      <c r="O43" s="74"/>
      <c r="P43" s="74"/>
      <c r="Q43" s="74"/>
      <c r="R43" s="74"/>
      <c r="S43" s="74"/>
      <c r="T43" s="443"/>
      <c r="U43" s="443"/>
      <c r="V43" s="445"/>
      <c r="W43" s="451"/>
      <c r="X43" s="123"/>
      <c r="Y43" s="74"/>
      <c r="Z43" s="74"/>
      <c r="AA43" s="74"/>
    </row>
    <row r="44" spans="1:27" ht="15.75" customHeight="1">
      <c r="A44" s="74"/>
      <c r="B44" s="74"/>
      <c r="C44" s="74"/>
      <c r="D44" s="74"/>
      <c r="E44" s="123"/>
      <c r="F44" s="74"/>
      <c r="G44" s="123"/>
      <c r="H44" s="123"/>
      <c r="I44" s="74"/>
      <c r="J44" s="74"/>
      <c r="K44" s="74"/>
      <c r="L44" s="74"/>
      <c r="M44" s="74"/>
      <c r="N44" s="74"/>
      <c r="O44" s="74"/>
      <c r="P44" s="74"/>
      <c r="Q44" s="74"/>
      <c r="R44" s="74"/>
      <c r="S44" s="74"/>
      <c r="T44" s="443"/>
      <c r="U44" s="443"/>
      <c r="V44" s="445"/>
      <c r="W44" s="451"/>
      <c r="X44" s="123"/>
      <c r="Y44" s="74"/>
      <c r="Z44" s="74"/>
      <c r="AA44" s="74"/>
    </row>
    <row r="45" spans="1:27" ht="15.75" customHeight="1">
      <c r="A45" s="74"/>
      <c r="B45" s="74"/>
      <c r="C45" s="74"/>
      <c r="D45" s="74"/>
      <c r="E45" s="123"/>
      <c r="F45" s="74"/>
      <c r="G45" s="123"/>
      <c r="H45" s="123"/>
      <c r="I45" s="74"/>
      <c r="J45" s="74"/>
      <c r="K45" s="74"/>
      <c r="L45" s="74"/>
      <c r="M45" s="74"/>
      <c r="N45" s="74"/>
      <c r="O45" s="74"/>
      <c r="P45" s="74"/>
      <c r="Q45" s="74"/>
      <c r="R45" s="74"/>
      <c r="S45" s="74"/>
      <c r="T45" s="443"/>
      <c r="U45" s="443"/>
      <c r="V45" s="445"/>
      <c r="W45" s="451"/>
      <c r="X45" s="123"/>
      <c r="Y45" s="74"/>
      <c r="Z45" s="74"/>
      <c r="AA45" s="74"/>
    </row>
    <row r="46" spans="1:27" ht="15.75" customHeight="1">
      <c r="A46" s="74"/>
      <c r="B46" s="74"/>
      <c r="C46" s="74"/>
      <c r="D46" s="74"/>
      <c r="E46" s="123"/>
      <c r="F46" s="74"/>
      <c r="G46" s="123"/>
      <c r="H46" s="123"/>
      <c r="I46" s="74"/>
      <c r="J46" s="74"/>
      <c r="K46" s="74"/>
      <c r="L46" s="74"/>
      <c r="M46" s="74"/>
      <c r="N46" s="74"/>
      <c r="O46" s="74"/>
      <c r="P46" s="74"/>
      <c r="Q46" s="74"/>
      <c r="R46" s="74"/>
      <c r="S46" s="74"/>
      <c r="T46" s="443"/>
      <c r="U46" s="443"/>
      <c r="V46" s="445"/>
      <c r="W46" s="451"/>
      <c r="X46" s="123"/>
      <c r="Y46" s="74"/>
      <c r="Z46" s="74"/>
      <c r="AA46" s="74"/>
    </row>
    <row r="47" spans="1:27" ht="15.75" customHeight="1">
      <c r="A47" s="74"/>
      <c r="B47" s="74"/>
      <c r="C47" s="74"/>
      <c r="D47" s="74"/>
      <c r="E47" s="123"/>
      <c r="F47" s="74"/>
      <c r="G47" s="123"/>
      <c r="H47" s="123"/>
      <c r="I47" s="74"/>
      <c r="J47" s="74"/>
      <c r="K47" s="74"/>
      <c r="L47" s="74"/>
      <c r="M47" s="74"/>
      <c r="N47" s="74"/>
      <c r="O47" s="74"/>
      <c r="P47" s="74"/>
      <c r="Q47" s="74"/>
      <c r="R47" s="74"/>
      <c r="S47" s="74"/>
      <c r="T47" s="443"/>
      <c r="U47" s="443"/>
      <c r="V47" s="445"/>
      <c r="W47" s="451"/>
      <c r="X47" s="123"/>
      <c r="Y47" s="74"/>
      <c r="Z47" s="74"/>
      <c r="AA47" s="74"/>
    </row>
    <row r="48" spans="1:27" ht="15.75" customHeight="1">
      <c r="A48" s="74"/>
      <c r="B48" s="74"/>
      <c r="C48" s="74"/>
      <c r="D48" s="74"/>
      <c r="E48" s="123"/>
      <c r="F48" s="74"/>
      <c r="G48" s="123"/>
      <c r="H48" s="123"/>
      <c r="I48" s="74"/>
      <c r="J48" s="74"/>
      <c r="K48" s="74"/>
      <c r="L48" s="74"/>
      <c r="M48" s="74"/>
      <c r="N48" s="74"/>
      <c r="O48" s="74"/>
      <c r="P48" s="74"/>
      <c r="Q48" s="74"/>
      <c r="R48" s="74"/>
      <c r="S48" s="74"/>
      <c r="T48" s="443"/>
      <c r="U48" s="443"/>
      <c r="V48" s="445"/>
      <c r="W48" s="451"/>
      <c r="X48" s="123"/>
      <c r="Y48" s="74"/>
      <c r="Z48" s="74"/>
      <c r="AA48" s="74"/>
    </row>
    <row r="49" spans="1:27" ht="15.75" customHeight="1">
      <c r="A49" s="74"/>
      <c r="B49" s="74"/>
      <c r="C49" s="74"/>
      <c r="D49" s="74"/>
      <c r="E49" s="123"/>
      <c r="F49" s="74"/>
      <c r="G49" s="123"/>
      <c r="H49" s="123"/>
      <c r="I49" s="74"/>
      <c r="J49" s="74"/>
      <c r="K49" s="74"/>
      <c r="L49" s="74"/>
      <c r="M49" s="74"/>
      <c r="N49" s="74"/>
      <c r="O49" s="74"/>
      <c r="P49" s="74"/>
      <c r="Q49" s="74"/>
      <c r="R49" s="74"/>
      <c r="S49" s="74"/>
      <c r="T49" s="443"/>
      <c r="U49" s="443"/>
      <c r="V49" s="445"/>
      <c r="W49" s="451"/>
      <c r="X49" s="123"/>
      <c r="Y49" s="74"/>
      <c r="Z49" s="74"/>
      <c r="AA49" s="74"/>
    </row>
    <row r="50" spans="1:27" ht="15.75" customHeight="1">
      <c r="A50" s="74"/>
      <c r="B50" s="74"/>
      <c r="C50" s="74"/>
      <c r="D50" s="74"/>
      <c r="E50" s="123"/>
      <c r="F50" s="74"/>
      <c r="G50" s="123"/>
      <c r="H50" s="123"/>
      <c r="I50" s="74"/>
      <c r="J50" s="74"/>
      <c r="K50" s="74"/>
      <c r="L50" s="74"/>
      <c r="M50" s="74"/>
      <c r="N50" s="74"/>
      <c r="O50" s="74"/>
      <c r="P50" s="74"/>
      <c r="Q50" s="74"/>
      <c r="R50" s="74"/>
      <c r="S50" s="74"/>
      <c r="T50" s="443"/>
      <c r="U50" s="443"/>
      <c r="V50" s="445"/>
      <c r="W50" s="451"/>
      <c r="X50" s="123"/>
      <c r="Y50" s="74"/>
      <c r="Z50" s="74"/>
      <c r="AA50" s="74"/>
    </row>
    <row r="51" spans="1:27" ht="15.75" customHeight="1">
      <c r="A51" s="74"/>
      <c r="B51" s="74"/>
      <c r="C51" s="74"/>
      <c r="D51" s="74"/>
      <c r="E51" s="123"/>
      <c r="F51" s="74"/>
      <c r="G51" s="123"/>
      <c r="H51" s="123"/>
      <c r="I51" s="74"/>
      <c r="J51" s="74"/>
      <c r="K51" s="74"/>
      <c r="L51" s="74"/>
      <c r="M51" s="74"/>
      <c r="N51" s="74"/>
      <c r="O51" s="74"/>
      <c r="P51" s="74"/>
      <c r="Q51" s="74"/>
      <c r="R51" s="74"/>
      <c r="S51" s="74"/>
      <c r="T51" s="443"/>
      <c r="U51" s="443"/>
      <c r="V51" s="445"/>
      <c r="W51" s="451"/>
      <c r="X51" s="123"/>
      <c r="Y51" s="74"/>
      <c r="Z51" s="74"/>
      <c r="AA51" s="74"/>
    </row>
    <row r="52" spans="1:27" ht="15.75" customHeight="1">
      <c r="A52" s="74"/>
      <c r="B52" s="74"/>
      <c r="C52" s="74"/>
      <c r="D52" s="74"/>
      <c r="E52" s="123"/>
      <c r="F52" s="74"/>
      <c r="G52" s="123"/>
      <c r="H52" s="123"/>
      <c r="I52" s="74"/>
      <c r="J52" s="74"/>
      <c r="K52" s="74"/>
      <c r="L52" s="74"/>
      <c r="M52" s="74"/>
      <c r="N52" s="74"/>
      <c r="O52" s="74"/>
      <c r="P52" s="74"/>
      <c r="Q52" s="74"/>
      <c r="R52" s="74"/>
      <c r="S52" s="74"/>
      <c r="T52" s="443"/>
      <c r="U52" s="443"/>
      <c r="V52" s="445"/>
      <c r="W52" s="451"/>
      <c r="X52" s="123"/>
      <c r="Y52" s="74"/>
      <c r="Z52" s="74"/>
      <c r="AA52" s="74"/>
    </row>
    <row r="53" spans="1:27" ht="15.75" customHeight="1">
      <c r="A53" s="74"/>
      <c r="B53" s="74"/>
      <c r="C53" s="74"/>
      <c r="D53" s="74"/>
      <c r="E53" s="123"/>
      <c r="F53" s="74"/>
      <c r="G53" s="123"/>
      <c r="H53" s="123"/>
      <c r="I53" s="74"/>
      <c r="J53" s="74"/>
      <c r="K53" s="74"/>
      <c r="L53" s="74"/>
      <c r="M53" s="74"/>
      <c r="N53" s="74"/>
      <c r="O53" s="74"/>
      <c r="P53" s="74"/>
      <c r="Q53" s="74"/>
      <c r="R53" s="74"/>
      <c r="S53" s="74"/>
      <c r="T53" s="443"/>
      <c r="U53" s="443"/>
      <c r="V53" s="445"/>
      <c r="W53" s="451"/>
      <c r="X53" s="123"/>
      <c r="Y53" s="74"/>
      <c r="Z53" s="74"/>
      <c r="AA53" s="74"/>
    </row>
    <row r="54" spans="1:27" ht="15.75" customHeight="1">
      <c r="A54" s="74"/>
      <c r="B54" s="74"/>
      <c r="C54" s="74"/>
      <c r="D54" s="74"/>
      <c r="E54" s="123"/>
      <c r="F54" s="74"/>
      <c r="G54" s="123"/>
      <c r="H54" s="123"/>
      <c r="I54" s="74"/>
      <c r="J54" s="74"/>
      <c r="K54" s="74"/>
      <c r="L54" s="74"/>
      <c r="M54" s="74"/>
      <c r="N54" s="74"/>
      <c r="O54" s="74"/>
      <c r="P54" s="74"/>
      <c r="Q54" s="74"/>
      <c r="R54" s="74"/>
      <c r="S54" s="74"/>
      <c r="T54" s="443"/>
      <c r="U54" s="443"/>
      <c r="V54" s="445"/>
      <c r="W54" s="451"/>
      <c r="X54" s="123"/>
      <c r="Y54" s="74"/>
      <c r="Z54" s="74"/>
      <c r="AA54" s="74"/>
    </row>
    <row r="55" spans="1:27" ht="15.75" customHeight="1">
      <c r="A55" s="74"/>
      <c r="B55" s="74"/>
      <c r="C55" s="74"/>
      <c r="D55" s="74"/>
      <c r="E55" s="123"/>
      <c r="F55" s="74"/>
      <c r="G55" s="123"/>
      <c r="H55" s="123"/>
      <c r="I55" s="74"/>
      <c r="J55" s="74"/>
      <c r="K55" s="74"/>
      <c r="L55" s="74"/>
      <c r="M55" s="74"/>
      <c r="N55" s="74"/>
      <c r="O55" s="74"/>
      <c r="P55" s="74"/>
      <c r="Q55" s="74"/>
      <c r="R55" s="74"/>
      <c r="S55" s="74"/>
      <c r="T55" s="443"/>
      <c r="U55" s="443"/>
      <c r="V55" s="445"/>
      <c r="W55" s="451"/>
      <c r="X55" s="123"/>
      <c r="Y55" s="74"/>
      <c r="Z55" s="74"/>
      <c r="AA55" s="74"/>
    </row>
    <row r="56" spans="1:27" ht="15.75" customHeight="1">
      <c r="A56" s="74"/>
      <c r="B56" s="74"/>
      <c r="C56" s="74"/>
      <c r="D56" s="74"/>
      <c r="E56" s="123"/>
      <c r="F56" s="74"/>
      <c r="G56" s="123"/>
      <c r="H56" s="123"/>
      <c r="I56" s="74"/>
      <c r="J56" s="74"/>
      <c r="K56" s="74"/>
      <c r="L56" s="74"/>
      <c r="M56" s="74"/>
      <c r="N56" s="74"/>
      <c r="O56" s="74"/>
      <c r="P56" s="74"/>
      <c r="Q56" s="74"/>
      <c r="R56" s="74"/>
      <c r="S56" s="74"/>
      <c r="T56" s="443"/>
      <c r="U56" s="443"/>
      <c r="V56" s="445"/>
      <c r="W56" s="451"/>
      <c r="X56" s="123"/>
      <c r="Y56" s="74"/>
      <c r="Z56" s="74"/>
      <c r="AA56" s="74"/>
    </row>
    <row r="57" spans="1:27" ht="15.75" customHeight="1">
      <c r="A57" s="74"/>
      <c r="B57" s="74"/>
      <c r="C57" s="74"/>
      <c r="D57" s="74"/>
      <c r="E57" s="123"/>
      <c r="F57" s="74"/>
      <c r="G57" s="123"/>
      <c r="H57" s="123"/>
      <c r="I57" s="74"/>
      <c r="J57" s="74"/>
      <c r="K57" s="74"/>
      <c r="L57" s="74"/>
      <c r="M57" s="74"/>
      <c r="N57" s="74"/>
      <c r="O57" s="74"/>
      <c r="P57" s="74"/>
      <c r="Q57" s="74"/>
      <c r="R57" s="74"/>
      <c r="S57" s="74"/>
      <c r="T57" s="443"/>
      <c r="U57" s="443"/>
      <c r="V57" s="445"/>
      <c r="W57" s="451"/>
      <c r="X57" s="123"/>
      <c r="Y57" s="74"/>
      <c r="Z57" s="74"/>
      <c r="AA57" s="74"/>
    </row>
    <row r="58" spans="1:27" ht="15.75" customHeight="1">
      <c r="A58" s="74"/>
      <c r="B58" s="74"/>
      <c r="C58" s="74"/>
      <c r="D58" s="74"/>
      <c r="E58" s="123"/>
      <c r="F58" s="74"/>
      <c r="G58" s="123"/>
      <c r="H58" s="123"/>
      <c r="I58" s="74"/>
      <c r="J58" s="74"/>
      <c r="K58" s="74"/>
      <c r="L58" s="74"/>
      <c r="M58" s="74"/>
      <c r="N58" s="74"/>
      <c r="O58" s="74"/>
      <c r="P58" s="74"/>
      <c r="Q58" s="74"/>
      <c r="R58" s="74"/>
      <c r="S58" s="74"/>
      <c r="T58" s="443"/>
      <c r="U58" s="443"/>
      <c r="V58" s="445"/>
      <c r="W58" s="451"/>
      <c r="X58" s="123"/>
      <c r="Y58" s="74"/>
      <c r="Z58" s="74"/>
      <c r="AA58" s="74"/>
    </row>
    <row r="59" spans="1:27" ht="15.75" customHeight="1">
      <c r="A59" s="74"/>
      <c r="B59" s="74"/>
      <c r="C59" s="74"/>
      <c r="D59" s="74"/>
      <c r="E59" s="123"/>
      <c r="F59" s="74"/>
      <c r="G59" s="123"/>
      <c r="H59" s="123"/>
      <c r="I59" s="74"/>
      <c r="J59" s="74"/>
      <c r="K59" s="74"/>
      <c r="L59" s="74"/>
      <c r="M59" s="74"/>
      <c r="N59" s="74"/>
      <c r="O59" s="74"/>
      <c r="P59" s="74"/>
      <c r="Q59" s="74"/>
      <c r="R59" s="74"/>
      <c r="S59" s="74"/>
      <c r="T59" s="443"/>
      <c r="U59" s="443"/>
      <c r="V59" s="445"/>
      <c r="W59" s="451"/>
      <c r="X59" s="123"/>
      <c r="Y59" s="74"/>
      <c r="Z59" s="74"/>
      <c r="AA59" s="74"/>
    </row>
    <row r="60" spans="1:27" ht="15.75" customHeight="1">
      <c r="A60" s="74"/>
      <c r="B60" s="74"/>
      <c r="C60" s="74"/>
      <c r="D60" s="74"/>
      <c r="E60" s="123"/>
      <c r="F60" s="74"/>
      <c r="G60" s="123"/>
      <c r="H60" s="123"/>
      <c r="I60" s="74"/>
      <c r="J60" s="74"/>
      <c r="K60" s="74"/>
      <c r="L60" s="74"/>
      <c r="M60" s="74"/>
      <c r="N60" s="74"/>
      <c r="O60" s="74"/>
      <c r="P60" s="74"/>
      <c r="Q60" s="74"/>
      <c r="R60" s="74"/>
      <c r="S60" s="74"/>
      <c r="T60" s="443"/>
      <c r="U60" s="443"/>
      <c r="V60" s="445"/>
      <c r="W60" s="451"/>
      <c r="X60" s="123"/>
      <c r="Y60" s="74"/>
      <c r="Z60" s="74"/>
      <c r="AA60" s="74"/>
    </row>
    <row r="61" spans="1:27" ht="15.75" customHeight="1">
      <c r="A61" s="74"/>
      <c r="B61" s="74"/>
      <c r="C61" s="74"/>
      <c r="D61" s="74"/>
      <c r="E61" s="123"/>
      <c r="F61" s="74"/>
      <c r="G61" s="123"/>
      <c r="H61" s="123"/>
      <c r="I61" s="74"/>
      <c r="J61" s="74"/>
      <c r="K61" s="74"/>
      <c r="L61" s="74"/>
      <c r="M61" s="74"/>
      <c r="N61" s="74"/>
      <c r="O61" s="74"/>
      <c r="P61" s="74"/>
      <c r="Q61" s="74"/>
      <c r="R61" s="74"/>
      <c r="S61" s="74"/>
      <c r="T61" s="443"/>
      <c r="U61" s="443"/>
      <c r="V61" s="445"/>
      <c r="W61" s="451"/>
      <c r="X61" s="123"/>
      <c r="Y61" s="74"/>
      <c r="Z61" s="74"/>
      <c r="AA61" s="74"/>
    </row>
    <row r="62" spans="1:27" ht="15.75" customHeight="1">
      <c r="A62" s="74"/>
      <c r="B62" s="74"/>
      <c r="C62" s="74"/>
      <c r="D62" s="74"/>
      <c r="E62" s="123"/>
      <c r="F62" s="74"/>
      <c r="G62" s="123"/>
      <c r="H62" s="123"/>
      <c r="I62" s="74"/>
      <c r="J62" s="74"/>
      <c r="K62" s="74"/>
      <c r="L62" s="74"/>
      <c r="M62" s="74"/>
      <c r="N62" s="74"/>
      <c r="O62" s="74"/>
      <c r="P62" s="74"/>
      <c r="Q62" s="74"/>
      <c r="R62" s="74"/>
      <c r="S62" s="74"/>
      <c r="T62" s="443"/>
      <c r="U62" s="443"/>
      <c r="V62" s="445"/>
      <c r="W62" s="451"/>
      <c r="X62" s="123"/>
      <c r="Y62" s="74"/>
      <c r="Z62" s="74"/>
      <c r="AA62" s="74"/>
    </row>
    <row r="63" spans="1:27" ht="15.75" customHeight="1">
      <c r="A63" s="74"/>
      <c r="B63" s="74"/>
      <c r="C63" s="74"/>
      <c r="D63" s="74"/>
      <c r="E63" s="123"/>
      <c r="F63" s="74"/>
      <c r="G63" s="123"/>
      <c r="H63" s="123"/>
      <c r="I63" s="74"/>
      <c r="J63" s="74"/>
      <c r="K63" s="74"/>
      <c r="L63" s="74"/>
      <c r="M63" s="74"/>
      <c r="N63" s="74"/>
      <c r="O63" s="74"/>
      <c r="P63" s="74"/>
      <c r="Q63" s="74"/>
      <c r="R63" s="74"/>
      <c r="S63" s="74"/>
      <c r="T63" s="443"/>
      <c r="U63" s="443"/>
      <c r="V63" s="445"/>
      <c r="W63" s="451"/>
      <c r="X63" s="123"/>
      <c r="Y63" s="74"/>
      <c r="Z63" s="74"/>
      <c r="AA63" s="74"/>
    </row>
    <row r="64" spans="1:27" ht="15.75" customHeight="1">
      <c r="A64" s="74"/>
      <c r="B64" s="74"/>
      <c r="C64" s="74"/>
      <c r="D64" s="74"/>
      <c r="E64" s="123"/>
      <c r="F64" s="74"/>
      <c r="G64" s="123"/>
      <c r="H64" s="123"/>
      <c r="I64" s="74"/>
      <c r="J64" s="74"/>
      <c r="K64" s="74"/>
      <c r="L64" s="74"/>
      <c r="M64" s="74"/>
      <c r="N64" s="74"/>
      <c r="O64" s="74"/>
      <c r="P64" s="74"/>
      <c r="Q64" s="74"/>
      <c r="R64" s="74"/>
      <c r="S64" s="74"/>
      <c r="T64" s="443"/>
      <c r="U64" s="443"/>
      <c r="V64" s="445"/>
      <c r="W64" s="451"/>
      <c r="X64" s="123"/>
      <c r="Y64" s="74"/>
      <c r="Z64" s="74"/>
      <c r="AA64" s="74"/>
    </row>
    <row r="65" spans="1:27" ht="15.75" customHeight="1">
      <c r="A65" s="74"/>
      <c r="B65" s="74"/>
      <c r="C65" s="74"/>
      <c r="D65" s="74"/>
      <c r="E65" s="123"/>
      <c r="F65" s="74"/>
      <c r="G65" s="123"/>
      <c r="H65" s="123"/>
      <c r="I65" s="74"/>
      <c r="J65" s="74"/>
      <c r="K65" s="74"/>
      <c r="L65" s="74"/>
      <c r="M65" s="74"/>
      <c r="N65" s="74"/>
      <c r="O65" s="74"/>
      <c r="P65" s="74"/>
      <c r="Q65" s="74"/>
      <c r="R65" s="74"/>
      <c r="S65" s="74"/>
      <c r="T65" s="443"/>
      <c r="U65" s="443"/>
      <c r="V65" s="445"/>
      <c r="W65" s="451"/>
      <c r="X65" s="123"/>
      <c r="Y65" s="74"/>
      <c r="Z65" s="74"/>
      <c r="AA65" s="74"/>
    </row>
    <row r="66" spans="1:27" ht="15.75" customHeight="1">
      <c r="A66" s="74"/>
      <c r="B66" s="74"/>
      <c r="C66" s="74"/>
      <c r="D66" s="74"/>
      <c r="E66" s="123"/>
      <c r="F66" s="74"/>
      <c r="G66" s="123"/>
      <c r="H66" s="123"/>
      <c r="I66" s="74"/>
      <c r="J66" s="74"/>
      <c r="K66" s="74"/>
      <c r="L66" s="74"/>
      <c r="M66" s="74"/>
      <c r="N66" s="74"/>
      <c r="O66" s="74"/>
      <c r="P66" s="74"/>
      <c r="Q66" s="74"/>
      <c r="R66" s="74"/>
      <c r="S66" s="74"/>
      <c r="T66" s="443"/>
      <c r="U66" s="443"/>
      <c r="V66" s="445"/>
      <c r="W66" s="451"/>
      <c r="X66" s="123"/>
      <c r="Y66" s="74"/>
      <c r="Z66" s="74"/>
      <c r="AA66" s="74"/>
    </row>
    <row r="67" spans="1:27" ht="15.75" customHeight="1">
      <c r="A67" s="74"/>
      <c r="B67" s="74"/>
      <c r="C67" s="74"/>
      <c r="D67" s="74"/>
      <c r="E67" s="123"/>
      <c r="F67" s="74"/>
      <c r="G67" s="123"/>
      <c r="H67" s="123"/>
      <c r="I67" s="74"/>
      <c r="J67" s="74"/>
      <c r="K67" s="74"/>
      <c r="L67" s="74"/>
      <c r="M67" s="74"/>
      <c r="N67" s="74"/>
      <c r="O67" s="74"/>
      <c r="P67" s="74"/>
      <c r="Q67" s="74"/>
      <c r="R67" s="74"/>
      <c r="S67" s="74"/>
      <c r="T67" s="443"/>
      <c r="U67" s="443"/>
      <c r="V67" s="445"/>
      <c r="W67" s="451"/>
      <c r="X67" s="123"/>
      <c r="Y67" s="74"/>
      <c r="Z67" s="74"/>
      <c r="AA67" s="74"/>
    </row>
    <row r="68" spans="1:27" ht="15.75" customHeight="1">
      <c r="A68" s="74"/>
      <c r="B68" s="74"/>
      <c r="C68" s="74"/>
      <c r="D68" s="74"/>
      <c r="E68" s="123"/>
      <c r="F68" s="74"/>
      <c r="G68" s="123"/>
      <c r="H68" s="123"/>
      <c r="I68" s="74"/>
      <c r="J68" s="74"/>
      <c r="K68" s="74"/>
      <c r="L68" s="74"/>
      <c r="M68" s="74"/>
      <c r="N68" s="74"/>
      <c r="O68" s="74"/>
      <c r="P68" s="74"/>
      <c r="Q68" s="74"/>
      <c r="R68" s="74"/>
      <c r="S68" s="74"/>
      <c r="T68" s="443"/>
      <c r="U68" s="443"/>
      <c r="V68" s="445"/>
      <c r="W68" s="451"/>
      <c r="X68" s="123"/>
      <c r="Y68" s="74"/>
      <c r="Z68" s="74"/>
      <c r="AA68" s="74"/>
    </row>
    <row r="69" spans="1:27" ht="15.75" customHeight="1">
      <c r="A69" s="74"/>
      <c r="B69" s="74"/>
      <c r="C69" s="74"/>
      <c r="D69" s="74"/>
      <c r="E69" s="123"/>
      <c r="F69" s="74"/>
      <c r="G69" s="123"/>
      <c r="H69" s="123"/>
      <c r="I69" s="74"/>
      <c r="J69" s="74"/>
      <c r="K69" s="74"/>
      <c r="L69" s="74"/>
      <c r="M69" s="74"/>
      <c r="N69" s="74"/>
      <c r="O69" s="74"/>
      <c r="P69" s="74"/>
      <c r="Q69" s="74"/>
      <c r="R69" s="74"/>
      <c r="S69" s="74"/>
      <c r="T69" s="443"/>
      <c r="U69" s="443"/>
      <c r="V69" s="445"/>
      <c r="W69" s="451"/>
      <c r="X69" s="123"/>
      <c r="Y69" s="74"/>
      <c r="Z69" s="74"/>
      <c r="AA69" s="74"/>
    </row>
    <row r="70" spans="1:27" ht="15.75" customHeight="1">
      <c r="A70" s="74"/>
      <c r="B70" s="74"/>
      <c r="C70" s="74"/>
      <c r="D70" s="74"/>
      <c r="E70" s="123"/>
      <c r="F70" s="74"/>
      <c r="G70" s="123"/>
      <c r="H70" s="123"/>
      <c r="I70" s="74"/>
      <c r="J70" s="74"/>
      <c r="K70" s="74"/>
      <c r="L70" s="74"/>
      <c r="M70" s="74"/>
      <c r="N70" s="74"/>
      <c r="O70" s="74"/>
      <c r="P70" s="74"/>
      <c r="Q70" s="74"/>
      <c r="R70" s="74"/>
      <c r="S70" s="74"/>
      <c r="T70" s="443"/>
      <c r="U70" s="443"/>
      <c r="V70" s="445"/>
      <c r="W70" s="451"/>
      <c r="X70" s="123"/>
      <c r="Y70" s="74"/>
      <c r="Z70" s="74"/>
      <c r="AA70" s="74"/>
    </row>
    <row r="71" spans="1:27" ht="15.75" customHeight="1">
      <c r="A71" s="74"/>
      <c r="B71" s="74"/>
      <c r="C71" s="74"/>
      <c r="D71" s="74"/>
      <c r="E71" s="123"/>
      <c r="F71" s="74"/>
      <c r="G71" s="123"/>
      <c r="H71" s="123"/>
      <c r="I71" s="74"/>
      <c r="J71" s="74"/>
      <c r="K71" s="74"/>
      <c r="L71" s="74"/>
      <c r="M71" s="74"/>
      <c r="N71" s="74"/>
      <c r="O71" s="74"/>
      <c r="P71" s="74"/>
      <c r="Q71" s="74"/>
      <c r="R71" s="74"/>
      <c r="S71" s="74"/>
      <c r="T71" s="443"/>
      <c r="U71" s="443"/>
      <c r="V71" s="445"/>
      <c r="W71" s="451"/>
      <c r="X71" s="123"/>
      <c r="Y71" s="74"/>
      <c r="Z71" s="74"/>
      <c r="AA71" s="74"/>
    </row>
    <row r="72" spans="1:27" ht="15.75" customHeight="1">
      <c r="A72" s="74"/>
      <c r="B72" s="74"/>
      <c r="C72" s="74"/>
      <c r="D72" s="74"/>
      <c r="E72" s="123"/>
      <c r="F72" s="74"/>
      <c r="G72" s="123"/>
      <c r="H72" s="123"/>
      <c r="I72" s="74"/>
      <c r="J72" s="74"/>
      <c r="K72" s="74"/>
      <c r="L72" s="74"/>
      <c r="M72" s="74"/>
      <c r="N72" s="74"/>
      <c r="O72" s="74"/>
      <c r="P72" s="74"/>
      <c r="Q72" s="74"/>
      <c r="R72" s="74"/>
      <c r="S72" s="74"/>
      <c r="T72" s="443"/>
      <c r="U72" s="443"/>
      <c r="V72" s="445"/>
      <c r="W72" s="451"/>
      <c r="X72" s="123"/>
      <c r="Y72" s="74"/>
      <c r="Z72" s="74"/>
      <c r="AA72" s="74"/>
    </row>
    <row r="73" spans="1:27" ht="15.75" customHeight="1">
      <c r="A73" s="74"/>
      <c r="B73" s="74"/>
      <c r="C73" s="74"/>
      <c r="D73" s="74"/>
      <c r="E73" s="123"/>
      <c r="F73" s="74"/>
      <c r="G73" s="123"/>
      <c r="H73" s="123"/>
      <c r="I73" s="74"/>
      <c r="J73" s="74"/>
      <c r="K73" s="74"/>
      <c r="L73" s="74"/>
      <c r="M73" s="74"/>
      <c r="N73" s="74"/>
      <c r="O73" s="74"/>
      <c r="P73" s="74"/>
      <c r="Q73" s="74"/>
      <c r="R73" s="74"/>
      <c r="S73" s="74"/>
      <c r="T73" s="443"/>
      <c r="U73" s="443"/>
      <c r="V73" s="445"/>
      <c r="W73" s="451"/>
      <c r="X73" s="123"/>
      <c r="Y73" s="74"/>
      <c r="Z73" s="74"/>
      <c r="AA73" s="74"/>
    </row>
    <row r="74" spans="1:27" ht="15.75" customHeight="1">
      <c r="A74" s="74"/>
      <c r="B74" s="74"/>
      <c r="C74" s="74"/>
      <c r="D74" s="74"/>
      <c r="E74" s="123"/>
      <c r="F74" s="74"/>
      <c r="G74" s="123"/>
      <c r="H74" s="123"/>
      <c r="I74" s="74"/>
      <c r="J74" s="74"/>
      <c r="K74" s="74"/>
      <c r="L74" s="74"/>
      <c r="M74" s="74"/>
      <c r="N74" s="74"/>
      <c r="O74" s="74"/>
      <c r="P74" s="74"/>
      <c r="Q74" s="74"/>
      <c r="R74" s="74"/>
      <c r="S74" s="74"/>
      <c r="T74" s="443"/>
      <c r="U74" s="443"/>
      <c r="V74" s="445"/>
      <c r="W74" s="451"/>
      <c r="X74" s="123"/>
      <c r="Y74" s="74"/>
      <c r="Z74" s="74"/>
      <c r="AA74" s="74"/>
    </row>
    <row r="75" spans="1:27" ht="15.75" customHeight="1">
      <c r="A75" s="74"/>
      <c r="B75" s="74"/>
      <c r="C75" s="74"/>
      <c r="D75" s="74"/>
      <c r="E75" s="123"/>
      <c r="F75" s="74"/>
      <c r="G75" s="123"/>
      <c r="H75" s="123"/>
      <c r="I75" s="74"/>
      <c r="J75" s="74"/>
      <c r="K75" s="74"/>
      <c r="L75" s="74"/>
      <c r="M75" s="74"/>
      <c r="N75" s="74"/>
      <c r="O75" s="74"/>
      <c r="P75" s="74"/>
      <c r="Q75" s="74"/>
      <c r="R75" s="74"/>
      <c r="S75" s="74"/>
      <c r="T75" s="443"/>
      <c r="U75" s="443"/>
      <c r="V75" s="445"/>
      <c r="W75" s="451"/>
      <c r="X75" s="123"/>
      <c r="Y75" s="74"/>
      <c r="Z75" s="74"/>
      <c r="AA75" s="74"/>
    </row>
    <row r="76" spans="1:27" ht="15.75" customHeight="1">
      <c r="A76" s="74"/>
      <c r="B76" s="74"/>
      <c r="C76" s="74"/>
      <c r="D76" s="74"/>
      <c r="E76" s="123"/>
      <c r="F76" s="74"/>
      <c r="G76" s="123"/>
      <c r="H76" s="123"/>
      <c r="I76" s="74"/>
      <c r="J76" s="74"/>
      <c r="K76" s="74"/>
      <c r="L76" s="74"/>
      <c r="M76" s="74"/>
      <c r="N76" s="74"/>
      <c r="O76" s="74"/>
      <c r="P76" s="74"/>
      <c r="Q76" s="74"/>
      <c r="R76" s="74"/>
      <c r="S76" s="74"/>
      <c r="T76" s="443"/>
      <c r="U76" s="443"/>
      <c r="V76" s="445"/>
      <c r="W76" s="451"/>
      <c r="X76" s="123"/>
      <c r="Y76" s="74"/>
      <c r="Z76" s="74"/>
      <c r="AA76" s="74"/>
    </row>
    <row r="77" spans="1:27" ht="15.75" customHeight="1">
      <c r="A77" s="74"/>
      <c r="B77" s="74"/>
      <c r="C77" s="74"/>
      <c r="D77" s="74"/>
      <c r="E77" s="74"/>
      <c r="F77" s="74"/>
      <c r="G77" s="74"/>
      <c r="H77" s="74"/>
      <c r="I77" s="74"/>
      <c r="J77" s="74"/>
      <c r="K77" s="74"/>
      <c r="L77" s="74"/>
      <c r="M77" s="74"/>
      <c r="N77" s="74"/>
      <c r="O77" s="74"/>
      <c r="P77" s="74"/>
      <c r="Q77" s="74"/>
      <c r="R77" s="74"/>
      <c r="S77" s="74"/>
      <c r="T77" s="74"/>
      <c r="U77" s="74"/>
      <c r="V77" s="445"/>
      <c r="W77" s="451"/>
      <c r="X77" s="74"/>
      <c r="Y77" s="74"/>
      <c r="Z77" s="74"/>
      <c r="AA77" s="74"/>
    </row>
    <row r="78" spans="1:27" ht="15.75" customHeight="1">
      <c r="A78" s="74"/>
      <c r="B78" s="74"/>
      <c r="C78" s="74"/>
      <c r="D78" s="74"/>
      <c r="E78" s="74"/>
      <c r="F78" s="74"/>
      <c r="G78" s="74"/>
      <c r="H78" s="74"/>
      <c r="I78" s="74"/>
      <c r="J78" s="74"/>
      <c r="K78" s="74"/>
      <c r="L78" s="74"/>
      <c r="M78" s="74"/>
      <c r="N78" s="74"/>
      <c r="O78" s="74"/>
      <c r="P78" s="74"/>
      <c r="Q78" s="74"/>
      <c r="R78" s="74"/>
      <c r="S78" s="74"/>
      <c r="T78" s="74"/>
      <c r="U78" s="74"/>
      <c r="V78" s="445"/>
      <c r="W78" s="451"/>
      <c r="X78" s="74"/>
      <c r="Y78" s="74"/>
      <c r="Z78" s="74"/>
      <c r="AA78" s="74"/>
    </row>
    <row r="79" spans="1:27" ht="15.75" customHeight="1">
      <c r="A79" s="74"/>
      <c r="B79" s="74"/>
      <c r="C79" s="74"/>
      <c r="D79" s="74"/>
      <c r="E79" s="74"/>
      <c r="F79" s="74"/>
      <c r="G79" s="74"/>
      <c r="H79" s="74"/>
      <c r="I79" s="74"/>
      <c r="J79" s="74"/>
      <c r="K79" s="74"/>
      <c r="L79" s="74"/>
      <c r="M79" s="74"/>
      <c r="N79" s="74"/>
      <c r="O79" s="74"/>
      <c r="P79" s="74"/>
      <c r="Q79" s="74"/>
      <c r="R79" s="74"/>
      <c r="S79" s="74"/>
      <c r="T79" s="74"/>
      <c r="U79" s="74"/>
      <c r="V79" s="445"/>
      <c r="W79" s="451"/>
      <c r="X79" s="74"/>
      <c r="Y79" s="74"/>
      <c r="Z79" s="74"/>
      <c r="AA79" s="74"/>
    </row>
    <row r="80" spans="1:27" ht="15.75" customHeight="1">
      <c r="A80" s="74"/>
      <c r="B80" s="74"/>
      <c r="C80" s="74"/>
      <c r="D80" s="74"/>
      <c r="E80" s="74"/>
      <c r="F80" s="74"/>
      <c r="G80" s="74"/>
      <c r="H80" s="74"/>
      <c r="I80" s="74"/>
      <c r="J80" s="74"/>
      <c r="K80" s="74"/>
      <c r="L80" s="74"/>
      <c r="M80" s="74"/>
      <c r="N80" s="74"/>
      <c r="O80" s="74"/>
      <c r="P80" s="74"/>
      <c r="Q80" s="74"/>
      <c r="R80" s="74"/>
      <c r="S80" s="74"/>
      <c r="T80" s="74"/>
      <c r="U80" s="74"/>
      <c r="V80" s="445"/>
      <c r="W80" s="451"/>
      <c r="X80" s="74"/>
      <c r="Y80" s="74"/>
      <c r="Z80" s="74"/>
      <c r="AA80" s="74"/>
    </row>
    <row r="81" spans="1:27" ht="15.75" customHeight="1">
      <c r="A81" s="74"/>
      <c r="B81" s="74"/>
      <c r="C81" s="74"/>
      <c r="D81" s="74"/>
      <c r="E81" s="74"/>
      <c r="F81" s="74"/>
      <c r="G81" s="74"/>
      <c r="H81" s="74"/>
      <c r="I81" s="74"/>
      <c r="J81" s="74"/>
      <c r="K81" s="74"/>
      <c r="L81" s="74"/>
      <c r="M81" s="74"/>
      <c r="N81" s="74"/>
      <c r="O81" s="74"/>
      <c r="P81" s="74"/>
      <c r="Q81" s="74"/>
      <c r="R81" s="74"/>
      <c r="S81" s="74"/>
      <c r="T81" s="74"/>
      <c r="U81" s="74"/>
      <c r="V81" s="445"/>
      <c r="W81" s="451"/>
      <c r="X81" s="74"/>
      <c r="Y81" s="74"/>
      <c r="Z81" s="74"/>
      <c r="AA81" s="74"/>
    </row>
    <row r="82" spans="1:27" ht="15.75" customHeight="1">
      <c r="A82" s="74"/>
      <c r="B82" s="74"/>
      <c r="C82" s="74"/>
      <c r="D82" s="74"/>
      <c r="E82" s="74"/>
      <c r="F82" s="74"/>
      <c r="G82" s="74"/>
      <c r="H82" s="74"/>
      <c r="I82" s="74"/>
      <c r="J82" s="74"/>
      <c r="K82" s="74"/>
      <c r="L82" s="74"/>
      <c r="M82" s="74"/>
      <c r="N82" s="74"/>
      <c r="O82" s="74"/>
      <c r="P82" s="74"/>
      <c r="Q82" s="74"/>
      <c r="R82" s="74"/>
      <c r="S82" s="74"/>
      <c r="T82" s="74"/>
      <c r="U82" s="74"/>
      <c r="V82" s="445"/>
      <c r="W82" s="451"/>
      <c r="X82" s="74"/>
      <c r="Y82" s="74"/>
      <c r="Z82" s="74"/>
      <c r="AA82" s="74"/>
    </row>
    <row r="83" spans="1:27" ht="15.75" customHeight="1">
      <c r="A83" s="74"/>
      <c r="B83" s="74"/>
      <c r="C83" s="74"/>
      <c r="D83" s="74"/>
      <c r="E83" s="74"/>
      <c r="F83" s="74"/>
      <c r="G83" s="74"/>
      <c r="H83" s="74"/>
      <c r="I83" s="74"/>
      <c r="J83" s="74"/>
      <c r="K83" s="74"/>
      <c r="L83" s="74"/>
      <c r="M83" s="74"/>
      <c r="N83" s="74"/>
      <c r="O83" s="74"/>
      <c r="P83" s="74"/>
      <c r="Q83" s="74"/>
      <c r="R83" s="74"/>
      <c r="S83" s="74"/>
      <c r="T83" s="74"/>
      <c r="U83" s="74"/>
      <c r="V83" s="445"/>
      <c r="W83" s="451"/>
      <c r="X83" s="74"/>
      <c r="Y83" s="74"/>
      <c r="Z83" s="74"/>
      <c r="AA83" s="74"/>
    </row>
    <row r="84" spans="1:27" ht="15.75" customHeight="1">
      <c r="A84" s="74"/>
      <c r="B84" s="74"/>
      <c r="C84" s="74"/>
      <c r="D84" s="74"/>
      <c r="E84" s="74"/>
      <c r="F84" s="74"/>
      <c r="G84" s="74"/>
      <c r="H84" s="74"/>
      <c r="I84" s="74"/>
      <c r="J84" s="74"/>
      <c r="K84" s="74"/>
      <c r="L84" s="74"/>
      <c r="M84" s="74"/>
      <c r="N84" s="74"/>
      <c r="O84" s="74"/>
      <c r="P84" s="74"/>
      <c r="Q84" s="74"/>
      <c r="R84" s="74"/>
      <c r="S84" s="74"/>
      <c r="T84" s="74"/>
      <c r="U84" s="74"/>
      <c r="V84" s="445"/>
      <c r="W84" s="451"/>
      <c r="X84" s="74"/>
      <c r="Y84" s="74"/>
      <c r="Z84" s="74"/>
      <c r="AA84" s="74"/>
    </row>
    <row r="85" spans="1:27" ht="15.75" customHeight="1">
      <c r="A85" s="74"/>
      <c r="B85" s="74"/>
      <c r="C85" s="74"/>
      <c r="D85" s="74"/>
      <c r="E85" s="74"/>
      <c r="F85" s="74"/>
      <c r="G85" s="74"/>
      <c r="H85" s="74"/>
      <c r="I85" s="74"/>
      <c r="J85" s="74"/>
      <c r="K85" s="74"/>
      <c r="L85" s="74"/>
      <c r="M85" s="74"/>
      <c r="N85" s="74"/>
      <c r="O85" s="74"/>
      <c r="P85" s="74"/>
      <c r="Q85" s="74"/>
      <c r="R85" s="74"/>
      <c r="S85" s="74"/>
      <c r="T85" s="74"/>
      <c r="U85" s="74"/>
      <c r="V85" s="445"/>
      <c r="W85" s="451"/>
      <c r="X85" s="74"/>
      <c r="Y85" s="74"/>
      <c r="Z85" s="74"/>
      <c r="AA85" s="74"/>
    </row>
    <row r="86" spans="1:27" ht="15.75" customHeight="1">
      <c r="A86" s="74"/>
      <c r="B86" s="74"/>
      <c r="C86" s="74"/>
      <c r="D86" s="74"/>
      <c r="E86" s="74"/>
      <c r="F86" s="74"/>
      <c r="G86" s="74"/>
      <c r="H86" s="74"/>
      <c r="I86" s="74"/>
      <c r="J86" s="74"/>
      <c r="K86" s="74"/>
      <c r="L86" s="74"/>
      <c r="M86" s="74"/>
      <c r="N86" s="74"/>
      <c r="O86" s="74"/>
      <c r="P86" s="74"/>
      <c r="Q86" s="74"/>
      <c r="R86" s="74"/>
      <c r="S86" s="74"/>
      <c r="T86" s="74"/>
      <c r="U86" s="74"/>
      <c r="V86" s="445"/>
      <c r="W86" s="451"/>
      <c r="X86" s="74"/>
      <c r="Y86" s="74"/>
      <c r="Z86" s="74"/>
      <c r="AA86" s="74"/>
    </row>
    <row r="87" spans="1:27" ht="15.75" customHeight="1">
      <c r="A87" s="74"/>
      <c r="B87" s="74"/>
      <c r="C87" s="74"/>
      <c r="D87" s="74"/>
      <c r="E87" s="74"/>
      <c r="F87" s="74"/>
      <c r="G87" s="74"/>
      <c r="H87" s="74"/>
      <c r="I87" s="74"/>
      <c r="J87" s="74"/>
      <c r="K87" s="74"/>
      <c r="L87" s="74"/>
      <c r="M87" s="74"/>
      <c r="N87" s="74"/>
      <c r="O87" s="74"/>
      <c r="P87" s="74"/>
      <c r="Q87" s="74"/>
      <c r="R87" s="74"/>
      <c r="S87" s="74"/>
      <c r="T87" s="74"/>
      <c r="U87" s="74"/>
      <c r="V87" s="445"/>
      <c r="W87" s="451"/>
      <c r="X87" s="74"/>
      <c r="Y87" s="74"/>
      <c r="Z87" s="74"/>
      <c r="AA87" s="74"/>
    </row>
    <row r="88" spans="1:27" ht="15.75" customHeight="1">
      <c r="A88" s="74"/>
      <c r="B88" s="74"/>
      <c r="C88" s="74"/>
      <c r="D88" s="74"/>
      <c r="E88" s="74"/>
      <c r="F88" s="74"/>
      <c r="G88" s="74"/>
      <c r="H88" s="74"/>
      <c r="I88" s="74"/>
      <c r="J88" s="74"/>
      <c r="K88" s="74"/>
      <c r="L88" s="74"/>
      <c r="M88" s="74"/>
      <c r="N88" s="74"/>
      <c r="O88" s="74"/>
      <c r="P88" s="74"/>
      <c r="Q88" s="74"/>
      <c r="R88" s="74"/>
      <c r="S88" s="74"/>
      <c r="T88" s="74"/>
      <c r="U88" s="74"/>
      <c r="V88" s="445"/>
      <c r="W88" s="451"/>
      <c r="X88" s="74"/>
      <c r="Y88" s="74"/>
      <c r="Z88" s="74"/>
      <c r="AA88" s="74"/>
    </row>
    <row r="89" spans="1:27" ht="15.75" customHeight="1">
      <c r="A89" s="74"/>
      <c r="B89" s="74"/>
      <c r="C89" s="74"/>
      <c r="D89" s="74"/>
      <c r="E89" s="74"/>
      <c r="F89" s="74"/>
      <c r="G89" s="74"/>
      <c r="H89" s="74"/>
      <c r="I89" s="74"/>
      <c r="J89" s="74"/>
      <c r="K89" s="74"/>
      <c r="L89" s="74"/>
      <c r="M89" s="74"/>
      <c r="N89" s="74"/>
      <c r="O89" s="74"/>
      <c r="P89" s="74"/>
      <c r="Q89" s="74"/>
      <c r="R89" s="74"/>
      <c r="S89" s="74"/>
      <c r="T89" s="74"/>
      <c r="U89" s="74"/>
      <c r="V89" s="445"/>
      <c r="W89" s="451"/>
      <c r="X89" s="74"/>
      <c r="Y89" s="74"/>
      <c r="Z89" s="74"/>
      <c r="AA89" s="74"/>
    </row>
    <row r="90" spans="1:27" ht="15.75" customHeight="1">
      <c r="A90" s="74"/>
      <c r="B90" s="74"/>
      <c r="C90" s="74"/>
      <c r="D90" s="74"/>
      <c r="E90" s="74"/>
      <c r="F90" s="74"/>
      <c r="G90" s="74"/>
      <c r="H90" s="74"/>
      <c r="I90" s="74"/>
      <c r="J90" s="74"/>
      <c r="K90" s="74"/>
      <c r="L90" s="74"/>
      <c r="M90" s="74"/>
      <c r="N90" s="74"/>
      <c r="O90" s="74"/>
      <c r="P90" s="74"/>
      <c r="Q90" s="74"/>
      <c r="R90" s="74"/>
      <c r="S90" s="74"/>
      <c r="T90" s="74"/>
      <c r="U90" s="74"/>
      <c r="V90" s="445"/>
      <c r="W90" s="451"/>
      <c r="X90" s="74"/>
      <c r="Y90" s="74"/>
      <c r="Z90" s="74"/>
      <c r="AA90" s="74"/>
    </row>
    <row r="91" spans="1:27" ht="15.75" customHeight="1">
      <c r="A91" s="74"/>
      <c r="B91" s="74"/>
      <c r="C91" s="74"/>
      <c r="D91" s="74"/>
      <c r="E91" s="74"/>
      <c r="F91" s="74"/>
      <c r="G91" s="74"/>
      <c r="H91" s="74"/>
      <c r="I91" s="74"/>
      <c r="J91" s="74"/>
      <c r="K91" s="74"/>
      <c r="L91" s="74"/>
      <c r="M91" s="74"/>
      <c r="N91" s="74"/>
      <c r="O91" s="74"/>
      <c r="P91" s="74"/>
      <c r="Q91" s="74"/>
      <c r="R91" s="74"/>
      <c r="S91" s="74"/>
      <c r="T91" s="74"/>
      <c r="U91" s="74"/>
      <c r="V91" s="445"/>
      <c r="W91" s="451"/>
      <c r="X91" s="74"/>
      <c r="Y91" s="74"/>
      <c r="Z91" s="74"/>
      <c r="AA91" s="74"/>
    </row>
    <row r="92" spans="1:27" ht="15.75" customHeight="1">
      <c r="A92" s="74"/>
      <c r="B92" s="74"/>
      <c r="C92" s="74"/>
      <c r="D92" s="74"/>
      <c r="E92" s="74"/>
      <c r="F92" s="74"/>
      <c r="G92" s="74"/>
      <c r="H92" s="74"/>
      <c r="I92" s="74"/>
      <c r="J92" s="74"/>
      <c r="K92" s="74"/>
      <c r="L92" s="74"/>
      <c r="M92" s="74"/>
      <c r="N92" s="74"/>
      <c r="O92" s="74"/>
      <c r="P92" s="74"/>
      <c r="Q92" s="74"/>
      <c r="R92" s="74"/>
      <c r="S92" s="74"/>
      <c r="T92" s="74"/>
      <c r="U92" s="74"/>
      <c r="V92" s="445"/>
      <c r="W92" s="451"/>
      <c r="X92" s="74"/>
      <c r="Y92" s="74"/>
      <c r="Z92" s="74"/>
      <c r="AA92" s="74"/>
    </row>
    <row r="93" spans="1:27" ht="15.75" customHeight="1">
      <c r="A93" s="74"/>
      <c r="B93" s="74"/>
      <c r="C93" s="74"/>
      <c r="D93" s="74"/>
      <c r="E93" s="74"/>
      <c r="F93" s="74"/>
      <c r="G93" s="74"/>
      <c r="H93" s="74"/>
      <c r="I93" s="74"/>
      <c r="J93" s="74"/>
      <c r="K93" s="74"/>
      <c r="L93" s="74"/>
      <c r="M93" s="74"/>
      <c r="N93" s="74"/>
      <c r="O93" s="74"/>
      <c r="P93" s="74"/>
      <c r="Q93" s="74"/>
      <c r="R93" s="74"/>
      <c r="S93" s="74"/>
      <c r="T93" s="74"/>
      <c r="U93" s="74"/>
      <c r="V93" s="445"/>
      <c r="W93" s="451"/>
      <c r="X93" s="74"/>
      <c r="Y93" s="74"/>
      <c r="Z93" s="74"/>
      <c r="AA93" s="74"/>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444"/>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444"/>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444"/>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444"/>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444"/>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444"/>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444"/>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444"/>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444"/>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444"/>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444"/>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444"/>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444"/>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444"/>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444"/>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444"/>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444"/>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444"/>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444"/>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444"/>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444"/>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444"/>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444"/>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444"/>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444"/>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444"/>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444"/>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444"/>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444"/>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444"/>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444"/>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444"/>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444"/>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444"/>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444"/>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444"/>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444"/>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444"/>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444"/>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444"/>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444"/>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444"/>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444"/>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444"/>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444"/>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444"/>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444"/>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444"/>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444"/>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444"/>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444"/>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444"/>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444"/>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444"/>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444"/>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444"/>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444"/>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444"/>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444"/>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444"/>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444"/>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444"/>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444"/>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444"/>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444"/>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444"/>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444"/>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444"/>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444"/>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444"/>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444"/>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444"/>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444"/>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444"/>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444"/>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444"/>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444"/>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444"/>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444"/>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444"/>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444"/>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444"/>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444"/>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444"/>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444"/>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444"/>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444"/>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444"/>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444"/>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444"/>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444"/>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444"/>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444"/>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444"/>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444"/>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444"/>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444"/>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444"/>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444"/>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444"/>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444"/>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444"/>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444"/>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444"/>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444"/>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444"/>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444"/>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444"/>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444"/>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444"/>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444"/>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444"/>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444"/>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444"/>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444"/>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444"/>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444"/>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444"/>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444"/>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444"/>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444"/>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444"/>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444"/>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444"/>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444"/>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444"/>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444"/>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444"/>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444"/>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444"/>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444"/>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444"/>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444"/>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444"/>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444"/>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444"/>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444"/>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444"/>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444"/>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444"/>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444"/>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444"/>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444"/>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444"/>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444"/>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444"/>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444"/>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444"/>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444"/>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444"/>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444"/>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444"/>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444"/>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444"/>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444"/>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444"/>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444"/>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444"/>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444"/>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444"/>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444"/>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444"/>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444"/>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444"/>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444"/>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444"/>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444"/>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444"/>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444"/>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444"/>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444"/>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444"/>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444"/>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444"/>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444"/>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444"/>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444"/>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444"/>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444"/>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444"/>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444"/>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444"/>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444"/>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444"/>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444"/>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444"/>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444"/>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444"/>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444"/>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444"/>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444"/>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444"/>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444"/>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444"/>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444"/>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444"/>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444"/>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444"/>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444"/>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444"/>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444"/>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444"/>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444"/>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444"/>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444"/>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444"/>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444"/>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444"/>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444"/>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444"/>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444"/>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444"/>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444"/>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444"/>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444"/>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444"/>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444"/>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444"/>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444"/>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444"/>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444"/>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444"/>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444"/>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444"/>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444"/>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444"/>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444"/>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444"/>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444"/>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444"/>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444"/>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444"/>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444"/>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444"/>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444"/>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444"/>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444"/>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444"/>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444"/>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444"/>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444"/>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444"/>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444"/>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444"/>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444"/>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444"/>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444"/>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444"/>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444"/>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444"/>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444"/>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444"/>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444"/>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444"/>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444"/>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444"/>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444"/>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444"/>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444"/>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444"/>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444"/>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444"/>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444"/>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444"/>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444"/>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444"/>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444"/>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444"/>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444"/>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444"/>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444"/>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444"/>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444"/>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444"/>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444"/>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444"/>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444"/>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444"/>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444"/>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444"/>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444"/>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444"/>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444"/>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444"/>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444"/>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444"/>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444"/>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444"/>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444"/>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444"/>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444"/>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444"/>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444"/>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444"/>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444"/>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444"/>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444"/>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444"/>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444"/>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444"/>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444"/>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444"/>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444"/>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444"/>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444"/>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444"/>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444"/>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444"/>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444"/>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444"/>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444"/>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444"/>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444"/>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444"/>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444"/>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444"/>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444"/>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444"/>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444"/>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444"/>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444"/>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444"/>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444"/>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444"/>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444"/>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444"/>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444"/>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444"/>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444"/>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444"/>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444"/>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444"/>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444"/>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444"/>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444"/>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444"/>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444"/>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444"/>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444"/>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444"/>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444"/>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444"/>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444"/>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444"/>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444"/>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444"/>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444"/>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444"/>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444"/>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444"/>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444"/>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444"/>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444"/>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444"/>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444"/>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444"/>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444"/>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444"/>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444"/>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444"/>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444"/>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444"/>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444"/>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444"/>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444"/>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444"/>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444"/>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444"/>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444"/>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444"/>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444"/>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444"/>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444"/>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444"/>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444"/>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444"/>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444"/>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444"/>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444"/>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444"/>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444"/>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444"/>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444"/>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444"/>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444"/>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444"/>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444"/>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444"/>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444"/>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444"/>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444"/>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444"/>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444"/>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444"/>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444"/>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444"/>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444"/>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444"/>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444"/>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444"/>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444"/>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444"/>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444"/>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444"/>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444"/>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444"/>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444"/>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444"/>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444"/>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444"/>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444"/>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444"/>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444"/>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444"/>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444"/>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444"/>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444"/>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444"/>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444"/>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444"/>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444"/>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444"/>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444"/>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444"/>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444"/>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444"/>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444"/>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444"/>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444"/>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444"/>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444"/>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444"/>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444"/>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444"/>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444"/>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444"/>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444"/>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444"/>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444"/>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444"/>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444"/>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444"/>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444"/>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444"/>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444"/>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444"/>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444"/>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444"/>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444"/>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444"/>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444"/>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444"/>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444"/>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444"/>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444"/>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444"/>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444"/>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444"/>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444"/>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444"/>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444"/>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444"/>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444"/>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444"/>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444"/>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444"/>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444"/>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444"/>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444"/>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444"/>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444"/>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444"/>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444"/>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444"/>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444"/>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444"/>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444"/>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444"/>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444"/>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444"/>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444"/>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444"/>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444"/>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444"/>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444"/>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444"/>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444"/>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444"/>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444"/>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444"/>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444"/>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444"/>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444"/>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444"/>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444"/>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444"/>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444"/>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444"/>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444"/>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444"/>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444"/>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444"/>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444"/>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444"/>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444"/>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444"/>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444"/>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444"/>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444"/>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444"/>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444"/>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444"/>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444"/>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444"/>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444"/>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444"/>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444"/>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444"/>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444"/>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444"/>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444"/>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444"/>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444"/>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444"/>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444"/>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444"/>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444"/>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444"/>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444"/>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444"/>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444"/>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444"/>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444"/>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444"/>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444"/>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444"/>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444"/>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444"/>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444"/>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444"/>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444"/>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444"/>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444"/>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444"/>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444"/>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444"/>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444"/>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444"/>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444"/>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444"/>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444"/>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444"/>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444"/>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444"/>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444"/>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444"/>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444"/>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444"/>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444"/>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444"/>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444"/>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444"/>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444"/>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444"/>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444"/>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444"/>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444"/>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444"/>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444"/>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444"/>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444"/>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444"/>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444"/>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444"/>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444"/>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444"/>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444"/>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444"/>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444"/>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444"/>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444"/>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444"/>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444"/>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444"/>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444"/>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444"/>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444"/>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444"/>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444"/>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444"/>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444"/>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444"/>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444"/>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444"/>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444"/>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444"/>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444"/>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444"/>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444"/>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444"/>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444"/>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444"/>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444"/>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444"/>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444"/>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444"/>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444"/>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444"/>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444"/>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444"/>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444"/>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444"/>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444"/>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444"/>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444"/>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444"/>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444"/>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444"/>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444"/>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444"/>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444"/>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444"/>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444"/>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444"/>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444"/>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444"/>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444"/>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444"/>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444"/>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444"/>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444"/>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444"/>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444"/>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444"/>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444"/>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444"/>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444"/>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444"/>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444"/>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444"/>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444"/>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444"/>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444"/>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444"/>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444"/>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444"/>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444"/>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444"/>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444"/>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444"/>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444"/>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444"/>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444"/>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444"/>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444"/>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444"/>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444"/>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444"/>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444"/>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444"/>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444"/>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444"/>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444"/>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444"/>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444"/>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444"/>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444"/>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444"/>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444"/>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444"/>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444"/>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444"/>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444"/>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444"/>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444"/>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444"/>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444"/>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444"/>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444"/>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444"/>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444"/>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444"/>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444"/>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444"/>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444"/>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444"/>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444"/>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444"/>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444"/>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444"/>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444"/>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444"/>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444"/>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444"/>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444"/>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444"/>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444"/>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444"/>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444"/>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444"/>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444"/>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444"/>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444"/>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444"/>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444"/>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444"/>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444"/>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444"/>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444"/>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444"/>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444"/>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444"/>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444"/>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444"/>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444"/>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444"/>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444"/>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444"/>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444"/>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444"/>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444"/>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444"/>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444"/>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444"/>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444"/>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444"/>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444"/>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444"/>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444"/>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444"/>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444"/>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444"/>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444"/>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444"/>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444"/>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444"/>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444"/>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444"/>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444"/>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444"/>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444"/>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444"/>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444"/>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444"/>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444"/>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444"/>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444"/>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444"/>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444"/>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444"/>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444"/>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444"/>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444"/>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444"/>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444"/>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444"/>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444"/>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444"/>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444"/>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444"/>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444"/>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444"/>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444"/>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444"/>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444"/>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444"/>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444"/>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444"/>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444"/>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444"/>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444"/>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444"/>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444"/>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444"/>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444"/>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444"/>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444"/>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444"/>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444"/>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444"/>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444"/>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444"/>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444"/>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444"/>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444"/>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444"/>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444"/>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444"/>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444"/>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444"/>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444"/>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444"/>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444"/>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444"/>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444"/>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444"/>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444"/>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444"/>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444"/>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444"/>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444"/>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444"/>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444"/>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444"/>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444"/>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444"/>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444"/>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444"/>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444"/>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444"/>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444"/>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444"/>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444"/>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444"/>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444"/>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444"/>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444"/>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444"/>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444"/>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444"/>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444"/>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444"/>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444"/>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444"/>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444"/>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444"/>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444"/>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444"/>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444"/>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444"/>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444"/>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444"/>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444"/>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444"/>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444"/>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444"/>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444"/>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444"/>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444"/>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444"/>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444"/>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444"/>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444"/>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444"/>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444"/>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444"/>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444"/>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444"/>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444"/>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444"/>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444"/>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444"/>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444"/>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444"/>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444"/>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444"/>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444"/>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444"/>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444"/>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444"/>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444"/>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444"/>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444"/>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444"/>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444"/>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444"/>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444"/>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444"/>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444"/>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444"/>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444"/>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444"/>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444"/>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444"/>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444"/>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444"/>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444"/>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444"/>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444"/>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444"/>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444"/>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444"/>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444"/>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444"/>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444"/>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444"/>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444"/>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444"/>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444"/>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444"/>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444"/>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444"/>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444"/>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444"/>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444"/>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444"/>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444"/>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444"/>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444"/>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444"/>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444"/>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444"/>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444"/>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444"/>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444"/>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444"/>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444"/>
      <c r="W1000" s="23"/>
      <c r="X1000" s="23"/>
      <c r="Y1000" s="23"/>
      <c r="Z1000" s="23"/>
      <c r="AA1000" s="23"/>
    </row>
  </sheetData>
  <mergeCells count="16">
    <mergeCell ref="T29:X29"/>
    <mergeCell ref="A23:C23"/>
    <mergeCell ref="H23:I23"/>
    <mergeCell ref="O30:R30"/>
    <mergeCell ref="O31:R31"/>
    <mergeCell ref="H24:I24"/>
    <mergeCell ref="H25:I25"/>
    <mergeCell ref="H26:I26"/>
    <mergeCell ref="A29:G29"/>
    <mergeCell ref="H29:N29"/>
    <mergeCell ref="O29:S29"/>
    <mergeCell ref="A17:C20"/>
    <mergeCell ref="D17:W20"/>
    <mergeCell ref="A22:C22"/>
    <mergeCell ref="E22:F22"/>
    <mergeCell ref="H22:J22"/>
  </mergeCells>
  <conditionalFormatting sqref="W31">
    <cfRule type="containsText" dxfId="20" priority="1" stopIfTrue="1" operator="containsText" text="Cerrada">
      <formula>NOT(ISERROR(SEARCH(("Cerrada"),(W31))))</formula>
    </cfRule>
  </conditionalFormatting>
  <conditionalFormatting sqref="W31">
    <cfRule type="containsText" dxfId="19" priority="2" stopIfTrue="1" operator="containsText" text="En ejecución">
      <formula>NOT(ISERROR(SEARCH(("En ejecución"),(W31))))</formula>
    </cfRule>
  </conditionalFormatting>
  <conditionalFormatting sqref="W31">
    <cfRule type="containsText" dxfId="18" priority="3" stopIfTrue="1" operator="containsText" text="Vencida">
      <formula>NOT(ISERROR(SEARCH(("Vencida"),(W31))))</formula>
    </cfRule>
  </conditionalFormatting>
  <conditionalFormatting sqref="W31">
    <cfRule type="containsText" dxfId="17" priority="4" stopIfTrue="1" operator="containsText" text="Cerrada">
      <formula>NOT(ISERROR(SEARCH(("Cerrada"),(W31))))</formula>
    </cfRule>
  </conditionalFormatting>
  <conditionalFormatting sqref="W31">
    <cfRule type="containsText" dxfId="16" priority="5" stopIfTrue="1" operator="containsText" text="En ejecución">
      <formula>NOT(ISERROR(SEARCH(("En ejecución"),(W31))))</formula>
    </cfRule>
  </conditionalFormatting>
  <conditionalFormatting sqref="W31">
    <cfRule type="containsText" dxfId="15" priority="6" stopIfTrue="1" operator="containsText" text="Vencida">
      <formula>NOT(ISERROR(SEARCH(("Vencida"),(W31))))</formula>
    </cfRule>
  </conditionalFormatting>
  <dataValidations count="7">
    <dataValidation type="list" allowBlank="1" showErrorMessage="1" sqref="A23">
      <formula1>'GRF-11'!PROCESOS</formula1>
    </dataValidation>
    <dataValidation type="list" allowBlank="1" showErrorMessage="1" sqref="B31">
      <formula1>$F$2:$F$6</formula1>
    </dataValidation>
    <dataValidation type="list" allowBlank="1" showErrorMessage="1" sqref="C31">
      <formula1>$D$2:$D$13</formula1>
    </dataValidation>
    <dataValidation type="list" allowBlank="1" showErrorMessage="1" sqref="F31">
      <formula1>$G$2:$G$5</formula1>
    </dataValidation>
    <dataValidation type="list" allowBlank="1" showErrorMessage="1" sqref="I31">
      <formula1>$H$2:$H$3</formula1>
    </dataValidation>
    <dataValidation type="list" allowBlank="1" showErrorMessage="1" sqref="W31">
      <formula1>$I$2:$I$4</formula1>
    </dataValidation>
    <dataValidation type="list" allowBlank="1" showErrorMessage="1" sqref="V31">
      <formula1>$J$2:$J$4</formula1>
    </dataValidation>
  </dataValidation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1000"/>
  <sheetViews>
    <sheetView showGridLines="0" topLeftCell="B22" zoomScale="80" zoomScaleNormal="80" workbookViewId="0">
      <selection activeCell="F27" sqref="F27"/>
    </sheetView>
  </sheetViews>
  <sheetFormatPr baseColWidth="10" defaultColWidth="14.42578125" defaultRowHeight="15" customHeight="1"/>
  <cols>
    <col min="1" max="1" width="6.42578125" customWidth="1"/>
    <col min="3" max="3" width="17.42578125" customWidth="1"/>
    <col min="4" max="4" width="21.42578125" customWidth="1"/>
    <col min="5" max="5" width="53.42578125" customWidth="1"/>
    <col min="6" max="6" width="15.7109375" customWidth="1"/>
    <col min="7" max="7" width="37.5703125" customWidth="1"/>
    <col min="8" max="8" width="63.85546875" customWidth="1"/>
    <col min="9" max="9" width="12.42578125" customWidth="1"/>
    <col min="10" max="10" width="20.28515625" customWidth="1"/>
    <col min="11" max="11" width="26.85546875" customWidth="1"/>
    <col min="12" max="12" width="13.85546875" customWidth="1"/>
    <col min="13" max="13" width="15.42578125" customWidth="1"/>
    <col min="14" max="14" width="17.85546875" customWidth="1"/>
    <col min="15" max="15" width="18" style="549" customWidth="1"/>
    <col min="16" max="16" width="34.28515625" style="549" customWidth="1"/>
    <col min="17" max="17" width="24.5703125" customWidth="1"/>
    <col min="18" max="18" width="78.85546875" customWidth="1"/>
    <col min="19" max="19" width="29.140625" customWidth="1"/>
    <col min="20" max="20" width="18.42578125" customWidth="1"/>
    <col min="21" max="21" width="19.42578125" customWidth="1"/>
    <col min="22" max="22" width="39.5703125" customWidth="1"/>
    <col min="23" max="23" width="11" customWidth="1"/>
  </cols>
  <sheetData>
    <row r="1" spans="1:24" ht="25.5" hidden="1">
      <c r="A1" s="452"/>
      <c r="B1" s="68"/>
      <c r="C1" s="69" t="s">
        <v>15</v>
      </c>
      <c r="D1" s="69" t="s">
        <v>52</v>
      </c>
      <c r="E1" s="70"/>
      <c r="F1" s="71" t="s">
        <v>53</v>
      </c>
      <c r="G1" s="71" t="s">
        <v>54</v>
      </c>
      <c r="H1" s="71" t="s">
        <v>55</v>
      </c>
      <c r="I1" s="71" t="s">
        <v>56</v>
      </c>
      <c r="J1" s="71" t="s">
        <v>57</v>
      </c>
      <c r="K1" s="23"/>
      <c r="L1" s="72"/>
      <c r="M1" s="73"/>
      <c r="N1" s="73"/>
      <c r="O1" s="73"/>
      <c r="P1" s="73"/>
      <c r="Q1" s="23"/>
      <c r="R1" s="23"/>
      <c r="S1" s="23"/>
      <c r="T1" s="23"/>
      <c r="U1" s="23"/>
      <c r="V1" s="23"/>
      <c r="W1" s="23"/>
      <c r="X1" s="23"/>
    </row>
    <row r="2" spans="1:24" ht="25.5" hidden="1">
      <c r="A2" s="74"/>
      <c r="B2" s="75"/>
      <c r="C2" s="76" t="s">
        <v>58</v>
      </c>
      <c r="D2" s="76" t="s">
        <v>59</v>
      </c>
      <c r="E2" s="77"/>
      <c r="F2" s="78" t="s">
        <v>60</v>
      </c>
      <c r="G2" s="79" t="s">
        <v>61</v>
      </c>
      <c r="H2" s="78" t="s">
        <v>62</v>
      </c>
      <c r="I2" s="80" t="s">
        <v>63</v>
      </c>
      <c r="J2" s="81" t="s">
        <v>64</v>
      </c>
      <c r="K2" s="74"/>
      <c r="L2" s="82"/>
      <c r="M2" s="83"/>
      <c r="N2" s="83"/>
      <c r="O2" s="83"/>
      <c r="P2" s="83"/>
      <c r="Q2" s="74"/>
      <c r="R2" s="74"/>
      <c r="S2" s="74"/>
      <c r="T2" s="74"/>
      <c r="U2" s="74"/>
      <c r="V2" s="74"/>
      <c r="W2" s="74"/>
      <c r="X2" s="74"/>
    </row>
    <row r="3" spans="1:24" ht="25.5" hidden="1">
      <c r="A3" s="74"/>
      <c r="B3" s="75"/>
      <c r="C3" s="76" t="s">
        <v>65</v>
      </c>
      <c r="D3" s="76" t="s">
        <v>66</v>
      </c>
      <c r="E3" s="77"/>
      <c r="F3" s="78" t="s">
        <v>67</v>
      </c>
      <c r="G3" s="79" t="s">
        <v>68</v>
      </c>
      <c r="H3" s="79" t="s">
        <v>69</v>
      </c>
      <c r="I3" s="84" t="s">
        <v>70</v>
      </c>
      <c r="J3" s="81" t="s">
        <v>71</v>
      </c>
      <c r="K3" s="74"/>
      <c r="L3" s="82"/>
      <c r="M3" s="83"/>
      <c r="N3" s="83"/>
      <c r="O3" s="83"/>
      <c r="P3" s="83"/>
      <c r="Q3" s="74"/>
      <c r="R3" s="74"/>
      <c r="S3" s="74"/>
      <c r="T3" s="74"/>
      <c r="U3" s="74"/>
      <c r="V3" s="74"/>
      <c r="W3" s="74"/>
      <c r="X3" s="74"/>
    </row>
    <row r="4" spans="1:24" ht="25.5" hidden="1">
      <c r="A4" s="74"/>
      <c r="B4" s="75"/>
      <c r="C4" s="76" t="s">
        <v>72</v>
      </c>
      <c r="D4" s="76" t="s">
        <v>73</v>
      </c>
      <c r="E4" s="77"/>
      <c r="F4" s="78" t="s">
        <v>74</v>
      </c>
      <c r="G4" s="79" t="s">
        <v>75</v>
      </c>
      <c r="H4" s="85"/>
      <c r="I4" s="86" t="s">
        <v>76</v>
      </c>
      <c r="J4" s="81" t="s">
        <v>77</v>
      </c>
      <c r="K4" s="74"/>
      <c r="L4" s="82"/>
      <c r="M4" s="83"/>
      <c r="N4" s="83"/>
      <c r="O4" s="83"/>
      <c r="P4" s="83"/>
      <c r="Q4" s="74"/>
      <c r="R4" s="74"/>
      <c r="S4" s="74"/>
      <c r="T4" s="74"/>
      <c r="U4" s="74"/>
      <c r="V4" s="74"/>
      <c r="W4" s="74"/>
      <c r="X4" s="74"/>
    </row>
    <row r="5" spans="1:24" ht="38.25" hidden="1">
      <c r="A5" s="74"/>
      <c r="B5" s="75"/>
      <c r="C5" s="76" t="s">
        <v>78</v>
      </c>
      <c r="D5" s="76" t="s">
        <v>79</v>
      </c>
      <c r="E5" s="77"/>
      <c r="F5" s="79" t="s">
        <v>80</v>
      </c>
      <c r="G5" s="79" t="s">
        <v>81</v>
      </c>
      <c r="H5" s="87"/>
      <c r="I5" s="453" t="s">
        <v>339</v>
      </c>
      <c r="J5" s="81"/>
      <c r="K5" s="74"/>
      <c r="L5" s="82"/>
      <c r="M5" s="83"/>
      <c r="N5" s="83"/>
      <c r="O5" s="83"/>
      <c r="P5" s="83"/>
      <c r="Q5" s="74"/>
      <c r="R5" s="74"/>
      <c r="S5" s="74"/>
      <c r="T5" s="74"/>
      <c r="U5" s="74"/>
      <c r="V5" s="74"/>
      <c r="W5" s="74"/>
      <c r="X5" s="74"/>
    </row>
    <row r="6" spans="1:24" ht="38.25" hidden="1">
      <c r="A6" s="74"/>
      <c r="B6" s="75"/>
      <c r="C6" s="76" t="s">
        <v>82</v>
      </c>
      <c r="D6" s="76" t="s">
        <v>83</v>
      </c>
      <c r="E6" s="74"/>
      <c r="F6" s="79" t="s">
        <v>84</v>
      </c>
      <c r="G6" s="87"/>
      <c r="H6" s="87"/>
      <c r="I6" s="81"/>
      <c r="J6" s="81"/>
      <c r="K6" s="74"/>
      <c r="L6" s="82"/>
      <c r="M6" s="83"/>
      <c r="N6" s="83"/>
      <c r="O6" s="83"/>
      <c r="P6" s="83"/>
      <c r="Q6" s="74"/>
      <c r="R6" s="74"/>
      <c r="S6" s="74"/>
      <c r="T6" s="74"/>
      <c r="U6" s="74"/>
      <c r="V6" s="74"/>
      <c r="W6" s="74"/>
      <c r="X6" s="74"/>
    </row>
    <row r="7" spans="1:24" ht="25.5" hidden="1">
      <c r="A7" s="74"/>
      <c r="B7" s="75"/>
      <c r="C7" s="76" t="s">
        <v>85</v>
      </c>
      <c r="D7" s="76" t="s">
        <v>86</v>
      </c>
      <c r="E7" s="77"/>
      <c r="F7" s="85"/>
      <c r="G7" s="87"/>
      <c r="H7" s="87"/>
      <c r="I7" s="88"/>
      <c r="J7" s="88"/>
      <c r="K7" s="74"/>
      <c r="L7" s="82"/>
      <c r="M7" s="83"/>
      <c r="N7" s="83"/>
      <c r="O7" s="83"/>
      <c r="P7" s="83"/>
      <c r="Q7" s="74"/>
      <c r="R7" s="74"/>
      <c r="S7" s="74"/>
      <c r="T7" s="74"/>
      <c r="U7" s="74"/>
      <c r="V7" s="74"/>
      <c r="W7" s="74"/>
      <c r="X7" s="74"/>
    </row>
    <row r="8" spans="1:24" ht="25.5" hidden="1">
      <c r="A8" s="74"/>
      <c r="B8" s="75"/>
      <c r="C8" s="76" t="s">
        <v>87</v>
      </c>
      <c r="D8" s="76" t="s">
        <v>88</v>
      </c>
      <c r="E8" s="77"/>
      <c r="F8" s="85"/>
      <c r="G8" s="87"/>
      <c r="H8" s="87"/>
      <c r="I8" s="81"/>
      <c r="J8" s="81"/>
      <c r="K8" s="74"/>
      <c r="L8" s="82"/>
      <c r="M8" s="83"/>
      <c r="N8" s="83"/>
      <c r="O8" s="83"/>
      <c r="P8" s="83"/>
      <c r="Q8" s="74"/>
      <c r="R8" s="74"/>
      <c r="S8" s="74"/>
      <c r="T8" s="74"/>
      <c r="U8" s="74"/>
      <c r="V8" s="74"/>
      <c r="W8" s="74"/>
      <c r="X8" s="74"/>
    </row>
    <row r="9" spans="1:24" ht="51" hidden="1">
      <c r="A9" s="74"/>
      <c r="B9" s="75"/>
      <c r="C9" s="76" t="s">
        <v>89</v>
      </c>
      <c r="D9" s="76" t="s">
        <v>90</v>
      </c>
      <c r="E9" s="77"/>
      <c r="F9" s="87"/>
      <c r="G9" s="87"/>
      <c r="H9" s="87"/>
      <c r="I9" s="81"/>
      <c r="J9" s="81"/>
      <c r="K9" s="74"/>
      <c r="L9" s="82"/>
      <c r="M9" s="83"/>
      <c r="N9" s="83"/>
      <c r="O9" s="83"/>
      <c r="P9" s="83"/>
      <c r="Q9" s="74"/>
      <c r="R9" s="74"/>
      <c r="S9" s="74"/>
      <c r="T9" s="74"/>
      <c r="U9" s="74"/>
      <c r="V9" s="74"/>
      <c r="W9" s="74"/>
      <c r="X9" s="74"/>
    </row>
    <row r="10" spans="1:24" ht="25.5" hidden="1">
      <c r="A10" s="74"/>
      <c r="B10" s="75"/>
      <c r="C10" s="76" t="s">
        <v>91</v>
      </c>
      <c r="D10" s="76" t="s">
        <v>92</v>
      </c>
      <c r="E10" s="77"/>
      <c r="F10" s="87"/>
      <c r="G10" s="87"/>
      <c r="H10" s="87"/>
      <c r="I10" s="81"/>
      <c r="J10" s="81"/>
      <c r="K10" s="74"/>
      <c r="L10" s="82"/>
      <c r="M10" s="83"/>
      <c r="N10" s="83"/>
      <c r="O10" s="83"/>
      <c r="P10" s="83"/>
      <c r="Q10" s="74"/>
      <c r="R10" s="74"/>
      <c r="S10" s="74"/>
      <c r="T10" s="74"/>
      <c r="U10" s="74"/>
      <c r="V10" s="74"/>
      <c r="W10" s="74"/>
      <c r="X10" s="74"/>
    </row>
    <row r="11" spans="1:24" ht="38.25" hidden="1">
      <c r="A11" s="74"/>
      <c r="B11" s="75"/>
      <c r="C11" s="76" t="s">
        <v>93</v>
      </c>
      <c r="D11" s="76" t="s">
        <v>94</v>
      </c>
      <c r="E11" s="77"/>
      <c r="F11" s="87"/>
      <c r="G11" s="87"/>
      <c r="H11" s="87"/>
      <c r="I11" s="81"/>
      <c r="J11" s="81"/>
      <c r="K11" s="74"/>
      <c r="L11" s="82"/>
      <c r="M11" s="83"/>
      <c r="N11" s="83"/>
      <c r="O11" s="83"/>
      <c r="P11" s="83"/>
      <c r="Q11" s="74"/>
      <c r="R11" s="74"/>
      <c r="S11" s="74"/>
      <c r="T11" s="74"/>
      <c r="U11" s="74"/>
      <c r="V11" s="74"/>
      <c r="W11" s="74"/>
      <c r="X11" s="74"/>
    </row>
    <row r="12" spans="1:24" ht="25.5" hidden="1">
      <c r="A12" s="74"/>
      <c r="B12" s="75"/>
      <c r="C12" s="76" t="s">
        <v>95</v>
      </c>
      <c r="D12" s="76" t="s">
        <v>96</v>
      </c>
      <c r="E12" s="77"/>
      <c r="F12" s="89"/>
      <c r="G12" s="89"/>
      <c r="H12" s="89"/>
      <c r="I12" s="75"/>
      <c r="J12" s="83"/>
      <c r="K12" s="83"/>
      <c r="L12" s="74"/>
      <c r="M12" s="82"/>
      <c r="N12" s="83"/>
      <c r="O12" s="83"/>
      <c r="P12" s="83"/>
      <c r="Q12" s="83"/>
      <c r="R12" s="74"/>
      <c r="S12" s="74"/>
      <c r="T12" s="74"/>
      <c r="U12" s="74"/>
      <c r="V12" s="74"/>
      <c r="W12" s="74"/>
      <c r="X12" s="74"/>
    </row>
    <row r="13" spans="1:24" ht="38.25" hidden="1">
      <c r="A13" s="74"/>
      <c r="B13" s="75"/>
      <c r="C13" s="76" t="s">
        <v>97</v>
      </c>
      <c r="D13" s="76" t="s">
        <v>98</v>
      </c>
      <c r="E13" s="77"/>
      <c r="F13" s="89"/>
      <c r="G13" s="89"/>
      <c r="H13" s="89"/>
      <c r="I13" s="75"/>
      <c r="J13" s="83"/>
      <c r="K13" s="83"/>
      <c r="L13" s="74"/>
      <c r="M13" s="82"/>
      <c r="N13" s="83"/>
      <c r="O13" s="83"/>
      <c r="P13" s="83"/>
      <c r="Q13" s="83"/>
      <c r="R13" s="74"/>
      <c r="S13" s="74"/>
      <c r="T13" s="74"/>
      <c r="U13" s="74"/>
      <c r="V13" s="74"/>
      <c r="W13" s="74"/>
      <c r="X13" s="74"/>
    </row>
    <row r="14" spans="1:24" ht="25.5" hidden="1">
      <c r="A14" s="74"/>
      <c r="B14" s="75"/>
      <c r="C14" s="76" t="s">
        <v>99</v>
      </c>
      <c r="D14" s="90"/>
      <c r="E14" s="77"/>
      <c r="F14" s="89"/>
      <c r="G14" s="89"/>
      <c r="H14" s="89"/>
      <c r="I14" s="75"/>
      <c r="J14" s="83"/>
      <c r="K14" s="83"/>
      <c r="L14" s="74"/>
      <c r="M14" s="82"/>
      <c r="N14" s="83"/>
      <c r="O14" s="83"/>
      <c r="P14" s="83"/>
      <c r="Q14" s="83"/>
      <c r="R14" s="74"/>
      <c r="S14" s="74"/>
      <c r="T14" s="74"/>
      <c r="U14" s="74"/>
      <c r="V14" s="74"/>
      <c r="W14" s="74"/>
      <c r="X14" s="74"/>
    </row>
    <row r="15" spans="1:24" ht="38.25" hidden="1">
      <c r="A15" s="74"/>
      <c r="B15" s="75"/>
      <c r="C15" s="91" t="s">
        <v>100</v>
      </c>
      <c r="D15" s="76"/>
      <c r="E15" s="77"/>
      <c r="F15" s="89"/>
      <c r="G15" s="89"/>
      <c r="H15" s="89"/>
      <c r="I15" s="75"/>
      <c r="J15" s="83"/>
      <c r="K15" s="83"/>
      <c r="L15" s="74"/>
      <c r="M15" s="82"/>
      <c r="N15" s="83"/>
      <c r="O15" s="83"/>
      <c r="P15" s="83"/>
      <c r="Q15" s="83"/>
      <c r="R15" s="74"/>
      <c r="S15" s="74"/>
      <c r="T15" s="74"/>
      <c r="U15" s="74"/>
      <c r="V15" s="74"/>
      <c r="W15" s="74"/>
      <c r="X15" s="74"/>
    </row>
    <row r="16" spans="1:24" hidden="1">
      <c r="A16" s="452"/>
      <c r="B16" s="23"/>
      <c r="C16" s="23"/>
      <c r="D16" s="23"/>
      <c r="E16" s="92"/>
      <c r="F16" s="23"/>
      <c r="G16" s="92"/>
      <c r="H16" s="92"/>
      <c r="I16" s="73"/>
      <c r="J16" s="73"/>
      <c r="K16" s="73"/>
      <c r="L16" s="73"/>
      <c r="M16" s="72"/>
      <c r="N16" s="73"/>
      <c r="O16" s="73"/>
      <c r="P16" s="73"/>
      <c r="Q16" s="73"/>
      <c r="R16" s="93"/>
      <c r="S16" s="93"/>
      <c r="T16" s="93"/>
      <c r="U16" s="23"/>
      <c r="V16" s="94"/>
      <c r="W16" s="23"/>
      <c r="X16" s="23"/>
    </row>
    <row r="17" spans="1:24">
      <c r="A17" s="662"/>
      <c r="B17" s="663"/>
      <c r="C17" s="664"/>
      <c r="D17" s="669" t="s">
        <v>101</v>
      </c>
      <c r="E17" s="663"/>
      <c r="F17" s="663"/>
      <c r="G17" s="663"/>
      <c r="H17" s="663"/>
      <c r="I17" s="663"/>
      <c r="J17" s="663"/>
      <c r="K17" s="663"/>
      <c r="L17" s="663"/>
      <c r="M17" s="663"/>
      <c r="N17" s="663"/>
      <c r="O17" s="663"/>
      <c r="P17" s="663"/>
      <c r="Q17" s="663"/>
      <c r="R17" s="663"/>
      <c r="S17" s="663"/>
      <c r="T17" s="663"/>
      <c r="U17" s="664"/>
      <c r="V17" s="330" t="s">
        <v>102</v>
      </c>
      <c r="W17" s="23"/>
      <c r="X17" s="23"/>
    </row>
    <row r="18" spans="1:24">
      <c r="A18" s="665"/>
      <c r="B18" s="607"/>
      <c r="C18" s="666"/>
      <c r="D18" s="665"/>
      <c r="E18" s="607"/>
      <c r="F18" s="607"/>
      <c r="G18" s="607"/>
      <c r="H18" s="607"/>
      <c r="I18" s="607"/>
      <c r="J18" s="607"/>
      <c r="K18" s="607"/>
      <c r="L18" s="607"/>
      <c r="M18" s="607"/>
      <c r="N18" s="607"/>
      <c r="O18" s="607"/>
      <c r="P18" s="607"/>
      <c r="Q18" s="607"/>
      <c r="R18" s="607"/>
      <c r="S18" s="607"/>
      <c r="T18" s="607"/>
      <c r="U18" s="666"/>
      <c r="V18" s="332" t="s">
        <v>954</v>
      </c>
      <c r="W18" s="23"/>
      <c r="X18" s="23"/>
    </row>
    <row r="19" spans="1:24">
      <c r="A19" s="665"/>
      <c r="B19" s="607"/>
      <c r="C19" s="666"/>
      <c r="D19" s="665"/>
      <c r="E19" s="607"/>
      <c r="F19" s="607"/>
      <c r="G19" s="607"/>
      <c r="H19" s="607"/>
      <c r="I19" s="607"/>
      <c r="J19" s="607"/>
      <c r="K19" s="607"/>
      <c r="L19" s="607"/>
      <c r="M19" s="607"/>
      <c r="N19" s="607"/>
      <c r="O19" s="607"/>
      <c r="P19" s="607"/>
      <c r="Q19" s="607"/>
      <c r="R19" s="607"/>
      <c r="S19" s="607"/>
      <c r="T19" s="607"/>
      <c r="U19" s="666"/>
      <c r="V19" s="414" t="s">
        <v>955</v>
      </c>
      <c r="W19" s="23"/>
      <c r="X19" s="23"/>
    </row>
    <row r="20" spans="1:24">
      <c r="A20" s="667"/>
      <c r="B20" s="668"/>
      <c r="C20" s="628"/>
      <c r="D20" s="667"/>
      <c r="E20" s="668"/>
      <c r="F20" s="668"/>
      <c r="G20" s="668"/>
      <c r="H20" s="668"/>
      <c r="I20" s="668"/>
      <c r="J20" s="668"/>
      <c r="K20" s="668"/>
      <c r="L20" s="668"/>
      <c r="M20" s="668"/>
      <c r="N20" s="668"/>
      <c r="O20" s="668"/>
      <c r="P20" s="668"/>
      <c r="Q20" s="668"/>
      <c r="R20" s="668"/>
      <c r="S20" s="668"/>
      <c r="T20" s="668"/>
      <c r="U20" s="628"/>
      <c r="V20" s="333" t="s">
        <v>105</v>
      </c>
      <c r="W20" s="23"/>
      <c r="X20" s="23"/>
    </row>
    <row r="21" spans="1:24" ht="15.75" customHeight="1">
      <c r="A21" s="454"/>
      <c r="B21" s="335"/>
      <c r="C21" s="335"/>
      <c r="D21" s="335"/>
      <c r="E21" s="336"/>
      <c r="F21" s="337"/>
      <c r="G21" s="338"/>
      <c r="H21" s="338"/>
      <c r="I21" s="337"/>
      <c r="J21" s="337"/>
      <c r="K21" s="337"/>
      <c r="L21" s="337"/>
      <c r="M21" s="337"/>
      <c r="N21" s="337"/>
      <c r="O21" s="337"/>
      <c r="P21" s="337"/>
      <c r="Q21" s="337"/>
      <c r="R21" s="340"/>
      <c r="S21" s="340"/>
      <c r="T21" s="340"/>
      <c r="U21" s="337"/>
      <c r="V21" s="338"/>
      <c r="W21" s="23"/>
      <c r="X21" s="23"/>
    </row>
    <row r="22" spans="1:24" ht="15.75" customHeight="1">
      <c r="A22" s="702" t="s">
        <v>956</v>
      </c>
      <c r="B22" s="577"/>
      <c r="C22" s="578"/>
      <c r="D22" s="341"/>
      <c r="E22" s="703" t="str">
        <f>CONCATENATE("INFORME DE SEGUIMIENTO DEL PROCESO ",A23)</f>
        <v>INFORME DE SEGUIMIENTO DEL PROCESO GESTIÓN TECNOLÓGICA</v>
      </c>
      <c r="F22" s="581"/>
      <c r="G22" s="338"/>
      <c r="H22" s="704" t="s">
        <v>957</v>
      </c>
      <c r="I22" s="580"/>
      <c r="J22" s="581"/>
      <c r="K22" s="342"/>
      <c r="L22" s="343"/>
      <c r="M22" s="343"/>
      <c r="N22" s="343"/>
      <c r="O22" s="548"/>
      <c r="P22" s="548"/>
      <c r="Q22" s="343"/>
      <c r="R22" s="343"/>
      <c r="S22" s="343"/>
      <c r="T22" s="343"/>
      <c r="U22" s="343"/>
      <c r="V22" s="344"/>
      <c r="W22" s="23"/>
      <c r="X22" s="23"/>
    </row>
    <row r="23" spans="1:24" ht="15.75" customHeight="1">
      <c r="A23" s="719" t="s">
        <v>91</v>
      </c>
      <c r="B23" s="577"/>
      <c r="C23" s="578"/>
      <c r="D23" s="341"/>
      <c r="E23" s="455" t="s">
        <v>958</v>
      </c>
      <c r="F23" s="456">
        <v>74</v>
      </c>
      <c r="G23" s="338"/>
      <c r="H23" s="706" t="s">
        <v>959</v>
      </c>
      <c r="I23" s="707"/>
      <c r="J23" s="346">
        <f>COUNTIF(I32:I43,"Acción Correctiva")</f>
        <v>1</v>
      </c>
      <c r="K23" s="339"/>
      <c r="L23" s="343"/>
      <c r="M23" s="343"/>
      <c r="N23" s="343"/>
      <c r="O23" s="548"/>
      <c r="P23" s="548"/>
      <c r="Q23" s="343"/>
      <c r="R23" s="343"/>
      <c r="S23" s="344"/>
      <c r="T23" s="344"/>
      <c r="U23" s="341"/>
      <c r="V23" s="344"/>
      <c r="W23" s="23"/>
      <c r="X23" s="23"/>
    </row>
    <row r="24" spans="1:24" ht="15.75" customHeight="1">
      <c r="A24" s="457"/>
      <c r="B24" s="341"/>
      <c r="C24" s="341"/>
      <c r="D24" s="349"/>
      <c r="E24" s="455" t="s">
        <v>8</v>
      </c>
      <c r="F24" s="456">
        <v>74</v>
      </c>
      <c r="G24" s="352"/>
      <c r="H24" s="711" t="s">
        <v>960</v>
      </c>
      <c r="I24" s="712"/>
      <c r="J24" s="347">
        <f>COUNTIF(I32:I43,"Acción Preventiva y/o de mejora")</f>
        <v>11</v>
      </c>
      <c r="K24" s="339"/>
      <c r="L24" s="343"/>
      <c r="M24" s="343"/>
      <c r="N24" s="343"/>
      <c r="O24" s="548"/>
      <c r="P24" s="548"/>
      <c r="Q24" s="339"/>
      <c r="R24" s="339"/>
      <c r="S24" s="344"/>
      <c r="T24" s="344"/>
      <c r="U24" s="341"/>
      <c r="V24" s="344"/>
      <c r="W24" s="23"/>
      <c r="X24" s="23"/>
    </row>
    <row r="25" spans="1:24" ht="15.75" customHeight="1">
      <c r="A25" s="457"/>
      <c r="B25" s="341"/>
      <c r="C25" s="341"/>
      <c r="D25" s="353"/>
      <c r="E25" s="455" t="s">
        <v>9</v>
      </c>
      <c r="F25" s="456">
        <f>COUNTIF(U32:U43, "Vencida")</f>
        <v>0</v>
      </c>
      <c r="G25" s="352"/>
      <c r="H25" s="713"/>
      <c r="I25" s="682"/>
      <c r="J25" s="354"/>
      <c r="K25" s="339"/>
      <c r="L25" s="343"/>
      <c r="M25" s="343"/>
      <c r="N25" s="343"/>
      <c r="O25" s="548"/>
      <c r="P25" s="548"/>
      <c r="Q25" s="339"/>
      <c r="R25" s="339"/>
      <c r="S25" s="344"/>
      <c r="T25" s="344"/>
      <c r="U25" s="341"/>
      <c r="V25" s="355"/>
      <c r="W25" s="23"/>
      <c r="X25" s="23"/>
    </row>
    <row r="26" spans="1:24" ht="15.75" customHeight="1">
      <c r="A26" s="457"/>
      <c r="B26" s="341"/>
      <c r="C26" s="341"/>
      <c r="D26" s="349"/>
      <c r="E26" s="455" t="s">
        <v>10</v>
      </c>
      <c r="F26" s="456">
        <v>74</v>
      </c>
      <c r="G26" s="352"/>
      <c r="H26" s="713"/>
      <c r="I26" s="682"/>
      <c r="J26" s="356"/>
      <c r="K26" s="354"/>
      <c r="L26" s="343"/>
      <c r="M26" s="343"/>
      <c r="N26" s="343"/>
      <c r="O26" s="548"/>
      <c r="P26" s="548"/>
      <c r="Q26" s="339"/>
      <c r="R26" s="339"/>
      <c r="S26" s="344"/>
      <c r="T26" s="344"/>
      <c r="U26" s="341"/>
      <c r="V26" s="355"/>
      <c r="W26" s="23"/>
      <c r="X26" s="23"/>
    </row>
    <row r="27" spans="1:24" ht="15.75" customHeight="1">
      <c r="A27" s="457"/>
      <c r="B27" s="341"/>
      <c r="C27" s="341"/>
      <c r="D27" s="353"/>
      <c r="E27" s="455" t="s">
        <v>976</v>
      </c>
      <c r="F27" s="456">
        <f>COUNTIF(U32:U43,"Cerrada")</f>
        <v>0</v>
      </c>
      <c r="G27" s="352"/>
      <c r="H27" s="358"/>
      <c r="I27" s="359"/>
      <c r="J27" s="343"/>
      <c r="K27" s="343"/>
      <c r="L27" s="343"/>
      <c r="M27" s="343"/>
      <c r="N27" s="343"/>
      <c r="O27" s="548"/>
      <c r="P27" s="548"/>
      <c r="Q27" s="339"/>
      <c r="R27" s="339"/>
      <c r="S27" s="344"/>
      <c r="T27" s="344"/>
      <c r="U27" s="341"/>
      <c r="V27" s="355"/>
      <c r="W27" s="23"/>
      <c r="X27" s="23"/>
    </row>
    <row r="28" spans="1:24" ht="15.75" customHeight="1">
      <c r="A28" s="457"/>
      <c r="B28" s="341"/>
      <c r="C28" s="341"/>
      <c r="D28" s="353"/>
      <c r="E28" s="455" t="s">
        <v>12</v>
      </c>
      <c r="F28" s="456">
        <f>COUNTIF(U32:U43,"Eliminada")</f>
        <v>0</v>
      </c>
      <c r="G28" s="352"/>
      <c r="H28" s="358"/>
      <c r="I28" s="359"/>
      <c r="J28" s="343"/>
      <c r="K28" s="343"/>
      <c r="L28" s="343"/>
      <c r="M28" s="343"/>
      <c r="N28" s="343"/>
      <c r="O28" s="548"/>
      <c r="P28" s="548"/>
      <c r="Q28" s="339"/>
      <c r="R28" s="339"/>
      <c r="S28" s="344"/>
      <c r="T28" s="344"/>
      <c r="U28" s="341"/>
      <c r="V28" s="355"/>
      <c r="W28" s="23"/>
      <c r="X28" s="23"/>
    </row>
    <row r="29" spans="1:24" ht="15.75" customHeight="1">
      <c r="A29" s="457"/>
      <c r="B29" s="341"/>
      <c r="C29" s="341"/>
      <c r="D29" s="341"/>
      <c r="E29" s="360"/>
      <c r="F29" s="361"/>
      <c r="G29" s="352"/>
      <c r="H29" s="358"/>
      <c r="I29" s="362"/>
      <c r="J29" s="363"/>
      <c r="K29" s="362"/>
      <c r="L29" s="363"/>
      <c r="M29" s="364"/>
      <c r="N29" s="365"/>
      <c r="O29" s="365"/>
      <c r="P29" s="365"/>
      <c r="Q29" s="337"/>
      <c r="R29" s="337"/>
      <c r="S29" s="337"/>
      <c r="T29" s="337"/>
      <c r="U29" s="337"/>
      <c r="V29" s="337"/>
      <c r="W29" s="23"/>
      <c r="X29" s="23"/>
    </row>
    <row r="30" spans="1:24" ht="15.75" customHeight="1">
      <c r="A30" s="670" t="s">
        <v>107</v>
      </c>
      <c r="B30" s="580"/>
      <c r="C30" s="580"/>
      <c r="D30" s="580"/>
      <c r="E30" s="580"/>
      <c r="F30" s="580"/>
      <c r="G30" s="581"/>
      <c r="H30" s="671" t="s">
        <v>108</v>
      </c>
      <c r="I30" s="580"/>
      <c r="J30" s="580"/>
      <c r="K30" s="580"/>
      <c r="L30" s="580"/>
      <c r="M30" s="580"/>
      <c r="N30" s="581"/>
      <c r="O30" s="672" t="s">
        <v>109</v>
      </c>
      <c r="P30" s="580"/>
      <c r="Q30" s="581"/>
      <c r="R30" s="673" t="s">
        <v>110</v>
      </c>
      <c r="S30" s="580"/>
      <c r="T30" s="580"/>
      <c r="U30" s="580"/>
      <c r="V30" s="581"/>
      <c r="W30" s="104"/>
      <c r="X30" s="104"/>
    </row>
    <row r="31" spans="1:24" ht="63" customHeight="1">
      <c r="A31" s="105" t="s">
        <v>111</v>
      </c>
      <c r="B31" s="106" t="s">
        <v>53</v>
      </c>
      <c r="C31" s="106" t="s">
        <v>112</v>
      </c>
      <c r="D31" s="106" t="s">
        <v>113</v>
      </c>
      <c r="E31" s="106" t="s">
        <v>114</v>
      </c>
      <c r="F31" s="106" t="s">
        <v>115</v>
      </c>
      <c r="G31" s="107" t="s">
        <v>116</v>
      </c>
      <c r="H31" s="108" t="s">
        <v>117</v>
      </c>
      <c r="I31" s="106" t="s">
        <v>55</v>
      </c>
      <c r="J31" s="106" t="s">
        <v>118</v>
      </c>
      <c r="K31" s="109" t="s">
        <v>119</v>
      </c>
      <c r="L31" s="109" t="s">
        <v>120</v>
      </c>
      <c r="M31" s="109" t="s">
        <v>121</v>
      </c>
      <c r="N31" s="110" t="s">
        <v>122</v>
      </c>
      <c r="O31" s="714" t="s">
        <v>123</v>
      </c>
      <c r="P31" s="758"/>
      <c r="Q31" s="404" t="s">
        <v>124</v>
      </c>
      <c r="R31" s="405" t="s">
        <v>123</v>
      </c>
      <c r="S31" s="403" t="s">
        <v>124</v>
      </c>
      <c r="T31" s="403" t="s">
        <v>57</v>
      </c>
      <c r="U31" s="403" t="s">
        <v>125</v>
      </c>
      <c r="V31" s="404" t="s">
        <v>126</v>
      </c>
      <c r="W31" s="23"/>
      <c r="X31" s="23"/>
    </row>
    <row r="32" spans="1:24" ht="184.5" customHeight="1">
      <c r="A32" s="130">
        <v>1</v>
      </c>
      <c r="B32" s="141" t="s">
        <v>60</v>
      </c>
      <c r="C32" s="141" t="s">
        <v>73</v>
      </c>
      <c r="D32" s="220">
        <v>44736</v>
      </c>
      <c r="E32" s="91" t="s">
        <v>1066</v>
      </c>
      <c r="F32" s="141" t="s">
        <v>61</v>
      </c>
      <c r="G32" s="91" t="s">
        <v>1067</v>
      </c>
      <c r="H32" s="150" t="s">
        <v>1068</v>
      </c>
      <c r="I32" s="150" t="s">
        <v>69</v>
      </c>
      <c r="J32" s="150" t="s">
        <v>1069</v>
      </c>
      <c r="K32" s="130" t="s">
        <v>1049</v>
      </c>
      <c r="L32" s="131">
        <v>44754</v>
      </c>
      <c r="M32" s="131">
        <v>44754</v>
      </c>
      <c r="N32" s="131">
        <v>44789</v>
      </c>
      <c r="O32" s="740" t="s">
        <v>1347</v>
      </c>
      <c r="P32" s="746"/>
      <c r="Q32" s="458"/>
      <c r="R32" s="424"/>
      <c r="S32" s="72"/>
      <c r="T32" s="145"/>
      <c r="U32" s="575" t="s">
        <v>1359</v>
      </c>
      <c r="V32" s="425"/>
      <c r="W32" s="23"/>
      <c r="X32" s="23"/>
    </row>
    <row r="33" spans="1:24" ht="135" customHeight="1">
      <c r="A33" s="459">
        <v>2</v>
      </c>
      <c r="B33" s="141" t="s">
        <v>60</v>
      </c>
      <c r="C33" s="141" t="s">
        <v>73</v>
      </c>
      <c r="D33" s="220">
        <v>44736</v>
      </c>
      <c r="E33" s="91" t="s">
        <v>1070</v>
      </c>
      <c r="F33" s="141" t="s">
        <v>75</v>
      </c>
      <c r="G33" s="91" t="s">
        <v>1067</v>
      </c>
      <c r="H33" s="150" t="s">
        <v>1071</v>
      </c>
      <c r="I33" s="150" t="s">
        <v>69</v>
      </c>
      <c r="J33" s="150" t="s">
        <v>1072</v>
      </c>
      <c r="K33" s="130" t="s">
        <v>1049</v>
      </c>
      <c r="L33" s="131">
        <v>44754</v>
      </c>
      <c r="M33" s="131">
        <v>44754</v>
      </c>
      <c r="N33" s="131">
        <v>44926</v>
      </c>
      <c r="O33" s="740" t="s">
        <v>1347</v>
      </c>
      <c r="P33" s="746"/>
      <c r="Q33" s="286"/>
      <c r="R33" s="460"/>
      <c r="S33" s="286"/>
      <c r="T33" s="304"/>
      <c r="U33" s="575" t="s">
        <v>1359</v>
      </c>
      <c r="V33" s="425"/>
      <c r="W33" s="23"/>
      <c r="X33" s="23"/>
    </row>
    <row r="34" spans="1:24" ht="95.25" customHeight="1">
      <c r="A34" s="513">
        <v>3</v>
      </c>
      <c r="B34" s="514" t="s">
        <v>60</v>
      </c>
      <c r="C34" s="514" t="s">
        <v>73</v>
      </c>
      <c r="D34" s="515">
        <v>44848</v>
      </c>
      <c r="E34" s="514" t="s">
        <v>1073</v>
      </c>
      <c r="F34" s="514" t="s">
        <v>75</v>
      </c>
      <c r="G34" s="516"/>
      <c r="H34" s="517" t="s">
        <v>1074</v>
      </c>
      <c r="I34" s="514" t="s">
        <v>69</v>
      </c>
      <c r="J34" s="517" t="s">
        <v>1075</v>
      </c>
      <c r="K34" s="518" t="s">
        <v>1049</v>
      </c>
      <c r="L34" s="519">
        <v>44604</v>
      </c>
      <c r="M34" s="520" t="s">
        <v>1076</v>
      </c>
      <c r="N34" s="520" t="s">
        <v>1077</v>
      </c>
      <c r="O34" s="740" t="s">
        <v>1347</v>
      </c>
      <c r="P34" s="746"/>
      <c r="Q34" s="520"/>
      <c r="R34" s="516"/>
      <c r="S34" s="516"/>
      <c r="T34" s="516"/>
      <c r="U34" s="575" t="s">
        <v>1359</v>
      </c>
      <c r="V34" s="521"/>
      <c r="W34" s="23"/>
      <c r="X34" s="23"/>
    </row>
    <row r="35" spans="1:24" ht="95.25" customHeight="1">
      <c r="A35" s="522">
        <v>4</v>
      </c>
      <c r="B35" s="523" t="s">
        <v>60</v>
      </c>
      <c r="C35" s="523" t="s">
        <v>73</v>
      </c>
      <c r="D35" s="524">
        <v>44848</v>
      </c>
      <c r="E35" s="523" t="s">
        <v>1078</v>
      </c>
      <c r="F35" s="523" t="s">
        <v>75</v>
      </c>
      <c r="G35" s="525"/>
      <c r="H35" s="526" t="s">
        <v>1079</v>
      </c>
      <c r="I35" s="523" t="s">
        <v>69</v>
      </c>
      <c r="J35" s="526" t="s">
        <v>1080</v>
      </c>
      <c r="K35" s="527" t="s">
        <v>1049</v>
      </c>
      <c r="L35" s="528">
        <v>44604</v>
      </c>
      <c r="M35" s="529" t="s">
        <v>1081</v>
      </c>
      <c r="N35" s="529" t="s">
        <v>1082</v>
      </c>
      <c r="O35" s="740" t="s">
        <v>1347</v>
      </c>
      <c r="P35" s="746"/>
      <c r="Q35" s="520"/>
      <c r="R35" s="525"/>
      <c r="S35" s="525"/>
      <c r="T35" s="525"/>
      <c r="U35" s="575" t="s">
        <v>1359</v>
      </c>
      <c r="V35" s="530"/>
      <c r="W35" s="23"/>
      <c r="X35" s="23"/>
    </row>
    <row r="36" spans="1:24" ht="95.25" customHeight="1">
      <c r="A36" s="531">
        <v>5</v>
      </c>
      <c r="B36" s="523" t="s">
        <v>60</v>
      </c>
      <c r="C36" s="523" t="s">
        <v>73</v>
      </c>
      <c r="D36" s="524">
        <v>44848</v>
      </c>
      <c r="E36" s="523" t="s">
        <v>1083</v>
      </c>
      <c r="F36" s="523" t="s">
        <v>61</v>
      </c>
      <c r="G36" s="525"/>
      <c r="H36" s="526" t="s">
        <v>1084</v>
      </c>
      <c r="I36" s="523" t="s">
        <v>62</v>
      </c>
      <c r="J36" s="525"/>
      <c r="K36" s="527" t="s">
        <v>1049</v>
      </c>
      <c r="L36" s="525" t="s">
        <v>1085</v>
      </c>
      <c r="M36" s="532">
        <v>45171</v>
      </c>
      <c r="N36" s="529" t="s">
        <v>1081</v>
      </c>
      <c r="O36" s="740" t="s">
        <v>1347</v>
      </c>
      <c r="P36" s="746"/>
      <c r="Q36" s="520"/>
      <c r="R36" s="525"/>
      <c r="S36" s="525"/>
      <c r="T36" s="525"/>
      <c r="U36" s="575" t="s">
        <v>1359</v>
      </c>
      <c r="V36" s="530"/>
      <c r="W36" s="23"/>
      <c r="X36" s="23"/>
    </row>
    <row r="37" spans="1:24" ht="95.25" customHeight="1">
      <c r="A37" s="522">
        <v>6</v>
      </c>
      <c r="B37" s="523" t="s">
        <v>60</v>
      </c>
      <c r="C37" s="523" t="s">
        <v>73</v>
      </c>
      <c r="D37" s="524">
        <v>44848</v>
      </c>
      <c r="E37" s="523" t="s">
        <v>1086</v>
      </c>
      <c r="F37" s="523" t="s">
        <v>75</v>
      </c>
      <c r="G37" s="525"/>
      <c r="H37" s="526" t="s">
        <v>1087</v>
      </c>
      <c r="I37" s="523" t="s">
        <v>69</v>
      </c>
      <c r="J37" s="526" t="s">
        <v>1088</v>
      </c>
      <c r="K37" s="527" t="s">
        <v>1049</v>
      </c>
      <c r="L37" s="525" t="s">
        <v>1085</v>
      </c>
      <c r="M37" s="532">
        <v>45078</v>
      </c>
      <c r="N37" s="529" t="s">
        <v>1089</v>
      </c>
      <c r="O37" s="740" t="s">
        <v>1347</v>
      </c>
      <c r="P37" s="746"/>
      <c r="Q37" s="520"/>
      <c r="R37" s="525"/>
      <c r="S37" s="525"/>
      <c r="T37" s="525"/>
      <c r="U37" s="575" t="s">
        <v>1359</v>
      </c>
      <c r="V37" s="530"/>
      <c r="W37" s="23"/>
      <c r="X37" s="23"/>
    </row>
    <row r="38" spans="1:24" ht="95.25" customHeight="1">
      <c r="A38" s="531">
        <v>7</v>
      </c>
      <c r="B38" s="523" t="s">
        <v>60</v>
      </c>
      <c r="C38" s="523" t="s">
        <v>73</v>
      </c>
      <c r="D38" s="524">
        <v>44848</v>
      </c>
      <c r="E38" s="523" t="s">
        <v>1090</v>
      </c>
      <c r="F38" s="523" t="s">
        <v>75</v>
      </c>
      <c r="G38" s="525"/>
      <c r="H38" s="526" t="s">
        <v>1091</v>
      </c>
      <c r="I38" s="523" t="s">
        <v>69</v>
      </c>
      <c r="J38" s="526" t="s">
        <v>1092</v>
      </c>
      <c r="K38" s="527" t="s">
        <v>1049</v>
      </c>
      <c r="L38" s="528">
        <v>44604</v>
      </c>
      <c r="M38" s="529" t="s">
        <v>1093</v>
      </c>
      <c r="N38" s="533">
        <v>45264</v>
      </c>
      <c r="O38" s="740" t="s">
        <v>1347</v>
      </c>
      <c r="P38" s="746"/>
      <c r="Q38" s="520"/>
      <c r="R38" s="525"/>
      <c r="S38" s="525"/>
      <c r="T38" s="525"/>
      <c r="U38" s="575" t="s">
        <v>1359</v>
      </c>
      <c r="V38" s="530"/>
      <c r="W38" s="23"/>
      <c r="X38" s="23"/>
    </row>
    <row r="39" spans="1:24" ht="95.25" customHeight="1">
      <c r="A39" s="531">
        <v>8</v>
      </c>
      <c r="B39" s="523" t="s">
        <v>60</v>
      </c>
      <c r="C39" s="523" t="s">
        <v>73</v>
      </c>
      <c r="D39" s="524">
        <v>44848</v>
      </c>
      <c r="E39" s="523" t="s">
        <v>1094</v>
      </c>
      <c r="F39" s="523" t="s">
        <v>75</v>
      </c>
      <c r="G39" s="525"/>
      <c r="H39" s="526" t="s">
        <v>1095</v>
      </c>
      <c r="I39" s="523" t="s">
        <v>69</v>
      </c>
      <c r="J39" s="526" t="s">
        <v>1096</v>
      </c>
      <c r="K39" s="527" t="s">
        <v>1049</v>
      </c>
      <c r="L39" s="528">
        <v>44604</v>
      </c>
      <c r="M39" s="529" t="s">
        <v>1093</v>
      </c>
      <c r="N39" s="533">
        <v>45264</v>
      </c>
      <c r="O39" s="740" t="s">
        <v>1347</v>
      </c>
      <c r="P39" s="746"/>
      <c r="Q39" s="520"/>
      <c r="R39" s="525"/>
      <c r="S39" s="525"/>
      <c r="T39" s="525"/>
      <c r="U39" s="575" t="s">
        <v>1359</v>
      </c>
      <c r="V39" s="530"/>
      <c r="W39" s="23"/>
      <c r="X39" s="23"/>
    </row>
    <row r="40" spans="1:24" ht="95.25" customHeight="1">
      <c r="A40" s="531">
        <v>9</v>
      </c>
      <c r="B40" s="523" t="s">
        <v>60</v>
      </c>
      <c r="C40" s="523" t="s">
        <v>73</v>
      </c>
      <c r="D40" s="524">
        <v>44848</v>
      </c>
      <c r="E40" s="523" t="s">
        <v>1097</v>
      </c>
      <c r="F40" s="523" t="s">
        <v>75</v>
      </c>
      <c r="G40" s="525"/>
      <c r="H40" s="526" t="s">
        <v>1098</v>
      </c>
      <c r="I40" s="523" t="s">
        <v>69</v>
      </c>
      <c r="J40" s="526" t="s">
        <v>1099</v>
      </c>
      <c r="K40" s="527" t="s">
        <v>1049</v>
      </c>
      <c r="L40" s="528">
        <v>44604</v>
      </c>
      <c r="M40" s="534" t="s">
        <v>1100</v>
      </c>
      <c r="N40" s="534" t="s">
        <v>1101</v>
      </c>
      <c r="O40" s="740" t="s">
        <v>1347</v>
      </c>
      <c r="P40" s="746"/>
      <c r="Q40" s="520"/>
      <c r="R40" s="525"/>
      <c r="S40" s="525"/>
      <c r="T40" s="525"/>
      <c r="U40" s="575" t="s">
        <v>1359</v>
      </c>
      <c r="V40" s="530"/>
      <c r="W40" s="23"/>
      <c r="X40" s="23"/>
    </row>
    <row r="41" spans="1:24" ht="95.25" customHeight="1">
      <c r="A41" s="522">
        <v>10</v>
      </c>
      <c r="B41" s="523" t="s">
        <v>60</v>
      </c>
      <c r="C41" s="523" t="s">
        <v>73</v>
      </c>
      <c r="D41" s="524">
        <v>44848</v>
      </c>
      <c r="E41" s="523" t="s">
        <v>1102</v>
      </c>
      <c r="F41" s="523" t="s">
        <v>75</v>
      </c>
      <c r="G41" s="525"/>
      <c r="H41" s="525" t="s">
        <v>1103</v>
      </c>
      <c r="I41" s="523" t="s">
        <v>69</v>
      </c>
      <c r="J41" s="526" t="s">
        <v>1099</v>
      </c>
      <c r="K41" s="527" t="s">
        <v>1049</v>
      </c>
      <c r="L41" s="528">
        <v>44604</v>
      </c>
      <c r="M41" s="534" t="s">
        <v>1100</v>
      </c>
      <c r="N41" s="534" t="s">
        <v>1101</v>
      </c>
      <c r="O41" s="740" t="s">
        <v>1347</v>
      </c>
      <c r="P41" s="746"/>
      <c r="Q41" s="520"/>
      <c r="R41" s="525"/>
      <c r="S41" s="525"/>
      <c r="T41" s="525"/>
      <c r="U41" s="575" t="s">
        <v>1359</v>
      </c>
      <c r="V41" s="530"/>
      <c r="W41" s="23"/>
      <c r="X41" s="23"/>
    </row>
    <row r="42" spans="1:24" ht="95.25" customHeight="1">
      <c r="A42" s="522">
        <v>11</v>
      </c>
      <c r="B42" s="523" t="s">
        <v>60</v>
      </c>
      <c r="C42" s="523" t="s">
        <v>73</v>
      </c>
      <c r="D42" s="524">
        <v>44848</v>
      </c>
      <c r="E42" s="523" t="s">
        <v>1104</v>
      </c>
      <c r="F42" s="523" t="s">
        <v>75</v>
      </c>
      <c r="G42" s="525"/>
      <c r="H42" s="526" t="s">
        <v>1105</v>
      </c>
      <c r="I42" s="523" t="s">
        <v>69</v>
      </c>
      <c r="J42" s="526" t="s">
        <v>1099</v>
      </c>
      <c r="K42" s="527" t="s">
        <v>1049</v>
      </c>
      <c r="L42" s="528">
        <v>44604</v>
      </c>
      <c r="M42" s="529" t="s">
        <v>1106</v>
      </c>
      <c r="N42" s="535">
        <v>45202</v>
      </c>
      <c r="O42" s="740" t="s">
        <v>1347</v>
      </c>
      <c r="P42" s="746"/>
      <c r="Q42" s="520"/>
      <c r="R42" s="525"/>
      <c r="S42" s="525"/>
      <c r="T42" s="525"/>
      <c r="U42" s="575" t="s">
        <v>1359</v>
      </c>
      <c r="V42" s="530"/>
      <c r="W42" s="23"/>
      <c r="X42" s="23"/>
    </row>
    <row r="43" spans="1:24" ht="95.25" customHeight="1">
      <c r="A43" s="522">
        <v>12</v>
      </c>
      <c r="B43" s="523" t="s">
        <v>60</v>
      </c>
      <c r="C43" s="523" t="s">
        <v>73</v>
      </c>
      <c r="D43" s="524">
        <v>44848</v>
      </c>
      <c r="E43" s="523" t="s">
        <v>1107</v>
      </c>
      <c r="F43" s="523" t="s">
        <v>75</v>
      </c>
      <c r="G43" s="525"/>
      <c r="H43" s="526" t="s">
        <v>1108</v>
      </c>
      <c r="I43" s="523" t="s">
        <v>69</v>
      </c>
      <c r="J43" s="525" t="s">
        <v>1109</v>
      </c>
      <c r="K43" s="527" t="s">
        <v>1110</v>
      </c>
      <c r="L43" s="525" t="s">
        <v>1085</v>
      </c>
      <c r="M43" s="532">
        <v>45172</v>
      </c>
      <c r="N43" s="529" t="s">
        <v>1111</v>
      </c>
      <c r="O43" s="740" t="s">
        <v>1347</v>
      </c>
      <c r="P43" s="746"/>
      <c r="Q43" s="520"/>
      <c r="R43" s="525"/>
      <c r="S43" s="525"/>
      <c r="T43" s="525"/>
      <c r="U43" s="575" t="s">
        <v>1359</v>
      </c>
      <c r="V43" s="530"/>
      <c r="W43" s="23"/>
      <c r="X43" s="23"/>
    </row>
    <row r="44" spans="1:24" ht="95.25" customHeight="1">
      <c r="A44" s="531">
        <v>13</v>
      </c>
      <c r="B44" s="523" t="s">
        <v>60</v>
      </c>
      <c r="C44" s="523" t="s">
        <v>73</v>
      </c>
      <c r="D44" s="524">
        <v>44848</v>
      </c>
      <c r="E44" s="523" t="s">
        <v>1112</v>
      </c>
      <c r="F44" s="523" t="s">
        <v>75</v>
      </c>
      <c r="G44" s="525"/>
      <c r="H44" s="525" t="s">
        <v>1113</v>
      </c>
      <c r="I44" s="523" t="s">
        <v>69</v>
      </c>
      <c r="J44" s="526" t="s">
        <v>1114</v>
      </c>
      <c r="K44" s="527" t="s">
        <v>1049</v>
      </c>
      <c r="L44" s="529" t="s">
        <v>1115</v>
      </c>
      <c r="M44" s="528">
        <v>44933</v>
      </c>
      <c r="N44" s="534" t="s">
        <v>1116</v>
      </c>
      <c r="O44" s="740" t="s">
        <v>1347</v>
      </c>
      <c r="P44" s="746"/>
      <c r="Q44" s="520"/>
      <c r="R44" s="525"/>
      <c r="S44" s="525"/>
      <c r="T44" s="525"/>
      <c r="U44" s="575" t="s">
        <v>1359</v>
      </c>
      <c r="V44" s="530"/>
      <c r="W44" s="23"/>
      <c r="X44" s="23"/>
    </row>
    <row r="45" spans="1:24" ht="95.25" customHeight="1">
      <c r="A45" s="522">
        <v>14</v>
      </c>
      <c r="B45" s="523" t="s">
        <v>60</v>
      </c>
      <c r="C45" s="523" t="s">
        <v>73</v>
      </c>
      <c r="D45" s="524">
        <v>44848</v>
      </c>
      <c r="E45" s="523" t="s">
        <v>1117</v>
      </c>
      <c r="F45" s="523" t="s">
        <v>75</v>
      </c>
      <c r="G45" s="525"/>
      <c r="H45" s="526" t="s">
        <v>1118</v>
      </c>
      <c r="I45" s="523" t="s">
        <v>69</v>
      </c>
      <c r="J45" s="526" t="s">
        <v>1119</v>
      </c>
      <c r="K45" s="527" t="s">
        <v>1049</v>
      </c>
      <c r="L45" s="536">
        <v>44604</v>
      </c>
      <c r="M45" s="528">
        <v>44933</v>
      </c>
      <c r="N45" s="534" t="s">
        <v>1116</v>
      </c>
      <c r="O45" s="740" t="s">
        <v>1347</v>
      </c>
      <c r="P45" s="746"/>
      <c r="Q45" s="520"/>
      <c r="R45" s="525"/>
      <c r="S45" s="525"/>
      <c r="T45" s="525"/>
      <c r="U45" s="575" t="s">
        <v>1359</v>
      </c>
      <c r="V45" s="530"/>
      <c r="W45" s="23"/>
      <c r="X45" s="23"/>
    </row>
    <row r="46" spans="1:24" ht="95.25" customHeight="1">
      <c r="A46" s="531">
        <v>15</v>
      </c>
      <c r="B46" s="523" t="s">
        <v>60</v>
      </c>
      <c r="C46" s="523" t="s">
        <v>73</v>
      </c>
      <c r="D46" s="524">
        <v>44848</v>
      </c>
      <c r="E46" s="523" t="s">
        <v>1120</v>
      </c>
      <c r="F46" s="523" t="s">
        <v>75</v>
      </c>
      <c r="G46" s="525"/>
      <c r="H46" s="526" t="s">
        <v>1121</v>
      </c>
      <c r="I46" s="523" t="s">
        <v>69</v>
      </c>
      <c r="J46" s="526" t="s">
        <v>1122</v>
      </c>
      <c r="K46" s="527" t="s">
        <v>1049</v>
      </c>
      <c r="L46" s="536">
        <v>44604</v>
      </c>
      <c r="M46" s="529" t="s">
        <v>1123</v>
      </c>
      <c r="N46" s="534" t="s">
        <v>1100</v>
      </c>
      <c r="O46" s="740" t="s">
        <v>1347</v>
      </c>
      <c r="P46" s="746"/>
      <c r="Q46" s="520"/>
      <c r="R46" s="525"/>
      <c r="S46" s="525"/>
      <c r="T46" s="525"/>
      <c r="U46" s="575" t="s">
        <v>1359</v>
      </c>
      <c r="V46" s="530"/>
      <c r="W46" s="23"/>
      <c r="X46" s="23"/>
    </row>
    <row r="47" spans="1:24" ht="95.25" customHeight="1">
      <c r="A47" s="522">
        <v>16</v>
      </c>
      <c r="B47" s="523" t="s">
        <v>60</v>
      </c>
      <c r="C47" s="523" t="s">
        <v>73</v>
      </c>
      <c r="D47" s="524">
        <v>44848</v>
      </c>
      <c r="E47" s="523" t="s">
        <v>1124</v>
      </c>
      <c r="F47" s="523" t="s">
        <v>75</v>
      </c>
      <c r="G47" s="525"/>
      <c r="H47" s="526" t="s">
        <v>1125</v>
      </c>
      <c r="I47" s="523" t="s">
        <v>69</v>
      </c>
      <c r="J47" s="526" t="s">
        <v>1126</v>
      </c>
      <c r="K47" s="527" t="s">
        <v>1049</v>
      </c>
      <c r="L47" s="528">
        <v>44693</v>
      </c>
      <c r="M47" s="528" t="s">
        <v>1127</v>
      </c>
      <c r="N47" s="537" t="s">
        <v>1128</v>
      </c>
      <c r="O47" s="740" t="s">
        <v>1347</v>
      </c>
      <c r="P47" s="746"/>
      <c r="Q47" s="520"/>
      <c r="R47" s="525"/>
      <c r="S47" s="525"/>
      <c r="T47" s="525"/>
      <c r="U47" s="575" t="s">
        <v>1359</v>
      </c>
      <c r="V47" s="530"/>
      <c r="W47" s="23"/>
      <c r="X47" s="23"/>
    </row>
    <row r="48" spans="1:24" ht="95.25" customHeight="1">
      <c r="A48" s="531">
        <v>17</v>
      </c>
      <c r="B48" s="523" t="s">
        <v>60</v>
      </c>
      <c r="C48" s="523" t="s">
        <v>73</v>
      </c>
      <c r="D48" s="524">
        <v>44848</v>
      </c>
      <c r="E48" s="523" t="s">
        <v>1129</v>
      </c>
      <c r="F48" s="523" t="s">
        <v>75</v>
      </c>
      <c r="G48" s="525"/>
      <c r="H48" s="526" t="s">
        <v>1130</v>
      </c>
      <c r="I48" s="523" t="s">
        <v>69</v>
      </c>
      <c r="J48" s="526" t="s">
        <v>1131</v>
      </c>
      <c r="K48" s="527" t="s">
        <v>1049</v>
      </c>
      <c r="L48" s="528">
        <v>44693</v>
      </c>
      <c r="M48" s="528" t="s">
        <v>1127</v>
      </c>
      <c r="N48" s="537" t="s">
        <v>1128</v>
      </c>
      <c r="O48" s="740" t="s">
        <v>1347</v>
      </c>
      <c r="P48" s="746"/>
      <c r="Q48" s="520"/>
      <c r="R48" s="525"/>
      <c r="S48" s="525"/>
      <c r="T48" s="525"/>
      <c r="U48" s="575" t="s">
        <v>1359</v>
      </c>
      <c r="V48" s="530"/>
      <c r="W48" s="23"/>
      <c r="X48" s="23"/>
    </row>
    <row r="49" spans="1:24" ht="95.25" customHeight="1">
      <c r="A49" s="522">
        <v>18</v>
      </c>
      <c r="B49" s="523" t="s">
        <v>60</v>
      </c>
      <c r="C49" s="523" t="s">
        <v>73</v>
      </c>
      <c r="D49" s="524">
        <v>44848</v>
      </c>
      <c r="E49" s="523" t="s">
        <v>1132</v>
      </c>
      <c r="F49" s="523" t="s">
        <v>75</v>
      </c>
      <c r="G49" s="525"/>
      <c r="H49" s="526" t="s">
        <v>1133</v>
      </c>
      <c r="I49" s="523" t="s">
        <v>69</v>
      </c>
      <c r="J49" s="526" t="s">
        <v>1134</v>
      </c>
      <c r="K49" s="527" t="s">
        <v>1049</v>
      </c>
      <c r="L49" s="528">
        <v>44693</v>
      </c>
      <c r="M49" s="528" t="s">
        <v>1128</v>
      </c>
      <c r="N49" s="537" t="s">
        <v>1135</v>
      </c>
      <c r="O49" s="740" t="s">
        <v>1347</v>
      </c>
      <c r="P49" s="746"/>
      <c r="Q49" s="520"/>
      <c r="R49" s="525"/>
      <c r="S49" s="525"/>
      <c r="T49" s="525"/>
      <c r="U49" s="575" t="s">
        <v>1359</v>
      </c>
      <c r="V49" s="530"/>
      <c r="W49" s="23"/>
      <c r="X49" s="23"/>
    </row>
    <row r="50" spans="1:24" ht="95.25" customHeight="1">
      <c r="A50" s="522"/>
      <c r="B50" s="523" t="s">
        <v>60</v>
      </c>
      <c r="C50" s="523" t="s">
        <v>73</v>
      </c>
      <c r="D50" s="524">
        <v>44848</v>
      </c>
      <c r="E50" s="523" t="s">
        <v>1136</v>
      </c>
      <c r="F50" s="523" t="s">
        <v>75</v>
      </c>
      <c r="G50" s="525"/>
      <c r="H50" s="526" t="s">
        <v>1137</v>
      </c>
      <c r="I50" s="523" t="s">
        <v>69</v>
      </c>
      <c r="J50" s="526" t="s">
        <v>1138</v>
      </c>
      <c r="K50" s="527" t="s">
        <v>1049</v>
      </c>
      <c r="L50" s="528">
        <v>44693</v>
      </c>
      <c r="M50" s="528" t="s">
        <v>1128</v>
      </c>
      <c r="N50" s="537" t="s">
        <v>1135</v>
      </c>
      <c r="O50" s="740" t="s">
        <v>1347</v>
      </c>
      <c r="P50" s="746"/>
      <c r="Q50" s="520"/>
      <c r="R50" s="525"/>
      <c r="S50" s="525"/>
      <c r="T50" s="525"/>
      <c r="U50" s="575" t="s">
        <v>1359</v>
      </c>
      <c r="V50" s="530"/>
      <c r="W50" s="23"/>
      <c r="X50" s="23"/>
    </row>
    <row r="51" spans="1:24" ht="95.25" customHeight="1">
      <c r="A51" s="531">
        <v>19</v>
      </c>
      <c r="B51" s="523" t="s">
        <v>60</v>
      </c>
      <c r="C51" s="523" t="s">
        <v>73</v>
      </c>
      <c r="D51" s="524">
        <v>44848</v>
      </c>
      <c r="E51" s="523" t="s">
        <v>1139</v>
      </c>
      <c r="F51" s="523" t="s">
        <v>75</v>
      </c>
      <c r="G51" s="525"/>
      <c r="H51" s="526" t="s">
        <v>1140</v>
      </c>
      <c r="I51" s="523" t="s">
        <v>69</v>
      </c>
      <c r="J51" s="525" t="s">
        <v>1141</v>
      </c>
      <c r="K51" s="527" t="s">
        <v>1049</v>
      </c>
      <c r="L51" s="525" t="s">
        <v>1142</v>
      </c>
      <c r="M51" s="532">
        <v>45449</v>
      </c>
      <c r="N51" s="526" t="s">
        <v>1143</v>
      </c>
      <c r="O51" s="740" t="s">
        <v>1347</v>
      </c>
      <c r="P51" s="746"/>
      <c r="Q51" s="520"/>
      <c r="R51" s="525"/>
      <c r="S51" s="525"/>
      <c r="T51" s="525"/>
      <c r="U51" s="575" t="s">
        <v>1359</v>
      </c>
      <c r="V51" s="530"/>
      <c r="W51" s="23"/>
      <c r="X51" s="23"/>
    </row>
    <row r="52" spans="1:24" ht="95.25" customHeight="1">
      <c r="A52" s="522">
        <v>20</v>
      </c>
      <c r="B52" s="523" t="s">
        <v>60</v>
      </c>
      <c r="C52" s="523" t="s">
        <v>73</v>
      </c>
      <c r="D52" s="524">
        <v>44848</v>
      </c>
      <c r="E52" s="523" t="s">
        <v>1144</v>
      </c>
      <c r="F52" s="523" t="s">
        <v>75</v>
      </c>
      <c r="G52" s="525"/>
      <c r="H52" s="526" t="s">
        <v>1145</v>
      </c>
      <c r="I52" s="523" t="s">
        <v>69</v>
      </c>
      <c r="J52" s="526" t="s">
        <v>1146</v>
      </c>
      <c r="K52" s="527" t="s">
        <v>1049</v>
      </c>
      <c r="L52" s="528">
        <v>44693</v>
      </c>
      <c r="M52" s="528" t="s">
        <v>1127</v>
      </c>
      <c r="N52" s="537" t="s">
        <v>1128</v>
      </c>
      <c r="O52" s="740" t="s">
        <v>1347</v>
      </c>
      <c r="P52" s="746"/>
      <c r="Q52" s="520"/>
      <c r="R52" s="525"/>
      <c r="S52" s="525"/>
      <c r="T52" s="525"/>
      <c r="U52" s="575" t="s">
        <v>1359</v>
      </c>
      <c r="V52" s="530"/>
      <c r="W52" s="23"/>
      <c r="X52" s="23"/>
    </row>
    <row r="53" spans="1:24" ht="95.25" customHeight="1">
      <c r="A53" s="531">
        <v>21</v>
      </c>
      <c r="B53" s="523" t="s">
        <v>60</v>
      </c>
      <c r="C53" s="523" t="s">
        <v>73</v>
      </c>
      <c r="D53" s="524">
        <v>44848</v>
      </c>
      <c r="E53" s="523" t="s">
        <v>1147</v>
      </c>
      <c r="F53" s="523" t="s">
        <v>75</v>
      </c>
      <c r="G53" s="525"/>
      <c r="H53" s="526" t="s">
        <v>1148</v>
      </c>
      <c r="I53" s="523" t="s">
        <v>69</v>
      </c>
      <c r="J53" s="526" t="s">
        <v>1092</v>
      </c>
      <c r="K53" s="527" t="s">
        <v>1049</v>
      </c>
      <c r="L53" s="528">
        <v>44693</v>
      </c>
      <c r="M53" s="529" t="s">
        <v>1093</v>
      </c>
      <c r="N53" s="533">
        <v>45264</v>
      </c>
      <c r="O53" s="740" t="s">
        <v>1347</v>
      </c>
      <c r="P53" s="746"/>
      <c r="Q53" s="520"/>
      <c r="R53" s="525"/>
      <c r="S53" s="525"/>
      <c r="T53" s="525"/>
      <c r="U53" s="575" t="s">
        <v>1359</v>
      </c>
      <c r="V53" s="530"/>
      <c r="W53" s="23"/>
      <c r="X53" s="23"/>
    </row>
    <row r="54" spans="1:24" ht="95.25" customHeight="1">
      <c r="A54" s="522">
        <v>22</v>
      </c>
      <c r="B54" s="523" t="s">
        <v>60</v>
      </c>
      <c r="C54" s="523" t="s">
        <v>73</v>
      </c>
      <c r="D54" s="524">
        <v>44848</v>
      </c>
      <c r="E54" s="523" t="s">
        <v>1149</v>
      </c>
      <c r="F54" s="523" t="s">
        <v>75</v>
      </c>
      <c r="G54" s="525"/>
      <c r="H54" s="526" t="s">
        <v>1150</v>
      </c>
      <c r="I54" s="523" t="s">
        <v>69</v>
      </c>
      <c r="J54" s="526" t="s">
        <v>1151</v>
      </c>
      <c r="K54" s="527" t="s">
        <v>1049</v>
      </c>
      <c r="L54" s="528">
        <v>44693</v>
      </c>
      <c r="M54" s="528" t="s">
        <v>1152</v>
      </c>
      <c r="N54" s="537">
        <v>45266</v>
      </c>
      <c r="O54" s="740" t="s">
        <v>1347</v>
      </c>
      <c r="P54" s="746"/>
      <c r="Q54" s="520"/>
      <c r="R54" s="525"/>
      <c r="S54" s="525"/>
      <c r="T54" s="525"/>
      <c r="U54" s="575" t="s">
        <v>1359</v>
      </c>
      <c r="V54" s="530"/>
      <c r="W54" s="23"/>
      <c r="X54" s="23"/>
    </row>
    <row r="55" spans="1:24" ht="95.25" customHeight="1">
      <c r="A55" s="531">
        <v>23</v>
      </c>
      <c r="B55" s="523" t="s">
        <v>60</v>
      </c>
      <c r="C55" s="523" t="s">
        <v>73</v>
      </c>
      <c r="D55" s="524">
        <v>44848</v>
      </c>
      <c r="E55" s="523" t="s">
        <v>1153</v>
      </c>
      <c r="F55" s="523" t="s">
        <v>75</v>
      </c>
      <c r="G55" s="525"/>
      <c r="H55" s="526" t="s">
        <v>1154</v>
      </c>
      <c r="I55" s="523" t="s">
        <v>69</v>
      </c>
      <c r="J55" s="526" t="s">
        <v>1155</v>
      </c>
      <c r="K55" s="527" t="s">
        <v>1049</v>
      </c>
      <c r="L55" s="528">
        <v>44693</v>
      </c>
      <c r="M55" s="528">
        <v>44935</v>
      </c>
      <c r="N55" s="537" t="s">
        <v>1156</v>
      </c>
      <c r="O55" s="740" t="s">
        <v>1347</v>
      </c>
      <c r="P55" s="746"/>
      <c r="Q55" s="520"/>
      <c r="R55" s="525"/>
      <c r="S55" s="525"/>
      <c r="T55" s="525"/>
      <c r="U55" s="575" t="s">
        <v>1359</v>
      </c>
      <c r="V55" s="530"/>
      <c r="W55" s="23"/>
      <c r="X55" s="23"/>
    </row>
    <row r="56" spans="1:24" ht="95.25" customHeight="1">
      <c r="A56" s="522">
        <v>24</v>
      </c>
      <c r="B56" s="523" t="s">
        <v>60</v>
      </c>
      <c r="C56" s="523" t="s">
        <v>73</v>
      </c>
      <c r="D56" s="524">
        <v>44848</v>
      </c>
      <c r="E56" s="523" t="s">
        <v>1157</v>
      </c>
      <c r="F56" s="523" t="s">
        <v>61</v>
      </c>
      <c r="G56" s="525"/>
      <c r="H56" s="525" t="s">
        <v>1158</v>
      </c>
      <c r="I56" s="523" t="s">
        <v>62</v>
      </c>
      <c r="J56" s="526" t="s">
        <v>1159</v>
      </c>
      <c r="K56" s="527" t="s">
        <v>1049</v>
      </c>
      <c r="L56" s="528">
        <v>44693</v>
      </c>
      <c r="M56" s="528" t="s">
        <v>1160</v>
      </c>
      <c r="N56" s="537" t="s">
        <v>1161</v>
      </c>
      <c r="O56" s="740" t="s">
        <v>1347</v>
      </c>
      <c r="P56" s="746"/>
      <c r="Q56" s="520"/>
      <c r="R56" s="525"/>
      <c r="S56" s="525"/>
      <c r="T56" s="525"/>
      <c r="U56" s="575" t="s">
        <v>1359</v>
      </c>
      <c r="V56" s="530"/>
      <c r="W56" s="23"/>
      <c r="X56" s="23"/>
    </row>
    <row r="57" spans="1:24" ht="95.25" customHeight="1">
      <c r="A57" s="531">
        <v>25</v>
      </c>
      <c r="B57" s="523" t="s">
        <v>60</v>
      </c>
      <c r="C57" s="523" t="s">
        <v>73</v>
      </c>
      <c r="D57" s="524">
        <v>44848</v>
      </c>
      <c r="E57" s="523" t="s">
        <v>1162</v>
      </c>
      <c r="F57" s="523" t="s">
        <v>61</v>
      </c>
      <c r="G57" s="525"/>
      <c r="H57" s="525" t="s">
        <v>1158</v>
      </c>
      <c r="I57" s="523" t="s">
        <v>62</v>
      </c>
      <c r="J57" s="526" t="s">
        <v>1159</v>
      </c>
      <c r="K57" s="527" t="s">
        <v>1049</v>
      </c>
      <c r="L57" s="528">
        <v>44693</v>
      </c>
      <c r="M57" s="528" t="s">
        <v>1160</v>
      </c>
      <c r="N57" s="537" t="s">
        <v>1161</v>
      </c>
      <c r="O57" s="740" t="s">
        <v>1347</v>
      </c>
      <c r="P57" s="746"/>
      <c r="Q57" s="520"/>
      <c r="R57" s="525"/>
      <c r="S57" s="525"/>
      <c r="T57" s="525"/>
      <c r="U57" s="575" t="s">
        <v>1359</v>
      </c>
      <c r="V57" s="530"/>
      <c r="W57" s="23"/>
      <c r="X57" s="23"/>
    </row>
    <row r="58" spans="1:24" ht="95.25" customHeight="1">
      <c r="A58" s="522">
        <v>26</v>
      </c>
      <c r="B58" s="523" t="s">
        <v>60</v>
      </c>
      <c r="C58" s="523" t="s">
        <v>73</v>
      </c>
      <c r="D58" s="524">
        <v>44848</v>
      </c>
      <c r="E58" s="523" t="s">
        <v>1163</v>
      </c>
      <c r="F58" s="523" t="s">
        <v>61</v>
      </c>
      <c r="G58" s="525"/>
      <c r="H58" s="538" t="s">
        <v>1164</v>
      </c>
      <c r="I58" s="523" t="s">
        <v>62</v>
      </c>
      <c r="J58" s="526" t="s">
        <v>1159</v>
      </c>
      <c r="K58" s="527" t="s">
        <v>1049</v>
      </c>
      <c r="L58" s="528">
        <v>44693</v>
      </c>
      <c r="M58" s="528" t="s">
        <v>1160</v>
      </c>
      <c r="N58" s="537" t="s">
        <v>1161</v>
      </c>
      <c r="O58" s="740" t="s">
        <v>1347</v>
      </c>
      <c r="P58" s="746"/>
      <c r="Q58" s="520"/>
      <c r="R58" s="525"/>
      <c r="S58" s="525"/>
      <c r="T58" s="525"/>
      <c r="U58" s="575" t="s">
        <v>1359</v>
      </c>
      <c r="V58" s="530"/>
      <c r="W58" s="23"/>
      <c r="X58" s="23"/>
    </row>
    <row r="59" spans="1:24" ht="95.25" customHeight="1">
      <c r="A59" s="531">
        <v>27</v>
      </c>
      <c r="B59" s="523" t="s">
        <v>60</v>
      </c>
      <c r="C59" s="523" t="s">
        <v>73</v>
      </c>
      <c r="D59" s="524">
        <v>44848</v>
      </c>
      <c r="E59" s="523" t="s">
        <v>1165</v>
      </c>
      <c r="F59" s="523" t="s">
        <v>61</v>
      </c>
      <c r="G59" s="525"/>
      <c r="H59" s="538" t="s">
        <v>1164</v>
      </c>
      <c r="I59" s="523" t="s">
        <v>62</v>
      </c>
      <c r="J59" s="526" t="s">
        <v>1159</v>
      </c>
      <c r="K59" s="527" t="s">
        <v>1049</v>
      </c>
      <c r="L59" s="528">
        <v>44693</v>
      </c>
      <c r="M59" s="528" t="s">
        <v>1160</v>
      </c>
      <c r="N59" s="537" t="s">
        <v>1161</v>
      </c>
      <c r="O59" s="740" t="s">
        <v>1347</v>
      </c>
      <c r="P59" s="746"/>
      <c r="Q59" s="520"/>
      <c r="R59" s="525"/>
      <c r="S59" s="525"/>
      <c r="T59" s="525"/>
      <c r="U59" s="575" t="s">
        <v>1359</v>
      </c>
      <c r="V59" s="530"/>
      <c r="W59" s="23"/>
      <c r="X59" s="23"/>
    </row>
    <row r="60" spans="1:24" ht="95.25" customHeight="1">
      <c r="A60" s="522">
        <v>28</v>
      </c>
      <c r="B60" s="523" t="s">
        <v>60</v>
      </c>
      <c r="C60" s="523" t="s">
        <v>73</v>
      </c>
      <c r="D60" s="524">
        <v>44848</v>
      </c>
      <c r="E60" s="523" t="s">
        <v>1166</v>
      </c>
      <c r="F60" s="523" t="s">
        <v>61</v>
      </c>
      <c r="G60" s="523" t="s">
        <v>1167</v>
      </c>
      <c r="H60" s="538" t="s">
        <v>1164</v>
      </c>
      <c r="I60" s="523" t="s">
        <v>62</v>
      </c>
      <c r="J60" s="526" t="s">
        <v>1159</v>
      </c>
      <c r="K60" s="527" t="s">
        <v>1049</v>
      </c>
      <c r="L60" s="528">
        <v>44693</v>
      </c>
      <c r="M60" s="528" t="s">
        <v>1160</v>
      </c>
      <c r="N60" s="537" t="s">
        <v>1161</v>
      </c>
      <c r="O60" s="740" t="s">
        <v>1347</v>
      </c>
      <c r="P60" s="746"/>
      <c r="Q60" s="520"/>
      <c r="R60" s="525"/>
      <c r="S60" s="525"/>
      <c r="T60" s="525"/>
      <c r="U60" s="575" t="s">
        <v>1359</v>
      </c>
      <c r="V60" s="530"/>
      <c r="W60" s="23"/>
      <c r="X60" s="23"/>
    </row>
    <row r="61" spans="1:24" ht="95.25" customHeight="1">
      <c r="A61" s="531">
        <v>29</v>
      </c>
      <c r="B61" s="523" t="s">
        <v>60</v>
      </c>
      <c r="C61" s="523" t="s">
        <v>73</v>
      </c>
      <c r="D61" s="524">
        <v>44848</v>
      </c>
      <c r="E61" s="523" t="s">
        <v>1168</v>
      </c>
      <c r="F61" s="523" t="s">
        <v>75</v>
      </c>
      <c r="G61" s="525"/>
      <c r="H61" s="526" t="s">
        <v>1169</v>
      </c>
      <c r="I61" s="523" t="s">
        <v>69</v>
      </c>
      <c r="J61" s="526" t="s">
        <v>1170</v>
      </c>
      <c r="K61" s="527" t="s">
        <v>1049</v>
      </c>
      <c r="L61" s="528">
        <v>44724</v>
      </c>
      <c r="M61" s="528">
        <v>44928</v>
      </c>
      <c r="N61" s="534" t="s">
        <v>1081</v>
      </c>
      <c r="O61" s="740" t="s">
        <v>1347</v>
      </c>
      <c r="P61" s="746"/>
      <c r="Q61" s="520"/>
      <c r="R61" s="525"/>
      <c r="S61" s="525"/>
      <c r="T61" s="525"/>
      <c r="U61" s="575" t="s">
        <v>1359</v>
      </c>
      <c r="V61" s="530"/>
      <c r="W61" s="23"/>
      <c r="X61" s="23"/>
    </row>
    <row r="62" spans="1:24" ht="95.25" customHeight="1">
      <c r="A62" s="522">
        <v>30</v>
      </c>
      <c r="B62" s="523" t="s">
        <v>60</v>
      </c>
      <c r="C62" s="523" t="s">
        <v>73</v>
      </c>
      <c r="D62" s="524">
        <v>44848</v>
      </c>
      <c r="E62" s="523" t="s">
        <v>1171</v>
      </c>
      <c r="F62" s="523" t="s">
        <v>75</v>
      </c>
      <c r="G62" s="525"/>
      <c r="H62" s="526" t="s">
        <v>1172</v>
      </c>
      <c r="I62" s="523" t="s">
        <v>69</v>
      </c>
      <c r="J62" s="526" t="s">
        <v>1075</v>
      </c>
      <c r="K62" s="527" t="s">
        <v>1049</v>
      </c>
      <c r="L62" s="528">
        <v>44724</v>
      </c>
      <c r="M62" s="529" t="s">
        <v>1076</v>
      </c>
      <c r="N62" s="529" t="s">
        <v>1077</v>
      </c>
      <c r="O62" s="740" t="s">
        <v>1347</v>
      </c>
      <c r="P62" s="746"/>
      <c r="Q62" s="520"/>
      <c r="R62" s="525"/>
      <c r="S62" s="525"/>
      <c r="T62" s="525"/>
      <c r="U62" s="575" t="s">
        <v>1359</v>
      </c>
      <c r="V62" s="530"/>
      <c r="W62" s="23"/>
      <c r="X62" s="23"/>
    </row>
    <row r="63" spans="1:24" ht="95.25" customHeight="1">
      <c r="A63" s="531">
        <v>31</v>
      </c>
      <c r="B63" s="523" t="s">
        <v>60</v>
      </c>
      <c r="C63" s="523" t="s">
        <v>73</v>
      </c>
      <c r="D63" s="524">
        <v>44848</v>
      </c>
      <c r="E63" s="523" t="s">
        <v>1173</v>
      </c>
      <c r="F63" s="523" t="s">
        <v>61</v>
      </c>
      <c r="G63" s="525"/>
      <c r="H63" s="526" t="s">
        <v>1174</v>
      </c>
      <c r="I63" s="523" t="s">
        <v>62</v>
      </c>
      <c r="J63" s="526" t="s">
        <v>1175</v>
      </c>
      <c r="K63" s="527" t="s">
        <v>1049</v>
      </c>
      <c r="L63" s="528">
        <v>44724</v>
      </c>
      <c r="M63" s="529" t="s">
        <v>1176</v>
      </c>
      <c r="N63" s="529" t="s">
        <v>1177</v>
      </c>
      <c r="O63" s="740" t="s">
        <v>1347</v>
      </c>
      <c r="P63" s="746"/>
      <c r="Q63" s="520"/>
      <c r="R63" s="525"/>
      <c r="S63" s="525"/>
      <c r="T63" s="525"/>
      <c r="U63" s="575" t="s">
        <v>1359</v>
      </c>
      <c r="V63" s="530"/>
      <c r="W63" s="23"/>
      <c r="X63" s="23"/>
    </row>
    <row r="64" spans="1:24" ht="95.25" customHeight="1">
      <c r="A64" s="522">
        <v>32</v>
      </c>
      <c r="B64" s="523" t="s">
        <v>60</v>
      </c>
      <c r="C64" s="523" t="s">
        <v>73</v>
      </c>
      <c r="D64" s="524">
        <v>44848</v>
      </c>
      <c r="E64" s="523" t="s">
        <v>1178</v>
      </c>
      <c r="F64" s="523" t="s">
        <v>75</v>
      </c>
      <c r="G64" s="525"/>
      <c r="H64" s="526" t="s">
        <v>1179</v>
      </c>
      <c r="I64" s="523" t="s">
        <v>69</v>
      </c>
      <c r="J64" s="526" t="s">
        <v>1180</v>
      </c>
      <c r="K64" s="527" t="s">
        <v>1049</v>
      </c>
      <c r="L64" s="528">
        <v>44724</v>
      </c>
      <c r="M64" s="528">
        <v>44931</v>
      </c>
      <c r="N64" s="528">
        <v>44932</v>
      </c>
      <c r="O64" s="740" t="s">
        <v>1347</v>
      </c>
      <c r="P64" s="746"/>
      <c r="Q64" s="520"/>
      <c r="R64" s="525"/>
      <c r="S64" s="525"/>
      <c r="T64" s="525"/>
      <c r="U64" s="575" t="s">
        <v>1359</v>
      </c>
      <c r="V64" s="530"/>
      <c r="W64" s="23"/>
      <c r="X64" s="23"/>
    </row>
    <row r="65" spans="1:24" ht="95.25" customHeight="1">
      <c r="A65" s="531">
        <v>33</v>
      </c>
      <c r="B65" s="523" t="s">
        <v>60</v>
      </c>
      <c r="C65" s="523" t="s">
        <v>73</v>
      </c>
      <c r="D65" s="524">
        <v>44848</v>
      </c>
      <c r="E65" s="523" t="s">
        <v>1181</v>
      </c>
      <c r="F65" s="523" t="s">
        <v>75</v>
      </c>
      <c r="G65" s="525"/>
      <c r="H65" s="526" t="s">
        <v>1182</v>
      </c>
      <c r="I65" s="523" t="s">
        <v>69</v>
      </c>
      <c r="J65" s="526" t="s">
        <v>1175</v>
      </c>
      <c r="K65" s="527" t="s">
        <v>1049</v>
      </c>
      <c r="L65" s="528">
        <v>44724</v>
      </c>
      <c r="M65" s="529" t="s">
        <v>1176</v>
      </c>
      <c r="N65" s="529" t="s">
        <v>1177</v>
      </c>
      <c r="O65" s="740" t="s">
        <v>1347</v>
      </c>
      <c r="P65" s="746"/>
      <c r="Q65" s="520"/>
      <c r="R65" s="525"/>
      <c r="S65" s="525"/>
      <c r="T65" s="525"/>
      <c r="U65" s="575" t="s">
        <v>1359</v>
      </c>
      <c r="V65" s="530"/>
      <c r="W65" s="23"/>
      <c r="X65" s="23"/>
    </row>
    <row r="66" spans="1:24" ht="95.25" customHeight="1">
      <c r="A66" s="522">
        <v>34</v>
      </c>
      <c r="B66" s="523" t="s">
        <v>60</v>
      </c>
      <c r="C66" s="523" t="s">
        <v>73</v>
      </c>
      <c r="D66" s="524">
        <v>44848</v>
      </c>
      <c r="E66" s="523" t="s">
        <v>1183</v>
      </c>
      <c r="F66" s="523" t="s">
        <v>61</v>
      </c>
      <c r="G66" s="525"/>
      <c r="H66" s="526" t="s">
        <v>1184</v>
      </c>
      <c r="I66" s="523" t="s">
        <v>62</v>
      </c>
      <c r="J66" s="526" t="s">
        <v>1075</v>
      </c>
      <c r="K66" s="527" t="s">
        <v>1049</v>
      </c>
      <c r="L66" s="528">
        <v>44724</v>
      </c>
      <c r="M66" s="529" t="s">
        <v>1076</v>
      </c>
      <c r="N66" s="529" t="s">
        <v>1077</v>
      </c>
      <c r="O66" s="740" t="s">
        <v>1347</v>
      </c>
      <c r="P66" s="746"/>
      <c r="Q66" s="520"/>
      <c r="R66" s="525"/>
      <c r="S66" s="525"/>
      <c r="T66" s="525"/>
      <c r="U66" s="575" t="s">
        <v>1359</v>
      </c>
      <c r="V66" s="530"/>
      <c r="W66" s="23"/>
      <c r="X66" s="23"/>
    </row>
    <row r="67" spans="1:24" ht="95.25" customHeight="1">
      <c r="A67" s="531">
        <v>35</v>
      </c>
      <c r="B67" s="523" t="s">
        <v>60</v>
      </c>
      <c r="C67" s="523" t="s">
        <v>73</v>
      </c>
      <c r="D67" s="524">
        <v>44848</v>
      </c>
      <c r="E67" s="523" t="s">
        <v>1185</v>
      </c>
      <c r="F67" s="523" t="s">
        <v>75</v>
      </c>
      <c r="G67" s="525"/>
      <c r="H67" s="526" t="s">
        <v>1184</v>
      </c>
      <c r="I67" s="523" t="s">
        <v>69</v>
      </c>
      <c r="J67" s="526" t="s">
        <v>1075</v>
      </c>
      <c r="K67" s="527" t="s">
        <v>1049</v>
      </c>
      <c r="L67" s="528">
        <v>44724</v>
      </c>
      <c r="M67" s="529" t="s">
        <v>1076</v>
      </c>
      <c r="N67" s="529" t="s">
        <v>1077</v>
      </c>
      <c r="O67" s="740" t="s">
        <v>1347</v>
      </c>
      <c r="P67" s="746"/>
      <c r="Q67" s="520"/>
      <c r="R67" s="525"/>
      <c r="S67" s="525"/>
      <c r="T67" s="525"/>
      <c r="U67" s="575" t="s">
        <v>1359</v>
      </c>
      <c r="V67" s="530"/>
      <c r="W67" s="23"/>
      <c r="X67" s="23"/>
    </row>
    <row r="68" spans="1:24" ht="95.25" customHeight="1">
      <c r="A68" s="522">
        <v>36</v>
      </c>
      <c r="B68" s="523" t="s">
        <v>60</v>
      </c>
      <c r="C68" s="523" t="s">
        <v>73</v>
      </c>
      <c r="D68" s="524">
        <v>44848</v>
      </c>
      <c r="E68" s="523" t="s">
        <v>1186</v>
      </c>
      <c r="F68" s="523" t="s">
        <v>75</v>
      </c>
      <c r="G68" s="525"/>
      <c r="H68" s="526" t="s">
        <v>1187</v>
      </c>
      <c r="I68" s="523" t="s">
        <v>69</v>
      </c>
      <c r="J68" s="526" t="s">
        <v>1188</v>
      </c>
      <c r="K68" s="527" t="s">
        <v>1049</v>
      </c>
      <c r="L68" s="528">
        <v>44724</v>
      </c>
      <c r="M68" s="529" t="s">
        <v>1189</v>
      </c>
      <c r="N68" s="534" t="s">
        <v>1190</v>
      </c>
      <c r="O68" s="740" t="s">
        <v>1347</v>
      </c>
      <c r="P68" s="746"/>
      <c r="Q68" s="520"/>
      <c r="R68" s="525"/>
      <c r="S68" s="525"/>
      <c r="T68" s="525"/>
      <c r="U68" s="575" t="s">
        <v>1359</v>
      </c>
      <c r="V68" s="530"/>
      <c r="W68" s="23"/>
      <c r="X68" s="23"/>
    </row>
    <row r="69" spans="1:24" ht="95.25" customHeight="1">
      <c r="A69" s="531">
        <v>37</v>
      </c>
      <c r="B69" s="523" t="s">
        <v>60</v>
      </c>
      <c r="C69" s="523" t="s">
        <v>73</v>
      </c>
      <c r="D69" s="524">
        <v>44848</v>
      </c>
      <c r="E69" s="523" t="s">
        <v>1191</v>
      </c>
      <c r="F69" s="523" t="s">
        <v>75</v>
      </c>
      <c r="G69" s="525"/>
      <c r="H69" s="526" t="s">
        <v>1192</v>
      </c>
      <c r="I69" s="523" t="s">
        <v>69</v>
      </c>
      <c r="J69" s="526" t="s">
        <v>1193</v>
      </c>
      <c r="K69" s="527" t="s">
        <v>1049</v>
      </c>
      <c r="L69" s="528">
        <v>44724</v>
      </c>
      <c r="M69" s="529" t="s">
        <v>1161</v>
      </c>
      <c r="N69" s="534" t="s">
        <v>1116</v>
      </c>
      <c r="O69" s="740" t="s">
        <v>1347</v>
      </c>
      <c r="P69" s="746"/>
      <c r="Q69" s="520"/>
      <c r="R69" s="525"/>
      <c r="S69" s="525"/>
      <c r="T69" s="525"/>
      <c r="U69" s="575" t="s">
        <v>1359</v>
      </c>
      <c r="V69" s="530"/>
      <c r="W69" s="23"/>
      <c r="X69" s="23"/>
    </row>
    <row r="70" spans="1:24" ht="95.25" customHeight="1">
      <c r="A70" s="522">
        <v>38</v>
      </c>
      <c r="B70" s="523" t="s">
        <v>60</v>
      </c>
      <c r="C70" s="523" t="s">
        <v>73</v>
      </c>
      <c r="D70" s="524">
        <v>44848</v>
      </c>
      <c r="E70" s="523" t="s">
        <v>1194</v>
      </c>
      <c r="F70" s="523" t="s">
        <v>75</v>
      </c>
      <c r="G70" s="525"/>
      <c r="H70" s="526" t="s">
        <v>1195</v>
      </c>
      <c r="I70" s="523" t="s">
        <v>69</v>
      </c>
      <c r="J70" s="526" t="s">
        <v>1196</v>
      </c>
      <c r="K70" s="527" t="s">
        <v>1049</v>
      </c>
      <c r="L70" s="528">
        <v>44724</v>
      </c>
      <c r="M70" s="533">
        <v>44934</v>
      </c>
      <c r="N70" s="534" t="s">
        <v>1197</v>
      </c>
      <c r="O70" s="740" t="s">
        <v>1347</v>
      </c>
      <c r="P70" s="746"/>
      <c r="Q70" s="520"/>
      <c r="R70" s="525"/>
      <c r="S70" s="525"/>
      <c r="T70" s="525"/>
      <c r="U70" s="575" t="s">
        <v>1359</v>
      </c>
      <c r="V70" s="530"/>
      <c r="W70" s="23"/>
      <c r="X70" s="23"/>
    </row>
    <row r="71" spans="1:24" ht="95.25" customHeight="1">
      <c r="A71" s="531">
        <v>39</v>
      </c>
      <c r="B71" s="523" t="s">
        <v>60</v>
      </c>
      <c r="C71" s="523" t="s">
        <v>73</v>
      </c>
      <c r="D71" s="524">
        <v>44848</v>
      </c>
      <c r="E71" s="523" t="s">
        <v>1198</v>
      </c>
      <c r="F71" s="523" t="s">
        <v>75</v>
      </c>
      <c r="G71" s="525"/>
      <c r="H71" s="526" t="s">
        <v>1195</v>
      </c>
      <c r="I71" s="523" t="s">
        <v>69</v>
      </c>
      <c r="J71" s="526" t="s">
        <v>1196</v>
      </c>
      <c r="K71" s="527" t="s">
        <v>1049</v>
      </c>
      <c r="L71" s="528">
        <v>44724</v>
      </c>
      <c r="M71" s="533">
        <v>44934</v>
      </c>
      <c r="N71" s="534" t="s">
        <v>1197</v>
      </c>
      <c r="O71" s="740" t="s">
        <v>1347</v>
      </c>
      <c r="P71" s="746"/>
      <c r="Q71" s="520"/>
      <c r="R71" s="525"/>
      <c r="S71" s="525"/>
      <c r="T71" s="525"/>
      <c r="U71" s="575" t="s">
        <v>1359</v>
      </c>
      <c r="V71" s="530"/>
      <c r="W71" s="23"/>
      <c r="X71" s="23"/>
    </row>
    <row r="72" spans="1:24" ht="95.25" customHeight="1">
      <c r="A72" s="522">
        <v>40</v>
      </c>
      <c r="B72" s="523" t="s">
        <v>60</v>
      </c>
      <c r="C72" s="523" t="s">
        <v>73</v>
      </c>
      <c r="D72" s="524">
        <v>44848</v>
      </c>
      <c r="E72" s="523" t="s">
        <v>1199</v>
      </c>
      <c r="F72" s="523" t="s">
        <v>75</v>
      </c>
      <c r="G72" s="525"/>
      <c r="H72" s="526" t="s">
        <v>1200</v>
      </c>
      <c r="I72" s="523" t="s">
        <v>69</v>
      </c>
      <c r="J72" s="526" t="s">
        <v>1193</v>
      </c>
      <c r="K72" s="527" t="s">
        <v>1049</v>
      </c>
      <c r="L72" s="528">
        <v>44724</v>
      </c>
      <c r="M72" s="528">
        <v>44934</v>
      </c>
      <c r="N72" s="534" t="s">
        <v>1201</v>
      </c>
      <c r="O72" s="740" t="s">
        <v>1347</v>
      </c>
      <c r="P72" s="746"/>
      <c r="Q72" s="520"/>
      <c r="R72" s="525"/>
      <c r="S72" s="525"/>
      <c r="T72" s="525"/>
      <c r="U72" s="575" t="s">
        <v>1359</v>
      </c>
      <c r="V72" s="530"/>
      <c r="W72" s="23"/>
      <c r="X72" s="23"/>
    </row>
    <row r="73" spans="1:24" ht="95.25" customHeight="1">
      <c r="A73" s="531">
        <v>41</v>
      </c>
      <c r="B73" s="523" t="s">
        <v>60</v>
      </c>
      <c r="C73" s="523" t="s">
        <v>73</v>
      </c>
      <c r="D73" s="524">
        <v>44848</v>
      </c>
      <c r="E73" s="523" t="s">
        <v>1202</v>
      </c>
      <c r="F73" s="523" t="s">
        <v>61</v>
      </c>
      <c r="G73" s="525"/>
      <c r="H73" s="526" t="s">
        <v>1140</v>
      </c>
      <c r="I73" s="523" t="s">
        <v>62</v>
      </c>
      <c r="J73" s="526" t="s">
        <v>1203</v>
      </c>
      <c r="K73" s="527" t="s">
        <v>1049</v>
      </c>
      <c r="L73" s="529" t="s">
        <v>1085</v>
      </c>
      <c r="M73" s="528">
        <v>45513</v>
      </c>
      <c r="N73" s="537">
        <v>45878</v>
      </c>
      <c r="O73" s="740" t="s">
        <v>1347</v>
      </c>
      <c r="P73" s="746"/>
      <c r="Q73" s="520"/>
      <c r="R73" s="525"/>
      <c r="S73" s="525"/>
      <c r="T73" s="525"/>
      <c r="U73" s="575" t="s">
        <v>1359</v>
      </c>
      <c r="V73" s="530"/>
      <c r="W73" s="23"/>
      <c r="X73" s="23"/>
    </row>
    <row r="74" spans="1:24" ht="95.25" customHeight="1">
      <c r="A74" s="522">
        <v>42</v>
      </c>
      <c r="B74" s="523" t="s">
        <v>60</v>
      </c>
      <c r="C74" s="523" t="s">
        <v>73</v>
      </c>
      <c r="D74" s="524">
        <v>44848</v>
      </c>
      <c r="E74" s="523" t="s">
        <v>1204</v>
      </c>
      <c r="F74" s="523" t="s">
        <v>75</v>
      </c>
      <c r="G74" s="525"/>
      <c r="H74" s="525"/>
      <c r="I74" s="525"/>
      <c r="J74" s="525"/>
      <c r="K74" s="527" t="s">
        <v>1049</v>
      </c>
      <c r="L74" s="528">
        <v>44724</v>
      </c>
      <c r="M74" s="528"/>
      <c r="N74" s="537"/>
      <c r="O74" s="740" t="s">
        <v>1347</v>
      </c>
      <c r="P74" s="746"/>
      <c r="Q74" s="520"/>
      <c r="R74" s="525"/>
      <c r="S74" s="525"/>
      <c r="T74" s="525"/>
      <c r="U74" s="575" t="s">
        <v>1359</v>
      </c>
      <c r="V74" s="530"/>
      <c r="W74" s="23"/>
      <c r="X74" s="23"/>
    </row>
    <row r="75" spans="1:24" ht="95.25" customHeight="1">
      <c r="A75" s="531">
        <v>43</v>
      </c>
      <c r="B75" s="523" t="s">
        <v>60</v>
      </c>
      <c r="C75" s="523" t="s">
        <v>73</v>
      </c>
      <c r="D75" s="524">
        <v>44848</v>
      </c>
      <c r="E75" s="523" t="s">
        <v>1205</v>
      </c>
      <c r="F75" s="523" t="s">
        <v>75</v>
      </c>
      <c r="G75" s="525"/>
      <c r="H75" s="526" t="s">
        <v>1206</v>
      </c>
      <c r="I75" s="523" t="s">
        <v>69</v>
      </c>
      <c r="J75" s="526" t="s">
        <v>1207</v>
      </c>
      <c r="K75" s="527" t="s">
        <v>1049</v>
      </c>
      <c r="L75" s="528">
        <v>44724</v>
      </c>
      <c r="M75" s="528">
        <v>44935</v>
      </c>
      <c r="N75" s="529" t="s">
        <v>1208</v>
      </c>
      <c r="O75" s="740" t="s">
        <v>1347</v>
      </c>
      <c r="P75" s="746"/>
      <c r="Q75" s="520"/>
      <c r="R75" s="525"/>
      <c r="S75" s="525"/>
      <c r="T75" s="525"/>
      <c r="U75" s="575" t="s">
        <v>1359</v>
      </c>
      <c r="V75" s="530"/>
      <c r="W75" s="23"/>
      <c r="X75" s="23"/>
    </row>
    <row r="76" spans="1:24" ht="95.25" customHeight="1">
      <c r="A76" s="522">
        <v>44</v>
      </c>
      <c r="B76" s="523" t="s">
        <v>60</v>
      </c>
      <c r="C76" s="523" t="s">
        <v>73</v>
      </c>
      <c r="D76" s="524">
        <v>44848</v>
      </c>
      <c r="E76" s="523" t="s">
        <v>1209</v>
      </c>
      <c r="F76" s="523" t="s">
        <v>75</v>
      </c>
      <c r="G76" s="525"/>
      <c r="H76" s="526" t="s">
        <v>1210</v>
      </c>
      <c r="I76" s="523" t="s">
        <v>69</v>
      </c>
      <c r="J76" s="526" t="s">
        <v>1211</v>
      </c>
      <c r="K76" s="527" t="s">
        <v>1049</v>
      </c>
      <c r="L76" s="528">
        <v>44724</v>
      </c>
      <c r="M76" s="528">
        <v>44934</v>
      </c>
      <c r="N76" s="534" t="s">
        <v>1201</v>
      </c>
      <c r="O76" s="740" t="s">
        <v>1347</v>
      </c>
      <c r="P76" s="746"/>
      <c r="Q76" s="520"/>
      <c r="R76" s="525"/>
      <c r="S76" s="525"/>
      <c r="T76" s="525"/>
      <c r="U76" s="575" t="s">
        <v>1359</v>
      </c>
      <c r="V76" s="530"/>
      <c r="W76" s="23"/>
      <c r="X76" s="23"/>
    </row>
    <row r="77" spans="1:24" ht="95.25" customHeight="1">
      <c r="A77" s="531">
        <v>45</v>
      </c>
      <c r="B77" s="523" t="s">
        <v>60</v>
      </c>
      <c r="C77" s="523" t="s">
        <v>73</v>
      </c>
      <c r="D77" s="524">
        <v>44848</v>
      </c>
      <c r="E77" s="523" t="s">
        <v>1212</v>
      </c>
      <c r="F77" s="523" t="s">
        <v>75</v>
      </c>
      <c r="G77" s="525"/>
      <c r="H77" s="525" t="s">
        <v>1213</v>
      </c>
      <c r="I77" s="523" t="s">
        <v>69</v>
      </c>
      <c r="J77" s="526" t="s">
        <v>1214</v>
      </c>
      <c r="K77" s="527" t="s">
        <v>1049</v>
      </c>
      <c r="L77" s="528">
        <v>44724</v>
      </c>
      <c r="M77" s="528">
        <v>44936</v>
      </c>
      <c r="N77" s="534" t="s">
        <v>1215</v>
      </c>
      <c r="O77" s="740" t="s">
        <v>1347</v>
      </c>
      <c r="P77" s="746"/>
      <c r="Q77" s="520"/>
      <c r="R77" s="525"/>
      <c r="S77" s="525"/>
      <c r="T77" s="525"/>
      <c r="U77" s="575" t="s">
        <v>1359</v>
      </c>
      <c r="V77" s="530"/>
      <c r="W77" s="23"/>
      <c r="X77" s="23"/>
    </row>
    <row r="78" spans="1:24" ht="95.25" customHeight="1">
      <c r="A78" s="522">
        <v>46</v>
      </c>
      <c r="B78" s="523" t="s">
        <v>60</v>
      </c>
      <c r="C78" s="523" t="s">
        <v>73</v>
      </c>
      <c r="D78" s="524">
        <v>44848</v>
      </c>
      <c r="E78" s="523" t="s">
        <v>1216</v>
      </c>
      <c r="F78" s="523" t="s">
        <v>61</v>
      </c>
      <c r="G78" s="525"/>
      <c r="H78" s="526" t="s">
        <v>1217</v>
      </c>
      <c r="I78" s="523" t="s">
        <v>62</v>
      </c>
      <c r="J78" s="526" t="s">
        <v>1218</v>
      </c>
      <c r="K78" s="527" t="s">
        <v>1049</v>
      </c>
      <c r="L78" s="528">
        <v>44724</v>
      </c>
      <c r="M78" s="528">
        <v>44928</v>
      </c>
      <c r="N78" s="534" t="s">
        <v>1082</v>
      </c>
      <c r="O78" s="740" t="s">
        <v>1347</v>
      </c>
      <c r="P78" s="746"/>
      <c r="Q78" s="520"/>
      <c r="R78" s="525"/>
      <c r="S78" s="525"/>
      <c r="T78" s="525"/>
      <c r="U78" s="575" t="s">
        <v>1359</v>
      </c>
      <c r="V78" s="530"/>
      <c r="W78" s="23"/>
      <c r="X78" s="23"/>
    </row>
    <row r="79" spans="1:24" ht="95.25" customHeight="1">
      <c r="A79" s="531">
        <v>47</v>
      </c>
      <c r="B79" s="523" t="s">
        <v>60</v>
      </c>
      <c r="C79" s="523" t="s">
        <v>73</v>
      </c>
      <c r="D79" s="524">
        <v>44848</v>
      </c>
      <c r="E79" s="523" t="s">
        <v>1219</v>
      </c>
      <c r="F79" s="523" t="s">
        <v>61</v>
      </c>
      <c r="G79" s="525"/>
      <c r="H79" s="526" t="s">
        <v>1220</v>
      </c>
      <c r="I79" s="523" t="s">
        <v>62</v>
      </c>
      <c r="J79" s="526" t="s">
        <v>1221</v>
      </c>
      <c r="K79" s="527" t="s">
        <v>1049</v>
      </c>
      <c r="L79" s="528">
        <v>44724</v>
      </c>
      <c r="M79" s="528">
        <v>44932</v>
      </c>
      <c r="N79" s="534" t="s">
        <v>1222</v>
      </c>
      <c r="O79" s="740" t="s">
        <v>1347</v>
      </c>
      <c r="P79" s="746"/>
      <c r="Q79" s="520"/>
      <c r="R79" s="525"/>
      <c r="S79" s="525"/>
      <c r="T79" s="525"/>
      <c r="U79" s="575" t="s">
        <v>1359</v>
      </c>
      <c r="V79" s="530"/>
      <c r="W79" s="23"/>
      <c r="X79" s="23"/>
    </row>
    <row r="80" spans="1:24" ht="95.25" customHeight="1">
      <c r="A80" s="531">
        <v>48</v>
      </c>
      <c r="B80" s="523" t="s">
        <v>60</v>
      </c>
      <c r="C80" s="523" t="s">
        <v>73</v>
      </c>
      <c r="D80" s="524">
        <v>44848</v>
      </c>
      <c r="E80" s="523" t="s">
        <v>1223</v>
      </c>
      <c r="F80" s="523" t="s">
        <v>61</v>
      </c>
      <c r="G80" s="525"/>
      <c r="H80" s="526" t="s">
        <v>1224</v>
      </c>
      <c r="I80" s="523" t="s">
        <v>62</v>
      </c>
      <c r="J80" s="526" t="s">
        <v>1225</v>
      </c>
      <c r="K80" s="527" t="s">
        <v>1049</v>
      </c>
      <c r="L80" s="528">
        <v>44724</v>
      </c>
      <c r="M80" s="528">
        <v>45325</v>
      </c>
      <c r="N80" s="534" t="s">
        <v>1226</v>
      </c>
      <c r="O80" s="740" t="s">
        <v>1347</v>
      </c>
      <c r="P80" s="746"/>
      <c r="Q80" s="520"/>
      <c r="R80" s="525"/>
      <c r="S80" s="525"/>
      <c r="T80" s="525"/>
      <c r="U80" s="575" t="s">
        <v>1359</v>
      </c>
      <c r="V80" s="530"/>
      <c r="W80" s="23"/>
      <c r="X80" s="23"/>
    </row>
    <row r="81" spans="1:24" ht="95.25" customHeight="1">
      <c r="A81" s="522">
        <v>49</v>
      </c>
      <c r="B81" s="523" t="s">
        <v>60</v>
      </c>
      <c r="C81" s="523" t="s">
        <v>73</v>
      </c>
      <c r="D81" s="524">
        <v>44848</v>
      </c>
      <c r="E81" s="523" t="s">
        <v>1227</v>
      </c>
      <c r="F81" s="523" t="s">
        <v>75</v>
      </c>
      <c r="G81" s="525"/>
      <c r="H81" s="525" t="s">
        <v>1228</v>
      </c>
      <c r="I81" s="523" t="s">
        <v>69</v>
      </c>
      <c r="J81" s="526" t="s">
        <v>1229</v>
      </c>
      <c r="K81" s="527" t="s">
        <v>1049</v>
      </c>
      <c r="L81" s="528">
        <v>44724</v>
      </c>
      <c r="M81" s="528">
        <v>45295</v>
      </c>
      <c r="N81" s="534" t="s">
        <v>1230</v>
      </c>
      <c r="O81" s="740" t="s">
        <v>1347</v>
      </c>
      <c r="P81" s="746"/>
      <c r="Q81" s="520"/>
      <c r="R81" s="525"/>
      <c r="S81" s="525"/>
      <c r="T81" s="525"/>
      <c r="U81" s="575" t="s">
        <v>1359</v>
      </c>
      <c r="V81" s="530"/>
      <c r="W81" s="23"/>
      <c r="X81" s="23"/>
    </row>
    <row r="82" spans="1:24" ht="95.25" customHeight="1">
      <c r="A82" s="531">
        <v>50</v>
      </c>
      <c r="B82" s="523" t="s">
        <v>60</v>
      </c>
      <c r="C82" s="523" t="s">
        <v>73</v>
      </c>
      <c r="D82" s="524">
        <v>44848</v>
      </c>
      <c r="E82" s="523" t="s">
        <v>1231</v>
      </c>
      <c r="F82" s="523" t="s">
        <v>75</v>
      </c>
      <c r="G82" s="525"/>
      <c r="H82" s="526" t="s">
        <v>1232</v>
      </c>
      <c r="I82" s="523" t="s">
        <v>69</v>
      </c>
      <c r="J82" s="526" t="s">
        <v>1233</v>
      </c>
      <c r="K82" s="527" t="s">
        <v>1049</v>
      </c>
      <c r="L82" s="528">
        <v>44724</v>
      </c>
      <c r="M82" s="528">
        <v>45296</v>
      </c>
      <c r="N82" s="534" t="s">
        <v>1234</v>
      </c>
      <c r="O82" s="740" t="s">
        <v>1347</v>
      </c>
      <c r="P82" s="746"/>
      <c r="Q82" s="520"/>
      <c r="R82" s="525"/>
      <c r="S82" s="525"/>
      <c r="T82" s="525"/>
      <c r="U82" s="575" t="s">
        <v>1359</v>
      </c>
      <c r="V82" s="530"/>
      <c r="W82" s="23"/>
      <c r="X82" s="23"/>
    </row>
    <row r="83" spans="1:24" ht="95.25" customHeight="1">
      <c r="A83" s="522">
        <v>51</v>
      </c>
      <c r="B83" s="523" t="s">
        <v>60</v>
      </c>
      <c r="C83" s="523" t="s">
        <v>73</v>
      </c>
      <c r="D83" s="524">
        <v>44848</v>
      </c>
      <c r="E83" s="523" t="s">
        <v>1235</v>
      </c>
      <c r="F83" s="523" t="s">
        <v>75</v>
      </c>
      <c r="G83" s="525"/>
      <c r="H83" s="526" t="s">
        <v>1236</v>
      </c>
      <c r="I83" s="523" t="s">
        <v>69</v>
      </c>
      <c r="J83" s="526" t="s">
        <v>1237</v>
      </c>
      <c r="K83" s="527" t="s">
        <v>1049</v>
      </c>
      <c r="L83" s="528">
        <v>44724</v>
      </c>
      <c r="M83" s="528">
        <v>44932</v>
      </c>
      <c r="N83" s="534" t="s">
        <v>1222</v>
      </c>
      <c r="O83" s="740" t="s">
        <v>1347</v>
      </c>
      <c r="P83" s="746"/>
      <c r="Q83" s="520"/>
      <c r="R83" s="525"/>
      <c r="S83" s="525"/>
      <c r="T83" s="525"/>
      <c r="U83" s="575" t="s">
        <v>1359</v>
      </c>
      <c r="V83" s="530"/>
      <c r="W83" s="23"/>
      <c r="X83" s="23"/>
    </row>
    <row r="84" spans="1:24" ht="95.25" customHeight="1">
      <c r="A84" s="531">
        <v>52</v>
      </c>
      <c r="B84" s="523" t="s">
        <v>60</v>
      </c>
      <c r="C84" s="523" t="s">
        <v>73</v>
      </c>
      <c r="D84" s="524">
        <v>44848</v>
      </c>
      <c r="E84" s="523" t="s">
        <v>1238</v>
      </c>
      <c r="F84" s="523" t="s">
        <v>75</v>
      </c>
      <c r="G84" s="525"/>
      <c r="H84" s="526" t="s">
        <v>1239</v>
      </c>
      <c r="I84" s="523" t="s">
        <v>69</v>
      </c>
      <c r="J84" s="526" t="s">
        <v>1240</v>
      </c>
      <c r="K84" s="527" t="s">
        <v>1049</v>
      </c>
      <c r="L84" s="528">
        <v>44754</v>
      </c>
      <c r="M84" s="528">
        <v>44930</v>
      </c>
      <c r="N84" s="534" t="s">
        <v>1241</v>
      </c>
      <c r="O84" s="740" t="s">
        <v>1347</v>
      </c>
      <c r="P84" s="746"/>
      <c r="Q84" s="520"/>
      <c r="R84" s="525"/>
      <c r="S84" s="525"/>
      <c r="T84" s="525"/>
      <c r="U84" s="575" t="s">
        <v>1359</v>
      </c>
      <c r="V84" s="530"/>
      <c r="W84" s="23"/>
      <c r="X84" s="23"/>
    </row>
    <row r="85" spans="1:24" ht="95.25" customHeight="1">
      <c r="A85" s="522">
        <v>53</v>
      </c>
      <c r="B85" s="523" t="s">
        <v>60</v>
      </c>
      <c r="C85" s="523" t="s">
        <v>73</v>
      </c>
      <c r="D85" s="524">
        <v>44848</v>
      </c>
      <c r="E85" s="523" t="s">
        <v>1242</v>
      </c>
      <c r="F85" s="523" t="s">
        <v>75</v>
      </c>
      <c r="G85" s="525"/>
      <c r="H85" s="526" t="s">
        <v>1243</v>
      </c>
      <c r="I85" s="523" t="s">
        <v>69</v>
      </c>
      <c r="J85" s="526" t="s">
        <v>1244</v>
      </c>
      <c r="K85" s="527" t="s">
        <v>1049</v>
      </c>
      <c r="L85" s="528">
        <v>44754</v>
      </c>
      <c r="M85" s="528">
        <v>44931</v>
      </c>
      <c r="N85" s="534" t="s">
        <v>1245</v>
      </c>
      <c r="O85" s="740" t="s">
        <v>1347</v>
      </c>
      <c r="P85" s="746"/>
      <c r="Q85" s="520"/>
      <c r="R85" s="525"/>
      <c r="S85" s="525"/>
      <c r="T85" s="525"/>
      <c r="U85" s="575" t="s">
        <v>1359</v>
      </c>
      <c r="V85" s="530"/>
      <c r="W85" s="23"/>
      <c r="X85" s="23"/>
    </row>
    <row r="86" spans="1:24" ht="95.25" customHeight="1">
      <c r="A86" s="531">
        <v>54</v>
      </c>
      <c r="B86" s="523" t="s">
        <v>60</v>
      </c>
      <c r="C86" s="523" t="s">
        <v>73</v>
      </c>
      <c r="D86" s="524">
        <v>44848</v>
      </c>
      <c r="E86" s="523" t="s">
        <v>1246</v>
      </c>
      <c r="F86" s="523" t="s">
        <v>75</v>
      </c>
      <c r="G86" s="525"/>
      <c r="H86" s="526" t="s">
        <v>1247</v>
      </c>
      <c r="I86" s="523" t="s">
        <v>69</v>
      </c>
      <c r="J86" s="526" t="s">
        <v>1248</v>
      </c>
      <c r="K86" s="527" t="s">
        <v>1049</v>
      </c>
      <c r="L86" s="528">
        <v>44754</v>
      </c>
      <c r="M86" s="528">
        <v>44928</v>
      </c>
      <c r="N86" s="534" t="s">
        <v>1249</v>
      </c>
      <c r="O86" s="740" t="s">
        <v>1347</v>
      </c>
      <c r="P86" s="746"/>
      <c r="Q86" s="520"/>
      <c r="R86" s="525"/>
      <c r="S86" s="525"/>
      <c r="T86" s="525"/>
      <c r="U86" s="575" t="s">
        <v>1359</v>
      </c>
      <c r="V86" s="530"/>
      <c r="W86" s="23"/>
      <c r="X86" s="23"/>
    </row>
    <row r="87" spans="1:24" ht="95.25" customHeight="1">
      <c r="A87" s="522">
        <v>55</v>
      </c>
      <c r="B87" s="523" t="s">
        <v>60</v>
      </c>
      <c r="C87" s="523" t="s">
        <v>73</v>
      </c>
      <c r="D87" s="524">
        <v>44848</v>
      </c>
      <c r="E87" s="523" t="s">
        <v>1250</v>
      </c>
      <c r="F87" s="523" t="s">
        <v>75</v>
      </c>
      <c r="G87" s="525"/>
      <c r="H87" s="526" t="s">
        <v>1251</v>
      </c>
      <c r="I87" s="523" t="s">
        <v>69</v>
      </c>
      <c r="J87" s="526" t="s">
        <v>1248</v>
      </c>
      <c r="K87" s="527" t="s">
        <v>1049</v>
      </c>
      <c r="L87" s="528">
        <v>44754</v>
      </c>
      <c r="M87" s="528">
        <v>44928</v>
      </c>
      <c r="N87" s="534" t="s">
        <v>1249</v>
      </c>
      <c r="O87" s="740" t="s">
        <v>1347</v>
      </c>
      <c r="P87" s="746"/>
      <c r="Q87" s="520"/>
      <c r="R87" s="525"/>
      <c r="S87" s="525"/>
      <c r="T87" s="525"/>
      <c r="U87" s="575" t="s">
        <v>1359</v>
      </c>
      <c r="V87" s="530"/>
      <c r="W87" s="23"/>
      <c r="X87" s="23"/>
    </row>
    <row r="88" spans="1:24" ht="95.25" customHeight="1">
      <c r="A88" s="531">
        <v>56</v>
      </c>
      <c r="B88" s="523" t="s">
        <v>60</v>
      </c>
      <c r="C88" s="523" t="s">
        <v>73</v>
      </c>
      <c r="D88" s="524">
        <v>44848</v>
      </c>
      <c r="E88" s="523" t="s">
        <v>1252</v>
      </c>
      <c r="F88" s="523" t="s">
        <v>75</v>
      </c>
      <c r="G88" s="539"/>
      <c r="H88" s="526" t="s">
        <v>1253</v>
      </c>
      <c r="I88" s="523" t="s">
        <v>69</v>
      </c>
      <c r="J88" s="526" t="s">
        <v>1254</v>
      </c>
      <c r="K88" s="527" t="s">
        <v>1049</v>
      </c>
      <c r="L88" s="528">
        <v>44754</v>
      </c>
      <c r="M88" s="528">
        <v>41275</v>
      </c>
      <c r="N88" s="534" t="s">
        <v>1255</v>
      </c>
      <c r="O88" s="740" t="s">
        <v>1347</v>
      </c>
      <c r="P88" s="746"/>
      <c r="Q88" s="520"/>
      <c r="R88" s="539"/>
      <c r="S88" s="539"/>
      <c r="T88" s="539"/>
      <c r="U88" s="575" t="s">
        <v>1359</v>
      </c>
      <c r="V88" s="540"/>
      <c r="W88" s="23"/>
      <c r="X88" s="23"/>
    </row>
    <row r="89" spans="1:24" ht="95.25" customHeight="1">
      <c r="A89" s="522">
        <v>57</v>
      </c>
      <c r="B89" s="523" t="s">
        <v>60</v>
      </c>
      <c r="C89" s="523" t="s">
        <v>73</v>
      </c>
      <c r="D89" s="524">
        <v>44848</v>
      </c>
      <c r="E89" s="523" t="s">
        <v>1256</v>
      </c>
      <c r="F89" s="523" t="s">
        <v>75</v>
      </c>
      <c r="G89" s="525"/>
      <c r="H89" s="525" t="s">
        <v>1257</v>
      </c>
      <c r="I89" s="523" t="s">
        <v>69</v>
      </c>
      <c r="J89" s="525" t="s">
        <v>1258</v>
      </c>
      <c r="K89" s="527" t="s">
        <v>1049</v>
      </c>
      <c r="L89" s="528">
        <v>44754</v>
      </c>
      <c r="M89" s="528">
        <v>44929</v>
      </c>
      <c r="N89" s="534" t="s">
        <v>1259</v>
      </c>
      <c r="O89" s="740" t="s">
        <v>1347</v>
      </c>
      <c r="P89" s="746"/>
      <c r="Q89" s="520"/>
      <c r="R89" s="525"/>
      <c r="S89" s="525"/>
      <c r="T89" s="525"/>
      <c r="U89" s="575" t="s">
        <v>1359</v>
      </c>
      <c r="V89" s="530"/>
      <c r="W89" s="23"/>
      <c r="X89" s="23"/>
    </row>
    <row r="90" spans="1:24" ht="95.25" customHeight="1">
      <c r="A90" s="531">
        <v>58</v>
      </c>
      <c r="B90" s="523" t="s">
        <v>60</v>
      </c>
      <c r="C90" s="523" t="s">
        <v>73</v>
      </c>
      <c r="D90" s="524">
        <v>44848</v>
      </c>
      <c r="E90" s="523" t="s">
        <v>1260</v>
      </c>
      <c r="F90" s="523" t="s">
        <v>75</v>
      </c>
      <c r="G90" s="525"/>
      <c r="H90" s="526" t="s">
        <v>1261</v>
      </c>
      <c r="I90" s="523" t="s">
        <v>69</v>
      </c>
      <c r="J90" s="526" t="s">
        <v>1248</v>
      </c>
      <c r="K90" s="527" t="s">
        <v>1049</v>
      </c>
      <c r="L90" s="528">
        <v>44754</v>
      </c>
      <c r="M90" s="528">
        <v>44928</v>
      </c>
      <c r="N90" s="534" t="s">
        <v>1249</v>
      </c>
      <c r="O90" s="740" t="s">
        <v>1347</v>
      </c>
      <c r="P90" s="746"/>
      <c r="Q90" s="520"/>
      <c r="R90" s="525"/>
      <c r="S90" s="525"/>
      <c r="T90" s="525"/>
      <c r="U90" s="575" t="s">
        <v>1359</v>
      </c>
      <c r="V90" s="530"/>
      <c r="W90" s="23"/>
      <c r="X90" s="23"/>
    </row>
    <row r="91" spans="1:24" ht="95.25" customHeight="1">
      <c r="A91" s="522">
        <v>59</v>
      </c>
      <c r="B91" s="523" t="s">
        <v>60</v>
      </c>
      <c r="C91" s="523" t="s">
        <v>73</v>
      </c>
      <c r="D91" s="524">
        <v>44848</v>
      </c>
      <c r="E91" s="523" t="s">
        <v>1262</v>
      </c>
      <c r="F91" s="523" t="s">
        <v>61</v>
      </c>
      <c r="G91" s="525"/>
      <c r="H91" s="526" t="s">
        <v>1263</v>
      </c>
      <c r="I91" s="523" t="s">
        <v>62</v>
      </c>
      <c r="J91" s="526" t="s">
        <v>1211</v>
      </c>
      <c r="K91" s="527" t="s">
        <v>1049</v>
      </c>
      <c r="L91" s="528">
        <v>44754</v>
      </c>
      <c r="M91" s="528">
        <v>44934</v>
      </c>
      <c r="N91" s="534" t="s">
        <v>1201</v>
      </c>
      <c r="O91" s="740" t="s">
        <v>1347</v>
      </c>
      <c r="P91" s="746"/>
      <c r="Q91" s="520"/>
      <c r="R91" s="525"/>
      <c r="S91" s="525"/>
      <c r="T91" s="525"/>
      <c r="U91" s="575" t="s">
        <v>1359</v>
      </c>
      <c r="V91" s="530"/>
      <c r="W91" s="23"/>
      <c r="X91" s="23"/>
    </row>
    <row r="92" spans="1:24" ht="95.25" customHeight="1">
      <c r="A92" s="531">
        <v>60</v>
      </c>
      <c r="B92" s="523" t="s">
        <v>60</v>
      </c>
      <c r="C92" s="523" t="s">
        <v>73</v>
      </c>
      <c r="D92" s="524">
        <v>44848</v>
      </c>
      <c r="E92" s="523" t="s">
        <v>1264</v>
      </c>
      <c r="F92" s="523" t="s">
        <v>61</v>
      </c>
      <c r="G92" s="525"/>
      <c r="H92" s="526" t="s">
        <v>1265</v>
      </c>
      <c r="I92" s="523" t="s">
        <v>62</v>
      </c>
      <c r="J92" s="526" t="s">
        <v>1266</v>
      </c>
      <c r="K92" s="527" t="s">
        <v>1049</v>
      </c>
      <c r="L92" s="528">
        <v>44754</v>
      </c>
      <c r="M92" s="528">
        <v>44572</v>
      </c>
      <c r="N92" s="541">
        <v>45260</v>
      </c>
      <c r="O92" s="740" t="s">
        <v>1347</v>
      </c>
      <c r="P92" s="746"/>
      <c r="Q92" s="520"/>
      <c r="R92" s="525"/>
      <c r="S92" s="525"/>
      <c r="T92" s="525"/>
      <c r="U92" s="575" t="s">
        <v>1359</v>
      </c>
      <c r="V92" s="530"/>
      <c r="W92" s="23"/>
      <c r="X92" s="23"/>
    </row>
    <row r="93" spans="1:24" ht="95.25" customHeight="1">
      <c r="A93" s="522">
        <v>61</v>
      </c>
      <c r="B93" s="523" t="s">
        <v>60</v>
      </c>
      <c r="C93" s="523" t="s">
        <v>73</v>
      </c>
      <c r="D93" s="524">
        <v>44848</v>
      </c>
      <c r="E93" s="523" t="s">
        <v>1267</v>
      </c>
      <c r="F93" s="523" t="s">
        <v>61</v>
      </c>
      <c r="G93" s="525"/>
      <c r="H93" s="526" t="s">
        <v>1268</v>
      </c>
      <c r="I93" s="523" t="s">
        <v>62</v>
      </c>
      <c r="J93" s="526" t="s">
        <v>1269</v>
      </c>
      <c r="K93" s="527" t="s">
        <v>1049</v>
      </c>
      <c r="L93" s="528">
        <v>44754</v>
      </c>
      <c r="M93" s="529" t="s">
        <v>1085</v>
      </c>
      <c r="N93" s="534" t="s">
        <v>1081</v>
      </c>
      <c r="O93" s="740" t="s">
        <v>1347</v>
      </c>
      <c r="P93" s="746"/>
      <c r="Q93" s="520"/>
      <c r="R93" s="525"/>
      <c r="S93" s="525"/>
      <c r="T93" s="525"/>
      <c r="U93" s="575" t="s">
        <v>1359</v>
      </c>
      <c r="V93" s="530"/>
      <c r="W93" s="23"/>
      <c r="X93" s="23"/>
    </row>
    <row r="94" spans="1:24" ht="95.25" customHeight="1">
      <c r="A94" s="531">
        <v>62</v>
      </c>
      <c r="B94" s="523" t="s">
        <v>60</v>
      </c>
      <c r="C94" s="523" t="s">
        <v>73</v>
      </c>
      <c r="D94" s="524">
        <v>44848</v>
      </c>
      <c r="E94" s="542" t="s">
        <v>1270</v>
      </c>
      <c r="F94" s="523" t="s">
        <v>61</v>
      </c>
      <c r="G94" s="525"/>
      <c r="H94" s="526" t="s">
        <v>1271</v>
      </c>
      <c r="I94" s="523" t="s">
        <v>62</v>
      </c>
      <c r="J94" s="526" t="s">
        <v>1272</v>
      </c>
      <c r="K94" s="527" t="s">
        <v>1049</v>
      </c>
      <c r="L94" s="528">
        <v>44754</v>
      </c>
      <c r="M94" s="528" t="s">
        <v>1161</v>
      </c>
      <c r="N94" s="534" t="s">
        <v>1116</v>
      </c>
      <c r="O94" s="740" t="s">
        <v>1347</v>
      </c>
      <c r="P94" s="746"/>
      <c r="Q94" s="520"/>
      <c r="R94" s="525"/>
      <c r="S94" s="525"/>
      <c r="T94" s="525"/>
      <c r="U94" s="575" t="s">
        <v>1359</v>
      </c>
      <c r="V94" s="530"/>
      <c r="W94" s="23"/>
      <c r="X94" s="23"/>
    </row>
    <row r="95" spans="1:24" ht="95.25" customHeight="1">
      <c r="A95" s="522">
        <v>63</v>
      </c>
      <c r="B95" s="523" t="s">
        <v>60</v>
      </c>
      <c r="C95" s="523" t="s">
        <v>73</v>
      </c>
      <c r="D95" s="524">
        <v>44848</v>
      </c>
      <c r="E95" s="523" t="s">
        <v>1273</v>
      </c>
      <c r="F95" s="523" t="s">
        <v>75</v>
      </c>
      <c r="G95" s="525"/>
      <c r="H95" s="525" t="s">
        <v>1274</v>
      </c>
      <c r="I95" s="523" t="s">
        <v>69</v>
      </c>
      <c r="J95" s="526" t="s">
        <v>1275</v>
      </c>
      <c r="K95" s="527" t="s">
        <v>1049</v>
      </c>
      <c r="L95" s="528">
        <v>44754</v>
      </c>
      <c r="M95" s="528">
        <v>44929</v>
      </c>
      <c r="N95" s="534" t="s">
        <v>1259</v>
      </c>
      <c r="O95" s="740" t="s">
        <v>1347</v>
      </c>
      <c r="P95" s="746"/>
      <c r="Q95" s="520"/>
      <c r="R95" s="525"/>
      <c r="S95" s="525"/>
      <c r="T95" s="525"/>
      <c r="U95" s="575" t="s">
        <v>1359</v>
      </c>
      <c r="V95" s="530"/>
      <c r="W95" s="23"/>
      <c r="X95" s="23"/>
    </row>
    <row r="96" spans="1:24" ht="95.25" customHeight="1">
      <c r="A96" s="531">
        <v>64</v>
      </c>
      <c r="B96" s="523" t="s">
        <v>60</v>
      </c>
      <c r="C96" s="523" t="s">
        <v>73</v>
      </c>
      <c r="D96" s="524">
        <v>44848</v>
      </c>
      <c r="E96" s="523" t="s">
        <v>1276</v>
      </c>
      <c r="F96" s="523" t="s">
        <v>75</v>
      </c>
      <c r="G96" s="525"/>
      <c r="H96" s="525" t="s">
        <v>1277</v>
      </c>
      <c r="I96" s="523" t="s">
        <v>69</v>
      </c>
      <c r="J96" s="526" t="s">
        <v>1275</v>
      </c>
      <c r="K96" s="527" t="s">
        <v>1049</v>
      </c>
      <c r="L96" s="529" t="s">
        <v>1085</v>
      </c>
      <c r="M96" s="533">
        <v>45356</v>
      </c>
      <c r="N96" s="536">
        <v>45577</v>
      </c>
      <c r="O96" s="740" t="s">
        <v>1347</v>
      </c>
      <c r="P96" s="746"/>
      <c r="Q96" s="520"/>
      <c r="R96" s="525"/>
      <c r="S96" s="525"/>
      <c r="T96" s="525"/>
      <c r="U96" s="575" t="s">
        <v>1359</v>
      </c>
      <c r="V96" s="530"/>
      <c r="W96" s="23"/>
      <c r="X96" s="23"/>
    </row>
    <row r="97" spans="1:24" ht="95.25" customHeight="1">
      <c r="A97" s="522">
        <v>65</v>
      </c>
      <c r="B97" s="523" t="s">
        <v>60</v>
      </c>
      <c r="C97" s="523" t="s">
        <v>73</v>
      </c>
      <c r="D97" s="524">
        <v>44848</v>
      </c>
      <c r="E97" s="523" t="s">
        <v>1278</v>
      </c>
      <c r="F97" s="523" t="s">
        <v>75</v>
      </c>
      <c r="G97" s="525"/>
      <c r="H97" s="526" t="s">
        <v>1279</v>
      </c>
      <c r="I97" s="523" t="s">
        <v>69</v>
      </c>
      <c r="J97" s="526" t="s">
        <v>1275</v>
      </c>
      <c r="K97" s="527" t="s">
        <v>1049</v>
      </c>
      <c r="L97" s="529" t="s">
        <v>1085</v>
      </c>
      <c r="M97" s="533">
        <v>45477</v>
      </c>
      <c r="N97" s="536">
        <v>45577</v>
      </c>
      <c r="O97" s="740" t="s">
        <v>1347</v>
      </c>
      <c r="P97" s="746"/>
      <c r="Q97" s="520"/>
      <c r="R97" s="525"/>
      <c r="S97" s="525"/>
      <c r="T97" s="525"/>
      <c r="U97" s="575" t="s">
        <v>1359</v>
      </c>
      <c r="V97" s="530"/>
      <c r="W97" s="23"/>
      <c r="X97" s="23"/>
    </row>
    <row r="98" spans="1:24" ht="95.25" customHeight="1">
      <c r="A98" s="531">
        <v>66</v>
      </c>
      <c r="B98" s="523" t="s">
        <v>60</v>
      </c>
      <c r="C98" s="523" t="s">
        <v>73</v>
      </c>
      <c r="D98" s="524">
        <v>44848</v>
      </c>
      <c r="E98" s="523" t="s">
        <v>1280</v>
      </c>
      <c r="F98" s="523" t="s">
        <v>75</v>
      </c>
      <c r="G98" s="525"/>
      <c r="H98" s="526" t="s">
        <v>1281</v>
      </c>
      <c r="I98" s="523" t="s">
        <v>69</v>
      </c>
      <c r="J98" s="525"/>
      <c r="K98" s="527" t="s">
        <v>1049</v>
      </c>
      <c r="L98" s="528">
        <v>44754</v>
      </c>
      <c r="M98" s="529"/>
      <c r="N98" s="529"/>
      <c r="O98" s="740" t="s">
        <v>1347</v>
      </c>
      <c r="P98" s="746"/>
      <c r="Q98" s="520"/>
      <c r="R98" s="525"/>
      <c r="S98" s="525"/>
      <c r="T98" s="525"/>
      <c r="U98" s="575" t="s">
        <v>1359</v>
      </c>
      <c r="V98" s="530"/>
      <c r="W98" s="23"/>
      <c r="X98" s="23"/>
    </row>
    <row r="99" spans="1:24" ht="95.25" customHeight="1">
      <c r="A99" s="522">
        <v>67</v>
      </c>
      <c r="B99" s="523" t="s">
        <v>60</v>
      </c>
      <c r="C99" s="523" t="s">
        <v>73</v>
      </c>
      <c r="D99" s="524">
        <v>44848</v>
      </c>
      <c r="E99" s="523" t="s">
        <v>1282</v>
      </c>
      <c r="F99" s="523" t="s">
        <v>75</v>
      </c>
      <c r="G99" s="525"/>
      <c r="H99" s="526" t="s">
        <v>1283</v>
      </c>
      <c r="I99" s="523" t="s">
        <v>69</v>
      </c>
      <c r="J99" s="526" t="s">
        <v>1284</v>
      </c>
      <c r="K99" s="527" t="s">
        <v>1049</v>
      </c>
      <c r="L99" s="528">
        <v>44754</v>
      </c>
      <c r="M99" s="529" t="s">
        <v>1285</v>
      </c>
      <c r="N99" s="529" t="s">
        <v>1286</v>
      </c>
      <c r="O99" s="740" t="s">
        <v>1347</v>
      </c>
      <c r="P99" s="746"/>
      <c r="Q99" s="520"/>
      <c r="R99" s="525"/>
      <c r="S99" s="525"/>
      <c r="T99" s="525"/>
      <c r="U99" s="575" t="s">
        <v>1359</v>
      </c>
      <c r="V99" s="530"/>
      <c r="W99" s="23"/>
      <c r="X99" s="23"/>
    </row>
    <row r="100" spans="1:24" ht="95.25" customHeight="1">
      <c r="A100" s="531">
        <v>68</v>
      </c>
      <c r="B100" s="523" t="s">
        <v>60</v>
      </c>
      <c r="C100" s="523" t="s">
        <v>73</v>
      </c>
      <c r="D100" s="524">
        <v>44848</v>
      </c>
      <c r="E100" s="523" t="s">
        <v>1287</v>
      </c>
      <c r="F100" s="523" t="s">
        <v>75</v>
      </c>
      <c r="G100" s="525"/>
      <c r="H100" s="526" t="s">
        <v>1288</v>
      </c>
      <c r="I100" s="523" t="s">
        <v>69</v>
      </c>
      <c r="J100" s="525"/>
      <c r="K100" s="527" t="s">
        <v>1049</v>
      </c>
      <c r="L100" s="528">
        <v>44754</v>
      </c>
      <c r="M100" s="529"/>
      <c r="N100" s="529"/>
      <c r="O100" s="740" t="s">
        <v>1347</v>
      </c>
      <c r="P100" s="746"/>
      <c r="Q100" s="520"/>
      <c r="R100" s="525"/>
      <c r="S100" s="525"/>
      <c r="T100" s="525"/>
      <c r="U100" s="575" t="s">
        <v>1359</v>
      </c>
      <c r="V100" s="530"/>
      <c r="W100" s="23"/>
      <c r="X100" s="23"/>
    </row>
    <row r="101" spans="1:24" ht="95.25" customHeight="1">
      <c r="A101" s="522">
        <v>69</v>
      </c>
      <c r="B101" s="523" t="s">
        <v>60</v>
      </c>
      <c r="C101" s="523" t="s">
        <v>73</v>
      </c>
      <c r="D101" s="524">
        <v>44848</v>
      </c>
      <c r="E101" s="523" t="s">
        <v>1289</v>
      </c>
      <c r="F101" s="523" t="s">
        <v>75</v>
      </c>
      <c r="G101" s="525"/>
      <c r="H101" s="526" t="s">
        <v>1290</v>
      </c>
      <c r="I101" s="523" t="s">
        <v>69</v>
      </c>
      <c r="J101" s="525"/>
      <c r="K101" s="527" t="s">
        <v>1049</v>
      </c>
      <c r="L101" s="528">
        <v>44754</v>
      </c>
      <c r="M101" s="529"/>
      <c r="N101" s="529"/>
      <c r="O101" s="740" t="s">
        <v>1347</v>
      </c>
      <c r="P101" s="746"/>
      <c r="Q101" s="520"/>
      <c r="R101" s="525"/>
      <c r="S101" s="525"/>
      <c r="T101" s="525"/>
      <c r="U101" s="575" t="s">
        <v>1359</v>
      </c>
      <c r="V101" s="530"/>
      <c r="W101" s="23"/>
      <c r="X101" s="23"/>
    </row>
    <row r="102" spans="1:24" ht="95.25" customHeight="1">
      <c r="A102" s="531">
        <v>70</v>
      </c>
      <c r="B102" s="523" t="s">
        <v>60</v>
      </c>
      <c r="C102" s="523" t="s">
        <v>73</v>
      </c>
      <c r="D102" s="524">
        <v>44848</v>
      </c>
      <c r="E102" s="523" t="s">
        <v>1291</v>
      </c>
      <c r="F102" s="523" t="s">
        <v>75</v>
      </c>
      <c r="G102" s="525"/>
      <c r="H102" s="526" t="s">
        <v>1292</v>
      </c>
      <c r="I102" s="523" t="s">
        <v>69</v>
      </c>
      <c r="J102" s="526" t="s">
        <v>1275</v>
      </c>
      <c r="K102" s="527" t="s">
        <v>1049</v>
      </c>
      <c r="L102" s="528">
        <v>44754</v>
      </c>
      <c r="M102" s="533">
        <v>45356</v>
      </c>
      <c r="N102" s="533">
        <v>45574</v>
      </c>
      <c r="O102" s="740" t="s">
        <v>1347</v>
      </c>
      <c r="P102" s="746"/>
      <c r="Q102" s="520"/>
      <c r="R102" s="525"/>
      <c r="S102" s="525"/>
      <c r="T102" s="525"/>
      <c r="U102" s="575" t="s">
        <v>1359</v>
      </c>
      <c r="V102" s="530"/>
      <c r="W102" s="23"/>
      <c r="X102" s="23"/>
    </row>
    <row r="103" spans="1:24" ht="95.25" customHeight="1">
      <c r="A103" s="522">
        <v>71</v>
      </c>
      <c r="B103" s="523" t="s">
        <v>60</v>
      </c>
      <c r="C103" s="523" t="s">
        <v>73</v>
      </c>
      <c r="D103" s="524">
        <v>44848</v>
      </c>
      <c r="E103" s="523" t="s">
        <v>1293</v>
      </c>
      <c r="F103" s="523" t="s">
        <v>75</v>
      </c>
      <c r="G103" s="525"/>
      <c r="H103" s="526" t="s">
        <v>1294</v>
      </c>
      <c r="I103" s="523" t="s">
        <v>69</v>
      </c>
      <c r="J103" s="526" t="s">
        <v>1275</v>
      </c>
      <c r="K103" s="527" t="s">
        <v>1049</v>
      </c>
      <c r="L103" s="528">
        <v>44754</v>
      </c>
      <c r="M103" s="533">
        <v>44991</v>
      </c>
      <c r="N103" s="529" t="s">
        <v>1295</v>
      </c>
      <c r="O103" s="740" t="s">
        <v>1347</v>
      </c>
      <c r="P103" s="746"/>
      <c r="Q103" s="520"/>
      <c r="R103" s="525"/>
      <c r="S103" s="525"/>
      <c r="T103" s="525"/>
      <c r="U103" s="575" t="s">
        <v>1359</v>
      </c>
      <c r="V103" s="530"/>
      <c r="W103" s="23"/>
      <c r="X103" s="23"/>
    </row>
    <row r="104" spans="1:24" ht="95.25" customHeight="1">
      <c r="A104" s="531">
        <v>72</v>
      </c>
      <c r="B104" s="523" t="s">
        <v>60</v>
      </c>
      <c r="C104" s="523" t="s">
        <v>73</v>
      </c>
      <c r="D104" s="524">
        <v>44848</v>
      </c>
      <c r="E104" s="523" t="s">
        <v>1296</v>
      </c>
      <c r="F104" s="523" t="s">
        <v>61</v>
      </c>
      <c r="G104" s="525"/>
      <c r="H104" s="526" t="s">
        <v>1297</v>
      </c>
      <c r="I104" s="523" t="s">
        <v>62</v>
      </c>
      <c r="J104" s="526" t="s">
        <v>1298</v>
      </c>
      <c r="K104" s="527" t="s">
        <v>1049</v>
      </c>
      <c r="L104" s="528">
        <v>44754</v>
      </c>
      <c r="M104" s="529" t="s">
        <v>1161</v>
      </c>
      <c r="N104" s="529" t="s">
        <v>1197</v>
      </c>
      <c r="O104" s="740" t="s">
        <v>1347</v>
      </c>
      <c r="P104" s="746"/>
      <c r="Q104" s="520"/>
      <c r="R104" s="525"/>
      <c r="S104" s="525"/>
      <c r="T104" s="525"/>
      <c r="U104" s="575" t="s">
        <v>1359</v>
      </c>
      <c r="V104" s="530"/>
      <c r="W104" s="23"/>
      <c r="X104" s="23"/>
    </row>
    <row r="105" spans="1:24" ht="95.25" customHeight="1">
      <c r="A105" s="522">
        <v>73</v>
      </c>
      <c r="B105" s="523" t="s">
        <v>60</v>
      </c>
      <c r="C105" s="523" t="s">
        <v>73</v>
      </c>
      <c r="D105" s="524">
        <v>44848</v>
      </c>
      <c r="E105" s="523" t="s">
        <v>1299</v>
      </c>
      <c r="F105" s="523" t="s">
        <v>75</v>
      </c>
      <c r="G105" s="525"/>
      <c r="H105" s="526" t="s">
        <v>1300</v>
      </c>
      <c r="I105" s="523" t="s">
        <v>69</v>
      </c>
      <c r="J105" s="526" t="s">
        <v>1275</v>
      </c>
      <c r="K105" s="527" t="s">
        <v>1049</v>
      </c>
      <c r="L105" s="528">
        <v>44754</v>
      </c>
      <c r="M105" s="533">
        <v>44991</v>
      </c>
      <c r="N105" s="529" t="s">
        <v>1295</v>
      </c>
      <c r="O105" s="740" t="s">
        <v>1347</v>
      </c>
      <c r="P105" s="746"/>
      <c r="Q105" s="520"/>
      <c r="R105" s="525"/>
      <c r="S105" s="525"/>
      <c r="T105" s="525"/>
      <c r="U105" s="575" t="s">
        <v>1359</v>
      </c>
      <c r="V105" s="530"/>
      <c r="W105" s="23"/>
      <c r="X105" s="23"/>
    </row>
    <row r="106" spans="1:24" ht="15.75" customHeight="1">
      <c r="A106" s="452"/>
      <c r="B106" s="23"/>
      <c r="C106" s="23"/>
      <c r="D106" s="23"/>
      <c r="E106" s="23"/>
      <c r="F106" s="23"/>
      <c r="G106" s="23"/>
      <c r="H106" s="23"/>
      <c r="I106" s="23"/>
      <c r="J106" s="23"/>
      <c r="K106" s="23"/>
      <c r="L106" s="23"/>
      <c r="M106" s="23"/>
      <c r="N106" s="23"/>
      <c r="O106" s="219"/>
      <c r="P106" s="219"/>
      <c r="Q106" s="23"/>
      <c r="R106" s="23"/>
      <c r="S106" s="23"/>
      <c r="T106" s="23"/>
      <c r="U106" s="219"/>
      <c r="V106" s="23"/>
      <c r="W106" s="23"/>
      <c r="X106" s="23"/>
    </row>
    <row r="107" spans="1:24" ht="15.75" customHeight="1">
      <c r="A107" s="452"/>
      <c r="B107" s="23"/>
      <c r="C107" s="23"/>
      <c r="D107" s="23"/>
      <c r="E107" s="23"/>
      <c r="F107" s="23"/>
      <c r="G107" s="23"/>
      <c r="H107" s="23"/>
      <c r="I107" s="23"/>
      <c r="J107" s="23"/>
      <c r="K107" s="23"/>
      <c r="L107" s="23"/>
      <c r="M107" s="23"/>
      <c r="N107" s="23"/>
      <c r="O107" s="219"/>
      <c r="P107" s="219"/>
      <c r="Q107" s="23"/>
      <c r="R107" s="23"/>
      <c r="S107" s="23"/>
      <c r="T107" s="23"/>
      <c r="U107" s="219"/>
      <c r="V107" s="23"/>
      <c r="W107" s="23"/>
      <c r="X107" s="23"/>
    </row>
    <row r="108" spans="1:24" ht="15.75" customHeight="1">
      <c r="A108" s="452"/>
      <c r="B108" s="23"/>
      <c r="C108" s="23"/>
      <c r="D108" s="23"/>
      <c r="E108" s="23"/>
      <c r="F108" s="23"/>
      <c r="G108" s="23"/>
      <c r="H108" s="23"/>
      <c r="I108" s="23"/>
      <c r="J108" s="23"/>
      <c r="K108" s="23"/>
      <c r="L108" s="23"/>
      <c r="M108" s="23"/>
      <c r="N108" s="23"/>
      <c r="O108" s="219"/>
      <c r="P108" s="219"/>
      <c r="Q108" s="23"/>
      <c r="R108" s="23"/>
      <c r="S108" s="23"/>
      <c r="T108" s="23"/>
      <c r="U108" s="219"/>
      <c r="V108" s="23"/>
      <c r="W108" s="23"/>
      <c r="X108" s="23"/>
    </row>
    <row r="109" spans="1:24" ht="15.75" customHeight="1">
      <c r="A109" s="452"/>
      <c r="B109" s="23"/>
      <c r="C109" s="23"/>
      <c r="D109" s="23"/>
      <c r="E109" s="23"/>
      <c r="F109" s="23"/>
      <c r="G109" s="23"/>
      <c r="H109" s="23"/>
      <c r="I109" s="23"/>
      <c r="J109" s="23"/>
      <c r="K109" s="23"/>
      <c r="L109" s="23"/>
      <c r="M109" s="23"/>
      <c r="N109" s="23"/>
      <c r="O109" s="219"/>
      <c r="P109" s="219"/>
      <c r="Q109" s="23"/>
      <c r="R109" s="23"/>
      <c r="S109" s="23"/>
      <c r="T109" s="23"/>
      <c r="U109" s="219"/>
      <c r="V109" s="23"/>
      <c r="W109" s="23"/>
      <c r="X109" s="23"/>
    </row>
    <row r="110" spans="1:24" ht="15.75" customHeight="1">
      <c r="A110" s="452"/>
      <c r="B110" s="23"/>
      <c r="C110" s="23"/>
      <c r="D110" s="23"/>
      <c r="E110" s="23"/>
      <c r="F110" s="23"/>
      <c r="G110" s="23"/>
      <c r="H110" s="23"/>
      <c r="I110" s="23"/>
      <c r="J110" s="23"/>
      <c r="K110" s="23"/>
      <c r="L110" s="23"/>
      <c r="M110" s="23"/>
      <c r="N110" s="23"/>
      <c r="O110" s="219"/>
      <c r="P110" s="219"/>
      <c r="Q110" s="23"/>
      <c r="R110" s="23"/>
      <c r="S110" s="23"/>
      <c r="T110" s="23"/>
      <c r="U110" s="219"/>
      <c r="V110" s="23"/>
      <c r="W110" s="23"/>
      <c r="X110" s="23"/>
    </row>
    <row r="111" spans="1:24" ht="15.75" customHeight="1">
      <c r="A111" s="452"/>
      <c r="B111" s="23"/>
      <c r="C111" s="23"/>
      <c r="D111" s="23"/>
      <c r="E111" s="23"/>
      <c r="F111" s="23"/>
      <c r="G111" s="23"/>
      <c r="H111" s="23"/>
      <c r="I111" s="23"/>
      <c r="J111" s="23"/>
      <c r="K111" s="23"/>
      <c r="L111" s="23"/>
      <c r="M111" s="23"/>
      <c r="N111" s="23"/>
      <c r="O111" s="219"/>
      <c r="P111" s="219"/>
      <c r="Q111" s="23"/>
      <c r="R111" s="23"/>
      <c r="S111" s="23"/>
      <c r="T111" s="23"/>
      <c r="U111" s="219"/>
      <c r="V111" s="23"/>
      <c r="W111" s="23"/>
      <c r="X111" s="23"/>
    </row>
    <row r="112" spans="1:24" ht="15.75" customHeight="1">
      <c r="A112" s="452"/>
      <c r="B112" s="23"/>
      <c r="C112" s="23"/>
      <c r="D112" s="23"/>
      <c r="E112" s="23"/>
      <c r="F112" s="23"/>
      <c r="G112" s="23"/>
      <c r="H112" s="23"/>
      <c r="I112" s="23"/>
      <c r="J112" s="23"/>
      <c r="K112" s="23"/>
      <c r="L112" s="23"/>
      <c r="M112" s="23"/>
      <c r="N112" s="23"/>
      <c r="O112" s="219"/>
      <c r="P112" s="219"/>
      <c r="Q112" s="23"/>
      <c r="R112" s="23"/>
      <c r="S112" s="23"/>
      <c r="T112" s="23"/>
      <c r="U112" s="219"/>
      <c r="V112" s="23"/>
      <c r="W112" s="23"/>
      <c r="X112" s="23"/>
    </row>
    <row r="113" spans="1:24" ht="15.75" customHeight="1">
      <c r="A113" s="452"/>
      <c r="B113" s="23"/>
      <c r="C113" s="23"/>
      <c r="D113" s="23"/>
      <c r="E113" s="23"/>
      <c r="F113" s="23"/>
      <c r="G113" s="23"/>
      <c r="H113" s="23"/>
      <c r="I113" s="23"/>
      <c r="J113" s="23"/>
      <c r="K113" s="23"/>
      <c r="L113" s="23"/>
      <c r="M113" s="23"/>
      <c r="N113" s="23"/>
      <c r="O113" s="219"/>
      <c r="P113" s="219"/>
      <c r="Q113" s="23"/>
      <c r="R113" s="23"/>
      <c r="S113" s="23"/>
      <c r="T113" s="23"/>
      <c r="U113" s="219"/>
      <c r="V113" s="23"/>
      <c r="W113" s="23"/>
      <c r="X113" s="23"/>
    </row>
    <row r="114" spans="1:24" ht="15.75" customHeight="1">
      <c r="A114" s="452"/>
      <c r="B114" s="23"/>
      <c r="C114" s="23"/>
      <c r="D114" s="23"/>
      <c r="E114" s="23"/>
      <c r="F114" s="23"/>
      <c r="G114" s="23"/>
      <c r="H114" s="23"/>
      <c r="I114" s="23"/>
      <c r="J114" s="23"/>
      <c r="K114" s="23"/>
      <c r="L114" s="23"/>
      <c r="M114" s="23"/>
      <c r="N114" s="23"/>
      <c r="O114" s="219"/>
      <c r="P114" s="219"/>
      <c r="Q114" s="23"/>
      <c r="R114" s="23"/>
      <c r="S114" s="23"/>
      <c r="T114" s="23"/>
      <c r="U114" s="219"/>
      <c r="V114" s="23"/>
      <c r="W114" s="23"/>
      <c r="X114" s="23"/>
    </row>
    <row r="115" spans="1:24" ht="15.75" customHeight="1">
      <c r="A115" s="452"/>
      <c r="B115" s="23"/>
      <c r="C115" s="23"/>
      <c r="D115" s="23"/>
      <c r="E115" s="23"/>
      <c r="F115" s="23"/>
      <c r="G115" s="23"/>
      <c r="H115" s="23"/>
      <c r="I115" s="23"/>
      <c r="J115" s="23"/>
      <c r="K115" s="23"/>
      <c r="L115" s="23"/>
      <c r="M115" s="23"/>
      <c r="N115" s="23"/>
      <c r="O115" s="219"/>
      <c r="P115" s="219"/>
      <c r="Q115" s="23"/>
      <c r="R115" s="23"/>
      <c r="S115" s="23"/>
      <c r="T115" s="23"/>
      <c r="U115" s="219"/>
      <c r="V115" s="23"/>
      <c r="W115" s="23"/>
      <c r="X115" s="23"/>
    </row>
    <row r="116" spans="1:24" ht="15.75" customHeight="1">
      <c r="A116" s="452"/>
      <c r="B116" s="23"/>
      <c r="C116" s="23"/>
      <c r="D116" s="23"/>
      <c r="E116" s="23"/>
      <c r="F116" s="23"/>
      <c r="G116" s="23"/>
      <c r="H116" s="23"/>
      <c r="I116" s="23"/>
      <c r="J116" s="23"/>
      <c r="K116" s="23"/>
      <c r="L116" s="23"/>
      <c r="M116" s="23"/>
      <c r="N116" s="23"/>
      <c r="O116" s="219"/>
      <c r="P116" s="219"/>
      <c r="Q116" s="23"/>
      <c r="R116" s="23"/>
      <c r="S116" s="23"/>
      <c r="T116" s="23"/>
      <c r="U116" s="219"/>
      <c r="V116" s="23"/>
      <c r="W116" s="23"/>
      <c r="X116" s="23"/>
    </row>
    <row r="117" spans="1:24" ht="15.75" customHeight="1">
      <c r="A117" s="452"/>
      <c r="B117" s="23"/>
      <c r="C117" s="23"/>
      <c r="D117" s="23"/>
      <c r="E117" s="23"/>
      <c r="F117" s="23"/>
      <c r="G117" s="23"/>
      <c r="H117" s="23"/>
      <c r="I117" s="23"/>
      <c r="J117" s="23"/>
      <c r="K117" s="23"/>
      <c r="L117" s="23"/>
      <c r="M117" s="23"/>
      <c r="N117" s="23"/>
      <c r="O117" s="219"/>
      <c r="P117" s="219"/>
      <c r="Q117" s="23"/>
      <c r="R117" s="23"/>
      <c r="S117" s="23"/>
      <c r="T117" s="23"/>
      <c r="U117" s="219"/>
      <c r="V117" s="23"/>
      <c r="W117" s="23"/>
      <c r="X117" s="23"/>
    </row>
    <row r="118" spans="1:24" ht="15.75" customHeight="1">
      <c r="A118" s="452"/>
      <c r="B118" s="23"/>
      <c r="C118" s="23"/>
      <c r="D118" s="23"/>
      <c r="E118" s="23"/>
      <c r="F118" s="23"/>
      <c r="G118" s="23"/>
      <c r="H118" s="23"/>
      <c r="I118" s="23"/>
      <c r="J118" s="23"/>
      <c r="K118" s="23"/>
      <c r="L118" s="23"/>
      <c r="M118" s="23"/>
      <c r="N118" s="23"/>
      <c r="O118" s="219"/>
      <c r="P118" s="219"/>
      <c r="Q118" s="23"/>
      <c r="R118" s="23"/>
      <c r="S118" s="23"/>
      <c r="T118" s="23"/>
      <c r="U118" s="219"/>
      <c r="V118" s="23"/>
      <c r="W118" s="23"/>
      <c r="X118" s="23"/>
    </row>
    <row r="119" spans="1:24" ht="15.75" customHeight="1">
      <c r="A119" s="452"/>
      <c r="B119" s="23"/>
      <c r="C119" s="23"/>
      <c r="D119" s="23"/>
      <c r="E119" s="23"/>
      <c r="F119" s="23"/>
      <c r="G119" s="23"/>
      <c r="H119" s="23"/>
      <c r="I119" s="23"/>
      <c r="J119" s="23"/>
      <c r="K119" s="23"/>
      <c r="L119" s="23"/>
      <c r="M119" s="23"/>
      <c r="N119" s="23"/>
      <c r="O119" s="219"/>
      <c r="P119" s="219"/>
      <c r="Q119" s="23"/>
      <c r="R119" s="23"/>
      <c r="S119" s="23"/>
      <c r="T119" s="23"/>
      <c r="U119" s="219"/>
      <c r="V119" s="23"/>
      <c r="W119" s="23"/>
      <c r="X119" s="23"/>
    </row>
    <row r="120" spans="1:24" ht="15.75" customHeight="1">
      <c r="A120" s="452"/>
      <c r="B120" s="23"/>
      <c r="C120" s="23"/>
      <c r="D120" s="23"/>
      <c r="E120" s="23"/>
      <c r="F120" s="23"/>
      <c r="G120" s="23"/>
      <c r="H120" s="23"/>
      <c r="I120" s="23"/>
      <c r="J120" s="23"/>
      <c r="K120" s="23"/>
      <c r="L120" s="23"/>
      <c r="M120" s="23"/>
      <c r="N120" s="23"/>
      <c r="O120" s="219"/>
      <c r="P120" s="219"/>
      <c r="Q120" s="23"/>
      <c r="R120" s="23"/>
      <c r="S120" s="23"/>
      <c r="T120" s="23"/>
      <c r="U120" s="219"/>
      <c r="V120" s="23"/>
      <c r="W120" s="23"/>
      <c r="X120" s="23"/>
    </row>
    <row r="121" spans="1:24" ht="15.75" customHeight="1">
      <c r="A121" s="452"/>
      <c r="B121" s="23"/>
      <c r="C121" s="23"/>
      <c r="D121" s="23"/>
      <c r="E121" s="23"/>
      <c r="F121" s="23"/>
      <c r="G121" s="23"/>
      <c r="H121" s="23"/>
      <c r="I121" s="23"/>
      <c r="J121" s="23"/>
      <c r="K121" s="23"/>
      <c r="L121" s="23"/>
      <c r="M121" s="23"/>
      <c r="N121" s="23"/>
      <c r="O121" s="219"/>
      <c r="P121" s="219"/>
      <c r="Q121" s="23"/>
      <c r="R121" s="23"/>
      <c r="S121" s="23"/>
      <c r="T121" s="23"/>
      <c r="U121" s="219"/>
      <c r="V121" s="23"/>
      <c r="W121" s="23"/>
      <c r="X121" s="23"/>
    </row>
    <row r="122" spans="1:24" ht="15.75" customHeight="1">
      <c r="A122" s="452"/>
      <c r="B122" s="23"/>
      <c r="C122" s="23"/>
      <c r="D122" s="23"/>
      <c r="E122" s="23"/>
      <c r="F122" s="23"/>
      <c r="G122" s="23"/>
      <c r="H122" s="23"/>
      <c r="I122" s="23"/>
      <c r="J122" s="23"/>
      <c r="K122" s="23"/>
      <c r="L122" s="23"/>
      <c r="M122" s="23"/>
      <c r="N122" s="23"/>
      <c r="O122" s="219"/>
      <c r="P122" s="219"/>
      <c r="Q122" s="23"/>
      <c r="R122" s="23"/>
      <c r="S122" s="23"/>
      <c r="T122" s="23"/>
      <c r="U122" s="219"/>
      <c r="V122" s="23"/>
      <c r="W122" s="23"/>
      <c r="X122" s="23"/>
    </row>
    <row r="123" spans="1:24" ht="15.75" customHeight="1">
      <c r="A123" s="452"/>
      <c r="B123" s="23"/>
      <c r="C123" s="23"/>
      <c r="D123" s="23"/>
      <c r="E123" s="23"/>
      <c r="F123" s="23"/>
      <c r="G123" s="23"/>
      <c r="H123" s="23"/>
      <c r="I123" s="23"/>
      <c r="J123" s="23"/>
      <c r="K123" s="23"/>
      <c r="L123" s="23"/>
      <c r="M123" s="23"/>
      <c r="N123" s="23"/>
      <c r="O123" s="219"/>
      <c r="P123" s="219"/>
      <c r="Q123" s="23"/>
      <c r="R123" s="23"/>
      <c r="S123" s="23"/>
      <c r="T123" s="23"/>
      <c r="U123" s="219"/>
      <c r="V123" s="23"/>
      <c r="W123" s="23"/>
      <c r="X123" s="23"/>
    </row>
    <row r="124" spans="1:24" ht="15.75" customHeight="1">
      <c r="A124" s="452"/>
      <c r="B124" s="23"/>
      <c r="C124" s="23"/>
      <c r="D124" s="23"/>
      <c r="E124" s="23"/>
      <c r="F124" s="23"/>
      <c r="G124" s="23"/>
      <c r="H124" s="23"/>
      <c r="I124" s="23"/>
      <c r="J124" s="23"/>
      <c r="K124" s="23"/>
      <c r="L124" s="23"/>
      <c r="M124" s="23"/>
      <c r="N124" s="23"/>
      <c r="O124" s="219"/>
      <c r="P124" s="219"/>
      <c r="Q124" s="23"/>
      <c r="R124" s="23"/>
      <c r="S124" s="23"/>
      <c r="T124" s="23"/>
      <c r="U124" s="219"/>
      <c r="V124" s="23"/>
      <c r="W124" s="23"/>
      <c r="X124" s="23"/>
    </row>
    <row r="125" spans="1:24" ht="15.75" customHeight="1">
      <c r="A125" s="452"/>
      <c r="B125" s="23"/>
      <c r="C125" s="23"/>
      <c r="D125" s="23"/>
      <c r="E125" s="23"/>
      <c r="F125" s="23"/>
      <c r="G125" s="23"/>
      <c r="H125" s="23"/>
      <c r="I125" s="23"/>
      <c r="J125" s="23"/>
      <c r="K125" s="23"/>
      <c r="L125" s="23"/>
      <c r="M125" s="23"/>
      <c r="N125" s="23"/>
      <c r="O125" s="219"/>
      <c r="P125" s="219"/>
      <c r="Q125" s="23"/>
      <c r="R125" s="23"/>
      <c r="S125" s="23"/>
      <c r="T125" s="23"/>
      <c r="U125" s="219"/>
      <c r="V125" s="23"/>
      <c r="W125" s="23"/>
      <c r="X125" s="23"/>
    </row>
    <row r="126" spans="1:24" ht="15.75" customHeight="1">
      <c r="A126" s="452"/>
      <c r="B126" s="23"/>
      <c r="C126" s="23"/>
      <c r="D126" s="23"/>
      <c r="E126" s="23"/>
      <c r="F126" s="23"/>
      <c r="G126" s="23"/>
      <c r="H126" s="23"/>
      <c r="I126" s="23"/>
      <c r="J126" s="23"/>
      <c r="K126" s="23"/>
      <c r="L126" s="23"/>
      <c r="M126" s="23"/>
      <c r="N126" s="23"/>
      <c r="O126" s="219"/>
      <c r="P126" s="219"/>
      <c r="Q126" s="23"/>
      <c r="R126" s="23"/>
      <c r="S126" s="23"/>
      <c r="T126" s="23"/>
      <c r="U126" s="219"/>
      <c r="V126" s="23"/>
      <c r="W126" s="23"/>
      <c r="X126" s="23"/>
    </row>
    <row r="127" spans="1:24" ht="15.75" customHeight="1">
      <c r="A127" s="452"/>
      <c r="B127" s="23"/>
      <c r="C127" s="23"/>
      <c r="D127" s="23"/>
      <c r="E127" s="23"/>
      <c r="F127" s="23"/>
      <c r="G127" s="23"/>
      <c r="H127" s="23"/>
      <c r="I127" s="23"/>
      <c r="J127" s="23"/>
      <c r="K127" s="23"/>
      <c r="L127" s="23"/>
      <c r="M127" s="23"/>
      <c r="N127" s="23"/>
      <c r="O127" s="219"/>
      <c r="P127" s="219"/>
      <c r="Q127" s="23"/>
      <c r="R127" s="23"/>
      <c r="S127" s="23"/>
      <c r="T127" s="23"/>
      <c r="U127" s="219"/>
      <c r="V127" s="23"/>
      <c r="W127" s="23"/>
      <c r="X127" s="23"/>
    </row>
    <row r="128" spans="1:24" ht="15.75" customHeight="1">
      <c r="A128" s="452"/>
      <c r="B128" s="23"/>
      <c r="C128" s="23"/>
      <c r="D128" s="23"/>
      <c r="E128" s="23"/>
      <c r="F128" s="23"/>
      <c r="G128" s="23"/>
      <c r="H128" s="23"/>
      <c r="I128" s="23"/>
      <c r="J128" s="23"/>
      <c r="K128" s="23"/>
      <c r="L128" s="23"/>
      <c r="M128" s="23"/>
      <c r="N128" s="23"/>
      <c r="O128" s="219"/>
      <c r="P128" s="219"/>
      <c r="Q128" s="23"/>
      <c r="R128" s="23"/>
      <c r="S128" s="23"/>
      <c r="T128" s="23"/>
      <c r="U128" s="219"/>
      <c r="V128" s="23"/>
      <c r="W128" s="23"/>
      <c r="X128" s="23"/>
    </row>
    <row r="129" spans="1:24" ht="15.75" customHeight="1">
      <c r="A129" s="452"/>
      <c r="B129" s="23"/>
      <c r="C129" s="23"/>
      <c r="D129" s="23"/>
      <c r="E129" s="23"/>
      <c r="F129" s="23"/>
      <c r="G129" s="23"/>
      <c r="H129" s="23"/>
      <c r="I129" s="23"/>
      <c r="J129" s="23"/>
      <c r="K129" s="23"/>
      <c r="L129" s="23"/>
      <c r="M129" s="23"/>
      <c r="N129" s="23"/>
      <c r="O129" s="219"/>
      <c r="P129" s="219"/>
      <c r="Q129" s="23"/>
      <c r="R129" s="23"/>
      <c r="S129" s="23"/>
      <c r="T129" s="23"/>
      <c r="U129" s="219"/>
      <c r="V129" s="23"/>
      <c r="W129" s="23"/>
      <c r="X129" s="23"/>
    </row>
    <row r="130" spans="1:24" ht="15.75" customHeight="1">
      <c r="A130" s="452"/>
      <c r="B130" s="23"/>
      <c r="C130" s="23"/>
      <c r="D130" s="23"/>
      <c r="E130" s="23"/>
      <c r="F130" s="23"/>
      <c r="G130" s="23"/>
      <c r="H130" s="23"/>
      <c r="I130" s="23"/>
      <c r="J130" s="23"/>
      <c r="K130" s="23"/>
      <c r="L130" s="23"/>
      <c r="M130" s="23"/>
      <c r="N130" s="23"/>
      <c r="O130" s="219"/>
      <c r="P130" s="219"/>
      <c r="Q130" s="23"/>
      <c r="R130" s="23"/>
      <c r="S130" s="23"/>
      <c r="T130" s="23"/>
      <c r="U130" s="219"/>
      <c r="V130" s="23"/>
      <c r="W130" s="23"/>
      <c r="X130" s="23"/>
    </row>
    <row r="131" spans="1:24" ht="15.75" customHeight="1">
      <c r="A131" s="452"/>
      <c r="B131" s="23"/>
      <c r="C131" s="23"/>
      <c r="D131" s="23"/>
      <c r="E131" s="23"/>
      <c r="F131" s="23"/>
      <c r="G131" s="23"/>
      <c r="H131" s="23"/>
      <c r="I131" s="23"/>
      <c r="J131" s="23"/>
      <c r="K131" s="23"/>
      <c r="L131" s="23"/>
      <c r="M131" s="23"/>
      <c r="N131" s="23"/>
      <c r="O131" s="219"/>
      <c r="P131" s="219"/>
      <c r="Q131" s="23"/>
      <c r="R131" s="23"/>
      <c r="S131" s="23"/>
      <c r="T131" s="23"/>
      <c r="U131" s="219"/>
      <c r="V131" s="23"/>
      <c r="W131" s="23"/>
      <c r="X131" s="23"/>
    </row>
    <row r="132" spans="1:24" ht="15.75" customHeight="1">
      <c r="A132" s="452"/>
      <c r="B132" s="23"/>
      <c r="C132" s="23"/>
      <c r="D132" s="23"/>
      <c r="E132" s="23"/>
      <c r="F132" s="23"/>
      <c r="G132" s="23"/>
      <c r="H132" s="23"/>
      <c r="I132" s="23"/>
      <c r="J132" s="23"/>
      <c r="K132" s="23"/>
      <c r="L132" s="23"/>
      <c r="M132" s="23"/>
      <c r="N132" s="23"/>
      <c r="O132" s="219"/>
      <c r="P132" s="219"/>
      <c r="Q132" s="23"/>
      <c r="R132" s="23"/>
      <c r="S132" s="23"/>
      <c r="T132" s="23"/>
      <c r="U132" s="219"/>
      <c r="V132" s="23"/>
      <c r="W132" s="23"/>
      <c r="X132" s="23"/>
    </row>
    <row r="133" spans="1:24" ht="15.75" customHeight="1">
      <c r="A133" s="452"/>
      <c r="B133" s="23"/>
      <c r="C133" s="23"/>
      <c r="D133" s="23"/>
      <c r="E133" s="23"/>
      <c r="F133" s="23"/>
      <c r="G133" s="23"/>
      <c r="H133" s="23"/>
      <c r="I133" s="23"/>
      <c r="J133" s="23"/>
      <c r="K133" s="23"/>
      <c r="L133" s="23"/>
      <c r="M133" s="23"/>
      <c r="N133" s="23"/>
      <c r="O133" s="219"/>
      <c r="P133" s="219"/>
      <c r="Q133" s="23"/>
      <c r="R133" s="23"/>
      <c r="S133" s="23"/>
      <c r="T133" s="23"/>
      <c r="U133" s="219"/>
      <c r="V133" s="23"/>
      <c r="W133" s="23"/>
      <c r="X133" s="23"/>
    </row>
    <row r="134" spans="1:24" ht="15.75" customHeight="1">
      <c r="A134" s="452"/>
      <c r="B134" s="23"/>
      <c r="C134" s="23"/>
      <c r="D134" s="23"/>
      <c r="E134" s="23"/>
      <c r="F134" s="23"/>
      <c r="G134" s="23"/>
      <c r="H134" s="23"/>
      <c r="I134" s="23"/>
      <c r="J134" s="23"/>
      <c r="K134" s="23"/>
      <c r="L134" s="23"/>
      <c r="M134" s="23"/>
      <c r="N134" s="23"/>
      <c r="O134" s="219"/>
      <c r="P134" s="219"/>
      <c r="Q134" s="23"/>
      <c r="R134" s="23"/>
      <c r="S134" s="23"/>
      <c r="T134" s="23"/>
      <c r="U134" s="219"/>
      <c r="V134" s="23"/>
      <c r="W134" s="23"/>
      <c r="X134" s="23"/>
    </row>
    <row r="135" spans="1:24" ht="15.75" customHeight="1">
      <c r="A135" s="452"/>
      <c r="B135" s="23"/>
      <c r="C135" s="23"/>
      <c r="D135" s="23"/>
      <c r="E135" s="23"/>
      <c r="F135" s="23"/>
      <c r="G135" s="23"/>
      <c r="H135" s="23"/>
      <c r="I135" s="23"/>
      <c r="J135" s="23"/>
      <c r="K135" s="23"/>
      <c r="L135" s="23"/>
      <c r="M135" s="23"/>
      <c r="N135" s="23"/>
      <c r="O135" s="219"/>
      <c r="P135" s="219"/>
      <c r="Q135" s="23"/>
      <c r="R135" s="23"/>
      <c r="S135" s="23"/>
      <c r="T135" s="23"/>
      <c r="U135" s="219"/>
      <c r="V135" s="23"/>
      <c r="W135" s="23"/>
      <c r="X135" s="23"/>
    </row>
    <row r="136" spans="1:24" ht="15.75" customHeight="1">
      <c r="A136" s="452"/>
      <c r="B136" s="23"/>
      <c r="C136" s="23"/>
      <c r="D136" s="23"/>
      <c r="E136" s="23"/>
      <c r="F136" s="23"/>
      <c r="G136" s="23"/>
      <c r="H136" s="23"/>
      <c r="I136" s="23"/>
      <c r="J136" s="23"/>
      <c r="K136" s="23"/>
      <c r="L136" s="23"/>
      <c r="M136" s="23"/>
      <c r="N136" s="23"/>
      <c r="O136" s="219"/>
      <c r="P136" s="219"/>
      <c r="Q136" s="23"/>
      <c r="R136" s="23"/>
      <c r="S136" s="23"/>
      <c r="T136" s="23"/>
      <c r="U136" s="219"/>
      <c r="V136" s="23"/>
      <c r="W136" s="23"/>
      <c r="X136" s="23"/>
    </row>
    <row r="137" spans="1:24" ht="15.75" customHeight="1">
      <c r="A137" s="452"/>
      <c r="B137" s="23"/>
      <c r="C137" s="23"/>
      <c r="D137" s="23"/>
      <c r="E137" s="23"/>
      <c r="F137" s="23"/>
      <c r="G137" s="23"/>
      <c r="H137" s="23"/>
      <c r="I137" s="23"/>
      <c r="J137" s="23"/>
      <c r="K137" s="23"/>
      <c r="L137" s="23"/>
      <c r="M137" s="23"/>
      <c r="N137" s="23"/>
      <c r="O137" s="219"/>
      <c r="P137" s="219"/>
      <c r="Q137" s="23"/>
      <c r="R137" s="23"/>
      <c r="S137" s="23"/>
      <c r="T137" s="23"/>
      <c r="U137" s="219"/>
      <c r="V137" s="23"/>
      <c r="W137" s="23"/>
      <c r="X137" s="23"/>
    </row>
    <row r="138" spans="1:24" ht="15.75" customHeight="1">
      <c r="A138" s="452"/>
      <c r="B138" s="23"/>
      <c r="C138" s="23"/>
      <c r="D138" s="23"/>
      <c r="E138" s="23"/>
      <c r="F138" s="23"/>
      <c r="G138" s="23"/>
      <c r="H138" s="23"/>
      <c r="I138" s="23"/>
      <c r="J138" s="23"/>
      <c r="K138" s="23"/>
      <c r="L138" s="23"/>
      <c r="M138" s="23"/>
      <c r="N138" s="23"/>
      <c r="O138" s="219"/>
      <c r="P138" s="219"/>
      <c r="Q138" s="23"/>
      <c r="R138" s="23"/>
      <c r="S138" s="23"/>
      <c r="T138" s="23"/>
      <c r="U138" s="219"/>
      <c r="V138" s="23"/>
      <c r="W138" s="23"/>
      <c r="X138" s="23"/>
    </row>
    <row r="139" spans="1:24" ht="15.75" customHeight="1">
      <c r="A139" s="452"/>
      <c r="B139" s="23"/>
      <c r="C139" s="23"/>
      <c r="D139" s="23"/>
      <c r="E139" s="23"/>
      <c r="F139" s="23"/>
      <c r="G139" s="23"/>
      <c r="H139" s="23"/>
      <c r="I139" s="23"/>
      <c r="J139" s="23"/>
      <c r="K139" s="23"/>
      <c r="L139" s="23"/>
      <c r="M139" s="23"/>
      <c r="N139" s="23"/>
      <c r="O139" s="219"/>
      <c r="P139" s="219"/>
      <c r="Q139" s="23"/>
      <c r="R139" s="23"/>
      <c r="S139" s="23"/>
      <c r="T139" s="23"/>
      <c r="U139" s="219"/>
      <c r="V139" s="23"/>
      <c r="W139" s="23"/>
      <c r="X139" s="23"/>
    </row>
    <row r="140" spans="1:24" ht="15.75" customHeight="1">
      <c r="A140" s="452"/>
      <c r="B140" s="23"/>
      <c r="C140" s="23"/>
      <c r="D140" s="23"/>
      <c r="E140" s="23"/>
      <c r="F140" s="23"/>
      <c r="G140" s="23"/>
      <c r="H140" s="23"/>
      <c r="I140" s="23"/>
      <c r="J140" s="23"/>
      <c r="K140" s="23"/>
      <c r="L140" s="23"/>
      <c r="M140" s="23"/>
      <c r="N140" s="23"/>
      <c r="O140" s="219"/>
      <c r="P140" s="219"/>
      <c r="Q140" s="23"/>
      <c r="R140" s="23"/>
      <c r="S140" s="23"/>
      <c r="T140" s="23"/>
      <c r="U140" s="219"/>
      <c r="V140" s="23"/>
      <c r="W140" s="23"/>
      <c r="X140" s="23"/>
    </row>
    <row r="141" spans="1:24" ht="15.75" customHeight="1">
      <c r="A141" s="452"/>
      <c r="B141" s="23"/>
      <c r="C141" s="23"/>
      <c r="D141" s="23"/>
      <c r="E141" s="23"/>
      <c r="F141" s="23"/>
      <c r="G141" s="23"/>
      <c r="H141" s="23"/>
      <c r="I141" s="23"/>
      <c r="J141" s="23"/>
      <c r="K141" s="23"/>
      <c r="L141" s="23"/>
      <c r="M141" s="23"/>
      <c r="N141" s="23"/>
      <c r="O141" s="219"/>
      <c r="P141" s="219"/>
      <c r="Q141" s="23"/>
      <c r="R141" s="23"/>
      <c r="S141" s="23"/>
      <c r="T141" s="23"/>
      <c r="U141" s="219"/>
      <c r="V141" s="23"/>
      <c r="W141" s="23"/>
      <c r="X141" s="23"/>
    </row>
    <row r="142" spans="1:24" ht="15.75" customHeight="1">
      <c r="A142" s="452"/>
      <c r="B142" s="23"/>
      <c r="C142" s="23"/>
      <c r="D142" s="23"/>
      <c r="E142" s="23"/>
      <c r="F142" s="23"/>
      <c r="G142" s="23"/>
      <c r="H142" s="23"/>
      <c r="I142" s="23"/>
      <c r="J142" s="23"/>
      <c r="K142" s="23"/>
      <c r="L142" s="23"/>
      <c r="M142" s="23"/>
      <c r="N142" s="23"/>
      <c r="O142" s="219"/>
      <c r="P142" s="219"/>
      <c r="Q142" s="23"/>
      <c r="R142" s="23"/>
      <c r="S142" s="23"/>
      <c r="T142" s="23"/>
      <c r="U142" s="219"/>
      <c r="V142" s="23"/>
      <c r="W142" s="23"/>
      <c r="X142" s="23"/>
    </row>
    <row r="143" spans="1:24" ht="15.75" customHeight="1">
      <c r="A143" s="452"/>
      <c r="B143" s="23"/>
      <c r="C143" s="23"/>
      <c r="D143" s="23"/>
      <c r="E143" s="23"/>
      <c r="F143" s="23"/>
      <c r="G143" s="23"/>
      <c r="H143" s="23"/>
      <c r="I143" s="23"/>
      <c r="J143" s="23"/>
      <c r="K143" s="23"/>
      <c r="L143" s="23"/>
      <c r="M143" s="23"/>
      <c r="N143" s="23"/>
      <c r="O143" s="219"/>
      <c r="P143" s="219"/>
      <c r="Q143" s="23"/>
      <c r="R143" s="23"/>
      <c r="S143" s="23"/>
      <c r="T143" s="23"/>
      <c r="U143" s="219"/>
      <c r="V143" s="23"/>
      <c r="W143" s="23"/>
      <c r="X143" s="23"/>
    </row>
    <row r="144" spans="1:24" ht="15.75" customHeight="1">
      <c r="A144" s="452"/>
      <c r="B144" s="23"/>
      <c r="C144" s="23"/>
      <c r="D144" s="23"/>
      <c r="E144" s="23"/>
      <c r="F144" s="23"/>
      <c r="G144" s="23"/>
      <c r="H144" s="23"/>
      <c r="I144" s="23"/>
      <c r="J144" s="23"/>
      <c r="K144" s="23"/>
      <c r="L144" s="23"/>
      <c r="M144" s="23"/>
      <c r="N144" s="23"/>
      <c r="O144" s="219"/>
      <c r="P144" s="219"/>
      <c r="Q144" s="23"/>
      <c r="R144" s="23"/>
      <c r="S144" s="23"/>
      <c r="T144" s="23"/>
      <c r="U144" s="219"/>
      <c r="V144" s="23"/>
      <c r="W144" s="23"/>
      <c r="X144" s="23"/>
    </row>
    <row r="145" spans="1:24" ht="15.75" customHeight="1">
      <c r="A145" s="452"/>
      <c r="B145" s="23"/>
      <c r="C145" s="23"/>
      <c r="D145" s="23"/>
      <c r="E145" s="23"/>
      <c r="F145" s="23"/>
      <c r="G145" s="23"/>
      <c r="H145" s="23"/>
      <c r="I145" s="23"/>
      <c r="J145" s="23"/>
      <c r="K145" s="23"/>
      <c r="L145" s="23"/>
      <c r="M145" s="23"/>
      <c r="N145" s="23"/>
      <c r="O145" s="219"/>
      <c r="P145" s="219"/>
      <c r="Q145" s="23"/>
      <c r="R145" s="23"/>
      <c r="S145" s="23"/>
      <c r="T145" s="23"/>
      <c r="U145" s="219"/>
      <c r="V145" s="23"/>
      <c r="W145" s="23"/>
      <c r="X145" s="23"/>
    </row>
    <row r="146" spans="1:24" ht="15.75" customHeight="1">
      <c r="A146" s="452"/>
      <c r="B146" s="23"/>
      <c r="C146" s="23"/>
      <c r="D146" s="23"/>
      <c r="E146" s="23"/>
      <c r="F146" s="23"/>
      <c r="G146" s="23"/>
      <c r="H146" s="23"/>
      <c r="I146" s="23"/>
      <c r="J146" s="23"/>
      <c r="K146" s="23"/>
      <c r="L146" s="23"/>
      <c r="M146" s="23"/>
      <c r="N146" s="23"/>
      <c r="O146" s="219"/>
      <c r="P146" s="219"/>
      <c r="Q146" s="23"/>
      <c r="R146" s="23"/>
      <c r="S146" s="23"/>
      <c r="T146" s="23"/>
      <c r="U146" s="219"/>
      <c r="V146" s="23"/>
      <c r="W146" s="23"/>
      <c r="X146" s="23"/>
    </row>
    <row r="147" spans="1:24" ht="15.75" customHeight="1">
      <c r="A147" s="452"/>
      <c r="B147" s="23"/>
      <c r="C147" s="23"/>
      <c r="D147" s="23"/>
      <c r="E147" s="23"/>
      <c r="F147" s="23"/>
      <c r="G147" s="23"/>
      <c r="H147" s="23"/>
      <c r="I147" s="23"/>
      <c r="J147" s="23"/>
      <c r="K147" s="23"/>
      <c r="L147" s="23"/>
      <c r="M147" s="23"/>
      <c r="N147" s="23"/>
      <c r="O147" s="219"/>
      <c r="P147" s="219"/>
      <c r="Q147" s="23"/>
      <c r="R147" s="23"/>
      <c r="S147" s="23"/>
      <c r="T147" s="23"/>
      <c r="U147" s="219"/>
      <c r="V147" s="23"/>
      <c r="W147" s="23"/>
      <c r="X147" s="23"/>
    </row>
    <row r="148" spans="1:24" ht="15.75" customHeight="1">
      <c r="A148" s="452"/>
      <c r="B148" s="23"/>
      <c r="C148" s="23"/>
      <c r="D148" s="23"/>
      <c r="E148" s="23"/>
      <c r="F148" s="23"/>
      <c r="G148" s="23"/>
      <c r="H148" s="23"/>
      <c r="I148" s="23"/>
      <c r="J148" s="23"/>
      <c r="K148" s="23"/>
      <c r="L148" s="23"/>
      <c r="M148" s="23"/>
      <c r="N148" s="23"/>
      <c r="O148" s="219"/>
      <c r="P148" s="219"/>
      <c r="Q148" s="23"/>
      <c r="R148" s="23"/>
      <c r="S148" s="23"/>
      <c r="T148" s="23"/>
      <c r="U148" s="219"/>
      <c r="V148" s="23"/>
      <c r="W148" s="23"/>
      <c r="X148" s="23"/>
    </row>
    <row r="149" spans="1:24" ht="15.75" customHeight="1">
      <c r="A149" s="452"/>
      <c r="B149" s="23"/>
      <c r="C149" s="23"/>
      <c r="D149" s="23"/>
      <c r="E149" s="23"/>
      <c r="F149" s="23"/>
      <c r="G149" s="23"/>
      <c r="H149" s="23"/>
      <c r="I149" s="23"/>
      <c r="J149" s="23"/>
      <c r="K149" s="23"/>
      <c r="L149" s="23"/>
      <c r="M149" s="23"/>
      <c r="N149" s="23"/>
      <c r="O149" s="219"/>
      <c r="P149" s="219"/>
      <c r="Q149" s="23"/>
      <c r="R149" s="23"/>
      <c r="S149" s="23"/>
      <c r="T149" s="23"/>
      <c r="U149" s="219"/>
      <c r="V149" s="23"/>
      <c r="W149" s="23"/>
      <c r="X149" s="23"/>
    </row>
    <row r="150" spans="1:24" ht="15.75" customHeight="1">
      <c r="A150" s="452"/>
      <c r="B150" s="23"/>
      <c r="C150" s="23"/>
      <c r="D150" s="23"/>
      <c r="E150" s="23"/>
      <c r="F150" s="23"/>
      <c r="G150" s="23"/>
      <c r="H150" s="23"/>
      <c r="I150" s="23"/>
      <c r="J150" s="23"/>
      <c r="K150" s="23"/>
      <c r="L150" s="23"/>
      <c r="M150" s="23"/>
      <c r="N150" s="23"/>
      <c r="O150" s="219"/>
      <c r="P150" s="219"/>
      <c r="Q150" s="23"/>
      <c r="R150" s="23"/>
      <c r="S150" s="23"/>
      <c r="T150" s="23"/>
      <c r="U150" s="219"/>
      <c r="V150" s="23"/>
      <c r="W150" s="23"/>
      <c r="X150" s="23"/>
    </row>
    <row r="151" spans="1:24" ht="15.75" customHeight="1">
      <c r="A151" s="452"/>
      <c r="B151" s="23"/>
      <c r="C151" s="23"/>
      <c r="D151" s="23"/>
      <c r="E151" s="23"/>
      <c r="F151" s="23"/>
      <c r="G151" s="23"/>
      <c r="H151" s="23"/>
      <c r="I151" s="23"/>
      <c r="J151" s="23"/>
      <c r="K151" s="23"/>
      <c r="L151" s="23"/>
      <c r="M151" s="23"/>
      <c r="N151" s="23"/>
      <c r="O151" s="219"/>
      <c r="P151" s="219"/>
      <c r="Q151" s="23"/>
      <c r="R151" s="23"/>
      <c r="S151" s="23"/>
      <c r="T151" s="23"/>
      <c r="U151" s="219"/>
      <c r="V151" s="23"/>
      <c r="W151" s="23"/>
      <c r="X151" s="23"/>
    </row>
    <row r="152" spans="1:24" ht="15.75" customHeight="1">
      <c r="A152" s="452"/>
      <c r="B152" s="23"/>
      <c r="C152" s="23"/>
      <c r="D152" s="23"/>
      <c r="E152" s="23"/>
      <c r="F152" s="23"/>
      <c r="G152" s="23"/>
      <c r="H152" s="23"/>
      <c r="I152" s="23"/>
      <c r="J152" s="23"/>
      <c r="K152" s="23"/>
      <c r="L152" s="23"/>
      <c r="M152" s="23"/>
      <c r="N152" s="23"/>
      <c r="O152" s="219"/>
      <c r="P152" s="219"/>
      <c r="Q152" s="23"/>
      <c r="R152" s="23"/>
      <c r="S152" s="23"/>
      <c r="T152" s="23"/>
      <c r="U152" s="219"/>
      <c r="V152" s="23"/>
      <c r="W152" s="23"/>
      <c r="X152" s="23"/>
    </row>
    <row r="153" spans="1:24" ht="15.75" customHeight="1">
      <c r="A153" s="452"/>
      <c r="B153" s="23"/>
      <c r="C153" s="23"/>
      <c r="D153" s="23"/>
      <c r="E153" s="23"/>
      <c r="F153" s="23"/>
      <c r="G153" s="23"/>
      <c r="H153" s="23"/>
      <c r="I153" s="23"/>
      <c r="J153" s="23"/>
      <c r="K153" s="23"/>
      <c r="L153" s="23"/>
      <c r="M153" s="23"/>
      <c r="N153" s="23"/>
      <c r="O153" s="219"/>
      <c r="P153" s="219"/>
      <c r="Q153" s="23"/>
      <c r="R153" s="23"/>
      <c r="S153" s="23"/>
      <c r="T153" s="23"/>
      <c r="U153" s="219"/>
      <c r="V153" s="23"/>
      <c r="W153" s="23"/>
      <c r="X153" s="23"/>
    </row>
    <row r="154" spans="1:24" ht="15.75" customHeight="1">
      <c r="A154" s="452"/>
      <c r="B154" s="23"/>
      <c r="C154" s="23"/>
      <c r="D154" s="23"/>
      <c r="E154" s="23"/>
      <c r="F154" s="23"/>
      <c r="G154" s="23"/>
      <c r="H154" s="23"/>
      <c r="I154" s="23"/>
      <c r="J154" s="23"/>
      <c r="K154" s="23"/>
      <c r="L154" s="23"/>
      <c r="M154" s="23"/>
      <c r="N154" s="23"/>
      <c r="O154" s="219"/>
      <c r="P154" s="219"/>
      <c r="Q154" s="23"/>
      <c r="R154" s="23"/>
      <c r="S154" s="23"/>
      <c r="T154" s="23"/>
      <c r="U154" s="219"/>
      <c r="V154" s="23"/>
      <c r="W154" s="23"/>
      <c r="X154" s="23"/>
    </row>
    <row r="155" spans="1:24" ht="15.75" customHeight="1">
      <c r="A155" s="452"/>
      <c r="B155" s="23"/>
      <c r="C155" s="23"/>
      <c r="D155" s="23"/>
      <c r="E155" s="23"/>
      <c r="F155" s="23"/>
      <c r="G155" s="23"/>
      <c r="H155" s="23"/>
      <c r="I155" s="23"/>
      <c r="J155" s="23"/>
      <c r="K155" s="23"/>
      <c r="L155" s="23"/>
      <c r="M155" s="23"/>
      <c r="N155" s="23"/>
      <c r="O155" s="219"/>
      <c r="P155" s="219"/>
      <c r="Q155" s="23"/>
      <c r="R155" s="23"/>
      <c r="S155" s="23"/>
      <c r="T155" s="23"/>
      <c r="U155" s="219"/>
      <c r="V155" s="23"/>
      <c r="W155" s="23"/>
      <c r="X155" s="23"/>
    </row>
    <row r="156" spans="1:24" ht="15.75" customHeight="1">
      <c r="A156" s="452"/>
      <c r="B156" s="23"/>
      <c r="C156" s="23"/>
      <c r="D156" s="23"/>
      <c r="E156" s="23"/>
      <c r="F156" s="23"/>
      <c r="G156" s="23"/>
      <c r="H156" s="23"/>
      <c r="I156" s="23"/>
      <c r="J156" s="23"/>
      <c r="K156" s="23"/>
      <c r="L156" s="23"/>
      <c r="M156" s="23"/>
      <c r="N156" s="23"/>
      <c r="O156" s="219"/>
      <c r="P156" s="219"/>
      <c r="Q156" s="23"/>
      <c r="R156" s="23"/>
      <c r="S156" s="23"/>
      <c r="T156" s="23"/>
      <c r="U156" s="219"/>
      <c r="V156" s="23"/>
      <c r="W156" s="23"/>
      <c r="X156" s="23"/>
    </row>
    <row r="157" spans="1:24" ht="15.75" customHeight="1">
      <c r="A157" s="452"/>
      <c r="B157" s="23"/>
      <c r="C157" s="23"/>
      <c r="D157" s="23"/>
      <c r="E157" s="23"/>
      <c r="F157" s="23"/>
      <c r="G157" s="23"/>
      <c r="H157" s="23"/>
      <c r="I157" s="23"/>
      <c r="J157" s="23"/>
      <c r="K157" s="23"/>
      <c r="L157" s="23"/>
      <c r="M157" s="23"/>
      <c r="N157" s="23"/>
      <c r="O157" s="219"/>
      <c r="P157" s="219"/>
      <c r="Q157" s="23"/>
      <c r="R157" s="23"/>
      <c r="S157" s="23"/>
      <c r="T157" s="23"/>
      <c r="U157" s="219"/>
      <c r="V157" s="23"/>
      <c r="W157" s="23"/>
      <c r="X157" s="23"/>
    </row>
    <row r="158" spans="1:24" ht="15.75" customHeight="1">
      <c r="A158" s="452"/>
      <c r="B158" s="23"/>
      <c r="C158" s="23"/>
      <c r="D158" s="23"/>
      <c r="E158" s="23"/>
      <c r="F158" s="23"/>
      <c r="G158" s="23"/>
      <c r="H158" s="23"/>
      <c r="I158" s="23"/>
      <c r="J158" s="23"/>
      <c r="K158" s="23"/>
      <c r="L158" s="23"/>
      <c r="M158" s="23"/>
      <c r="N158" s="23"/>
      <c r="O158" s="219"/>
      <c r="P158" s="219"/>
      <c r="Q158" s="23"/>
      <c r="R158" s="23"/>
      <c r="S158" s="23"/>
      <c r="T158" s="23"/>
      <c r="U158" s="219"/>
      <c r="V158" s="23"/>
      <c r="W158" s="23"/>
      <c r="X158" s="23"/>
    </row>
    <row r="159" spans="1:24" ht="15.75" customHeight="1">
      <c r="A159" s="452"/>
      <c r="B159" s="23"/>
      <c r="C159" s="23"/>
      <c r="D159" s="23"/>
      <c r="E159" s="23"/>
      <c r="F159" s="23"/>
      <c r="G159" s="23"/>
      <c r="H159" s="23"/>
      <c r="I159" s="23"/>
      <c r="J159" s="23"/>
      <c r="K159" s="23"/>
      <c r="L159" s="23"/>
      <c r="M159" s="23"/>
      <c r="N159" s="23"/>
      <c r="O159" s="219"/>
      <c r="P159" s="219"/>
      <c r="Q159" s="23"/>
      <c r="R159" s="23"/>
      <c r="S159" s="23"/>
      <c r="T159" s="23"/>
      <c r="U159" s="219"/>
      <c r="V159" s="23"/>
      <c r="W159" s="23"/>
      <c r="X159" s="23"/>
    </row>
    <row r="160" spans="1:24" ht="15.75" customHeight="1">
      <c r="A160" s="452"/>
      <c r="B160" s="23"/>
      <c r="C160" s="23"/>
      <c r="D160" s="23"/>
      <c r="E160" s="23"/>
      <c r="F160" s="23"/>
      <c r="G160" s="23"/>
      <c r="H160" s="23"/>
      <c r="I160" s="23"/>
      <c r="J160" s="23"/>
      <c r="K160" s="23"/>
      <c r="L160" s="23"/>
      <c r="M160" s="23"/>
      <c r="N160" s="23"/>
      <c r="O160" s="219"/>
      <c r="P160" s="219"/>
      <c r="Q160" s="23"/>
      <c r="R160" s="23"/>
      <c r="S160" s="23"/>
      <c r="T160" s="23"/>
      <c r="U160" s="219"/>
      <c r="V160" s="23"/>
      <c r="W160" s="23"/>
      <c r="X160" s="23"/>
    </row>
    <row r="161" spans="1:24" ht="15.75" customHeight="1">
      <c r="A161" s="452"/>
      <c r="B161" s="23"/>
      <c r="C161" s="23"/>
      <c r="D161" s="23"/>
      <c r="E161" s="23"/>
      <c r="F161" s="23"/>
      <c r="G161" s="23"/>
      <c r="H161" s="23"/>
      <c r="I161" s="23"/>
      <c r="J161" s="23"/>
      <c r="K161" s="23"/>
      <c r="L161" s="23"/>
      <c r="M161" s="23"/>
      <c r="N161" s="23"/>
      <c r="O161" s="219"/>
      <c r="P161" s="219"/>
      <c r="Q161" s="23"/>
      <c r="R161" s="23"/>
      <c r="S161" s="23"/>
      <c r="T161" s="23"/>
      <c r="U161" s="219"/>
      <c r="V161" s="23"/>
      <c r="W161" s="23"/>
      <c r="X161" s="23"/>
    </row>
    <row r="162" spans="1:24" ht="15.75" customHeight="1">
      <c r="A162" s="452"/>
      <c r="B162" s="23"/>
      <c r="C162" s="23"/>
      <c r="D162" s="23"/>
      <c r="E162" s="23"/>
      <c r="F162" s="23"/>
      <c r="G162" s="23"/>
      <c r="H162" s="23"/>
      <c r="I162" s="23"/>
      <c r="J162" s="23"/>
      <c r="K162" s="23"/>
      <c r="L162" s="23"/>
      <c r="M162" s="23"/>
      <c r="N162" s="23"/>
      <c r="O162" s="219"/>
      <c r="P162" s="219"/>
      <c r="Q162" s="23"/>
      <c r="R162" s="23"/>
      <c r="S162" s="23"/>
      <c r="T162" s="23"/>
      <c r="U162" s="219"/>
      <c r="V162" s="23"/>
      <c r="W162" s="23"/>
      <c r="X162" s="23"/>
    </row>
    <row r="163" spans="1:24" ht="15.75" customHeight="1">
      <c r="A163" s="452"/>
      <c r="B163" s="23"/>
      <c r="C163" s="23"/>
      <c r="D163" s="23"/>
      <c r="E163" s="23"/>
      <c r="F163" s="23"/>
      <c r="G163" s="23"/>
      <c r="H163" s="23"/>
      <c r="I163" s="23"/>
      <c r="J163" s="23"/>
      <c r="K163" s="23"/>
      <c r="L163" s="23"/>
      <c r="M163" s="23"/>
      <c r="N163" s="23"/>
      <c r="O163" s="219"/>
      <c r="P163" s="219"/>
      <c r="Q163" s="23"/>
      <c r="R163" s="23"/>
      <c r="S163" s="23"/>
      <c r="T163" s="23"/>
      <c r="U163" s="219"/>
      <c r="V163" s="23"/>
      <c r="W163" s="23"/>
      <c r="X163" s="23"/>
    </row>
    <row r="164" spans="1:24" ht="15.75" customHeight="1">
      <c r="A164" s="452"/>
      <c r="B164" s="23"/>
      <c r="C164" s="23"/>
      <c r="D164" s="23"/>
      <c r="E164" s="23"/>
      <c r="F164" s="23"/>
      <c r="G164" s="23"/>
      <c r="H164" s="23"/>
      <c r="I164" s="23"/>
      <c r="J164" s="23"/>
      <c r="K164" s="23"/>
      <c r="L164" s="23"/>
      <c r="M164" s="23"/>
      <c r="N164" s="23"/>
      <c r="O164" s="219"/>
      <c r="P164" s="219"/>
      <c r="Q164" s="23"/>
      <c r="R164" s="23"/>
      <c r="S164" s="23"/>
      <c r="T164" s="23"/>
      <c r="U164" s="219"/>
      <c r="V164" s="23"/>
      <c r="W164" s="23"/>
      <c r="X164" s="23"/>
    </row>
    <row r="165" spans="1:24" ht="15.75" customHeight="1">
      <c r="A165" s="452"/>
      <c r="B165" s="23"/>
      <c r="C165" s="23"/>
      <c r="D165" s="23"/>
      <c r="E165" s="23"/>
      <c r="F165" s="23"/>
      <c r="G165" s="23"/>
      <c r="H165" s="23"/>
      <c r="I165" s="23"/>
      <c r="J165" s="23"/>
      <c r="K165" s="23"/>
      <c r="L165" s="23"/>
      <c r="M165" s="23"/>
      <c r="N165" s="23"/>
      <c r="O165" s="219"/>
      <c r="P165" s="219"/>
      <c r="Q165" s="23"/>
      <c r="R165" s="23"/>
      <c r="S165" s="23"/>
      <c r="T165" s="23"/>
      <c r="U165" s="219"/>
      <c r="V165" s="23"/>
      <c r="W165" s="23"/>
      <c r="X165" s="23"/>
    </row>
    <row r="166" spans="1:24" ht="15.75" customHeight="1">
      <c r="A166" s="452"/>
      <c r="B166" s="23"/>
      <c r="C166" s="23"/>
      <c r="D166" s="23"/>
      <c r="E166" s="23"/>
      <c r="F166" s="23"/>
      <c r="G166" s="23"/>
      <c r="H166" s="23"/>
      <c r="I166" s="23"/>
      <c r="J166" s="23"/>
      <c r="K166" s="23"/>
      <c r="L166" s="23"/>
      <c r="M166" s="23"/>
      <c r="N166" s="23"/>
      <c r="O166" s="219"/>
      <c r="P166" s="219"/>
      <c r="Q166" s="23"/>
      <c r="R166" s="23"/>
      <c r="S166" s="23"/>
      <c r="T166" s="23"/>
      <c r="U166" s="219"/>
      <c r="V166" s="23"/>
      <c r="W166" s="23"/>
      <c r="X166" s="23"/>
    </row>
    <row r="167" spans="1:24" ht="15.75" customHeight="1">
      <c r="A167" s="452"/>
      <c r="B167" s="23"/>
      <c r="C167" s="23"/>
      <c r="D167" s="23"/>
      <c r="E167" s="23"/>
      <c r="F167" s="23"/>
      <c r="G167" s="23"/>
      <c r="H167" s="23"/>
      <c r="I167" s="23"/>
      <c r="J167" s="23"/>
      <c r="K167" s="23"/>
      <c r="L167" s="23"/>
      <c r="M167" s="23"/>
      <c r="N167" s="23"/>
      <c r="O167" s="219"/>
      <c r="P167" s="219"/>
      <c r="Q167" s="23"/>
      <c r="R167" s="23"/>
      <c r="S167" s="23"/>
      <c r="T167" s="23"/>
      <c r="U167" s="219"/>
      <c r="V167" s="23"/>
      <c r="W167" s="23"/>
      <c r="X167" s="23"/>
    </row>
    <row r="168" spans="1:24" ht="15.75" customHeight="1">
      <c r="A168" s="452"/>
      <c r="B168" s="23"/>
      <c r="C168" s="23"/>
      <c r="D168" s="23"/>
      <c r="E168" s="23"/>
      <c r="F168" s="23"/>
      <c r="G168" s="23"/>
      <c r="H168" s="23"/>
      <c r="I168" s="23"/>
      <c r="J168" s="23"/>
      <c r="K168" s="23"/>
      <c r="L168" s="23"/>
      <c r="M168" s="23"/>
      <c r="N168" s="23"/>
      <c r="O168" s="219"/>
      <c r="P168" s="219"/>
      <c r="Q168" s="23"/>
      <c r="R168" s="23"/>
      <c r="S168" s="23"/>
      <c r="T168" s="23"/>
      <c r="U168" s="219"/>
      <c r="V168" s="23"/>
      <c r="W168" s="23"/>
      <c r="X168" s="23"/>
    </row>
    <row r="169" spans="1:24" ht="15.75" customHeight="1">
      <c r="A169" s="452"/>
      <c r="B169" s="23"/>
      <c r="C169" s="23"/>
      <c r="D169" s="23"/>
      <c r="E169" s="23"/>
      <c r="F169" s="23"/>
      <c r="G169" s="23"/>
      <c r="H169" s="23"/>
      <c r="I169" s="23"/>
      <c r="J169" s="23"/>
      <c r="K169" s="23"/>
      <c r="L169" s="23"/>
      <c r="M169" s="23"/>
      <c r="N169" s="23"/>
      <c r="O169" s="219"/>
      <c r="P169" s="219"/>
      <c r="Q169" s="23"/>
      <c r="R169" s="23"/>
      <c r="S169" s="23"/>
      <c r="T169" s="23"/>
      <c r="U169" s="219"/>
      <c r="V169" s="23"/>
      <c r="W169" s="23"/>
      <c r="X169" s="23"/>
    </row>
    <row r="170" spans="1:24" ht="15.75" customHeight="1">
      <c r="A170" s="452"/>
      <c r="B170" s="23"/>
      <c r="C170" s="23"/>
      <c r="D170" s="23"/>
      <c r="E170" s="23"/>
      <c r="F170" s="23"/>
      <c r="G170" s="23"/>
      <c r="H170" s="23"/>
      <c r="I170" s="23"/>
      <c r="J170" s="23"/>
      <c r="K170" s="23"/>
      <c r="L170" s="23"/>
      <c r="M170" s="23"/>
      <c r="N170" s="23"/>
      <c r="O170" s="219"/>
      <c r="P170" s="219"/>
      <c r="Q170" s="23"/>
      <c r="R170" s="23"/>
      <c r="S170" s="23"/>
      <c r="T170" s="23"/>
      <c r="U170" s="219"/>
      <c r="V170" s="23"/>
      <c r="W170" s="23"/>
      <c r="X170" s="23"/>
    </row>
    <row r="171" spans="1:24" ht="15.75" customHeight="1">
      <c r="A171" s="452"/>
      <c r="B171" s="23"/>
      <c r="C171" s="23"/>
      <c r="D171" s="23"/>
      <c r="E171" s="23"/>
      <c r="F171" s="23"/>
      <c r="G171" s="23"/>
      <c r="H171" s="23"/>
      <c r="I171" s="23"/>
      <c r="J171" s="23"/>
      <c r="K171" s="23"/>
      <c r="L171" s="23"/>
      <c r="M171" s="23"/>
      <c r="N171" s="23"/>
      <c r="O171" s="219"/>
      <c r="P171" s="219"/>
      <c r="Q171" s="23"/>
      <c r="R171" s="23"/>
      <c r="S171" s="23"/>
      <c r="T171" s="23"/>
      <c r="U171" s="219"/>
      <c r="V171" s="23"/>
      <c r="W171" s="23"/>
      <c r="X171" s="23"/>
    </row>
    <row r="172" spans="1:24" ht="15.75" customHeight="1">
      <c r="A172" s="452"/>
      <c r="B172" s="23"/>
      <c r="C172" s="23"/>
      <c r="D172" s="23"/>
      <c r="E172" s="23"/>
      <c r="F172" s="23"/>
      <c r="G172" s="23"/>
      <c r="H172" s="23"/>
      <c r="I172" s="23"/>
      <c r="J172" s="23"/>
      <c r="K172" s="23"/>
      <c r="L172" s="23"/>
      <c r="M172" s="23"/>
      <c r="N172" s="23"/>
      <c r="O172" s="219"/>
      <c r="P172" s="219"/>
      <c r="Q172" s="23"/>
      <c r="R172" s="23"/>
      <c r="S172" s="23"/>
      <c r="T172" s="23"/>
      <c r="U172" s="219"/>
      <c r="V172" s="23"/>
      <c r="W172" s="23"/>
      <c r="X172" s="23"/>
    </row>
    <row r="173" spans="1:24" ht="15.75" customHeight="1">
      <c r="A173" s="452"/>
      <c r="B173" s="23"/>
      <c r="C173" s="23"/>
      <c r="D173" s="23"/>
      <c r="E173" s="23"/>
      <c r="F173" s="23"/>
      <c r="G173" s="23"/>
      <c r="H173" s="23"/>
      <c r="I173" s="23"/>
      <c r="J173" s="23"/>
      <c r="K173" s="23"/>
      <c r="L173" s="23"/>
      <c r="M173" s="23"/>
      <c r="N173" s="23"/>
      <c r="O173" s="219"/>
      <c r="P173" s="219"/>
      <c r="Q173" s="23"/>
      <c r="R173" s="23"/>
      <c r="S173" s="23"/>
      <c r="T173" s="23"/>
      <c r="U173" s="219"/>
      <c r="V173" s="23"/>
      <c r="W173" s="23"/>
      <c r="X173" s="23"/>
    </row>
    <row r="174" spans="1:24" ht="15.75" customHeight="1">
      <c r="A174" s="452"/>
      <c r="B174" s="23"/>
      <c r="C174" s="23"/>
      <c r="D174" s="23"/>
      <c r="E174" s="23"/>
      <c r="F174" s="23"/>
      <c r="G174" s="23"/>
      <c r="H174" s="23"/>
      <c r="I174" s="23"/>
      <c r="J174" s="23"/>
      <c r="K174" s="23"/>
      <c r="L174" s="23"/>
      <c r="M174" s="23"/>
      <c r="N174" s="23"/>
      <c r="O174" s="219"/>
      <c r="P174" s="219"/>
      <c r="Q174" s="23"/>
      <c r="R174" s="23"/>
      <c r="S174" s="23"/>
      <c r="T174" s="23"/>
      <c r="U174" s="219"/>
      <c r="V174" s="23"/>
      <c r="W174" s="23"/>
      <c r="X174" s="23"/>
    </row>
    <row r="175" spans="1:24" ht="15.75" customHeight="1">
      <c r="A175" s="452"/>
      <c r="B175" s="23"/>
      <c r="C175" s="23"/>
      <c r="D175" s="23"/>
      <c r="E175" s="23"/>
      <c r="F175" s="23"/>
      <c r="G175" s="23"/>
      <c r="H175" s="23"/>
      <c r="I175" s="23"/>
      <c r="J175" s="23"/>
      <c r="K175" s="23"/>
      <c r="L175" s="23"/>
      <c r="M175" s="23"/>
      <c r="N175" s="23"/>
      <c r="O175" s="219"/>
      <c r="P175" s="219"/>
      <c r="Q175" s="23"/>
      <c r="R175" s="23"/>
      <c r="S175" s="23"/>
      <c r="T175" s="23"/>
      <c r="U175" s="219"/>
      <c r="V175" s="23"/>
      <c r="W175" s="23"/>
      <c r="X175" s="23"/>
    </row>
    <row r="176" spans="1:24" ht="15.75" customHeight="1">
      <c r="A176" s="452"/>
      <c r="B176" s="23"/>
      <c r="C176" s="23"/>
      <c r="D176" s="23"/>
      <c r="E176" s="23"/>
      <c r="F176" s="23"/>
      <c r="G176" s="23"/>
      <c r="H176" s="23"/>
      <c r="I176" s="23"/>
      <c r="J176" s="23"/>
      <c r="K176" s="23"/>
      <c r="L176" s="23"/>
      <c r="M176" s="23"/>
      <c r="N176" s="23"/>
      <c r="O176" s="219"/>
      <c r="P176" s="219"/>
      <c r="Q176" s="23"/>
      <c r="R176" s="23"/>
      <c r="S176" s="23"/>
      <c r="T176" s="23"/>
      <c r="U176" s="219"/>
      <c r="V176" s="23"/>
      <c r="W176" s="23"/>
      <c r="X176" s="23"/>
    </row>
    <row r="177" spans="1:24" ht="15.75" customHeight="1">
      <c r="A177" s="452"/>
      <c r="B177" s="23"/>
      <c r="C177" s="23"/>
      <c r="D177" s="23"/>
      <c r="E177" s="23"/>
      <c r="F177" s="23"/>
      <c r="G177" s="23"/>
      <c r="H177" s="23"/>
      <c r="I177" s="23"/>
      <c r="J177" s="23"/>
      <c r="K177" s="23"/>
      <c r="L177" s="23"/>
      <c r="M177" s="23"/>
      <c r="N177" s="23"/>
      <c r="O177" s="219"/>
      <c r="P177" s="219"/>
      <c r="Q177" s="23"/>
      <c r="R177" s="23"/>
      <c r="S177" s="23"/>
      <c r="T177" s="23"/>
      <c r="U177" s="219"/>
      <c r="V177" s="23"/>
      <c r="W177" s="23"/>
      <c r="X177" s="23"/>
    </row>
    <row r="178" spans="1:24" ht="15.75" customHeight="1">
      <c r="A178" s="452"/>
      <c r="B178" s="23"/>
      <c r="C178" s="23"/>
      <c r="D178" s="23"/>
      <c r="E178" s="23"/>
      <c r="F178" s="23"/>
      <c r="G178" s="23"/>
      <c r="H178" s="23"/>
      <c r="I178" s="23"/>
      <c r="J178" s="23"/>
      <c r="K178" s="23"/>
      <c r="L178" s="23"/>
      <c r="M178" s="23"/>
      <c r="N178" s="23"/>
      <c r="O178" s="219"/>
      <c r="P178" s="219"/>
      <c r="Q178" s="23"/>
      <c r="R178" s="23"/>
      <c r="S178" s="23"/>
      <c r="T178" s="23"/>
      <c r="U178" s="219"/>
      <c r="V178" s="23"/>
      <c r="W178" s="23"/>
      <c r="X178" s="23"/>
    </row>
    <row r="179" spans="1:24" ht="15.75" customHeight="1">
      <c r="A179" s="452"/>
      <c r="B179" s="23"/>
      <c r="C179" s="23"/>
      <c r="D179" s="23"/>
      <c r="E179" s="23"/>
      <c r="F179" s="23"/>
      <c r="G179" s="23"/>
      <c r="H179" s="23"/>
      <c r="I179" s="23"/>
      <c r="J179" s="23"/>
      <c r="K179" s="23"/>
      <c r="L179" s="23"/>
      <c r="M179" s="23"/>
      <c r="N179" s="23"/>
      <c r="O179" s="219"/>
      <c r="P179" s="219"/>
      <c r="Q179" s="23"/>
      <c r="R179" s="23"/>
      <c r="S179" s="23"/>
      <c r="T179" s="23"/>
      <c r="U179" s="219"/>
      <c r="V179" s="23"/>
      <c r="W179" s="23"/>
      <c r="X179" s="23"/>
    </row>
    <row r="180" spans="1:24" ht="15.75" customHeight="1">
      <c r="A180" s="452"/>
      <c r="B180" s="23"/>
      <c r="C180" s="23"/>
      <c r="D180" s="23"/>
      <c r="E180" s="23"/>
      <c r="F180" s="23"/>
      <c r="G180" s="23"/>
      <c r="H180" s="23"/>
      <c r="I180" s="23"/>
      <c r="J180" s="23"/>
      <c r="K180" s="23"/>
      <c r="L180" s="23"/>
      <c r="M180" s="23"/>
      <c r="N180" s="23"/>
      <c r="O180" s="219"/>
      <c r="P180" s="219"/>
      <c r="Q180" s="23"/>
      <c r="R180" s="23"/>
      <c r="S180" s="23"/>
      <c r="T180" s="23"/>
      <c r="U180" s="219"/>
      <c r="V180" s="23"/>
      <c r="W180" s="23"/>
      <c r="X180" s="23"/>
    </row>
    <row r="181" spans="1:24" ht="15.75" customHeight="1">
      <c r="A181" s="452"/>
      <c r="B181" s="23"/>
      <c r="C181" s="23"/>
      <c r="D181" s="23"/>
      <c r="E181" s="23"/>
      <c r="F181" s="23"/>
      <c r="G181" s="23"/>
      <c r="H181" s="23"/>
      <c r="I181" s="23"/>
      <c r="J181" s="23"/>
      <c r="K181" s="23"/>
      <c r="L181" s="23"/>
      <c r="M181" s="23"/>
      <c r="N181" s="23"/>
      <c r="O181" s="219"/>
      <c r="P181" s="219"/>
      <c r="Q181" s="23"/>
      <c r="R181" s="23"/>
      <c r="S181" s="23"/>
      <c r="T181" s="23"/>
      <c r="U181" s="219"/>
      <c r="V181" s="23"/>
      <c r="W181" s="23"/>
      <c r="X181" s="23"/>
    </row>
    <row r="182" spans="1:24" ht="15.75" customHeight="1">
      <c r="A182" s="452"/>
      <c r="B182" s="23"/>
      <c r="C182" s="23"/>
      <c r="D182" s="23"/>
      <c r="E182" s="23"/>
      <c r="F182" s="23"/>
      <c r="G182" s="23"/>
      <c r="H182" s="23"/>
      <c r="I182" s="23"/>
      <c r="J182" s="23"/>
      <c r="K182" s="23"/>
      <c r="L182" s="23"/>
      <c r="M182" s="23"/>
      <c r="N182" s="23"/>
      <c r="O182" s="219"/>
      <c r="P182" s="219"/>
      <c r="Q182" s="23"/>
      <c r="R182" s="23"/>
      <c r="S182" s="23"/>
      <c r="T182" s="23"/>
      <c r="U182" s="219"/>
      <c r="V182" s="23"/>
      <c r="W182" s="23"/>
      <c r="X182" s="23"/>
    </row>
    <row r="183" spans="1:24" ht="15.75" customHeight="1">
      <c r="A183" s="452"/>
      <c r="B183" s="23"/>
      <c r="C183" s="23"/>
      <c r="D183" s="23"/>
      <c r="E183" s="23"/>
      <c r="F183" s="23"/>
      <c r="G183" s="23"/>
      <c r="H183" s="23"/>
      <c r="I183" s="23"/>
      <c r="J183" s="23"/>
      <c r="K183" s="23"/>
      <c r="L183" s="23"/>
      <c r="M183" s="23"/>
      <c r="N183" s="23"/>
      <c r="O183" s="219"/>
      <c r="P183" s="219"/>
      <c r="Q183" s="23"/>
      <c r="R183" s="23"/>
      <c r="S183" s="23"/>
      <c r="T183" s="23"/>
      <c r="U183" s="219"/>
      <c r="V183" s="23"/>
      <c r="W183" s="23"/>
      <c r="X183" s="23"/>
    </row>
    <row r="184" spans="1:24" ht="15.75" customHeight="1">
      <c r="A184" s="452"/>
      <c r="B184" s="23"/>
      <c r="C184" s="23"/>
      <c r="D184" s="23"/>
      <c r="E184" s="23"/>
      <c r="F184" s="23"/>
      <c r="G184" s="23"/>
      <c r="H184" s="23"/>
      <c r="I184" s="23"/>
      <c r="J184" s="23"/>
      <c r="K184" s="23"/>
      <c r="L184" s="23"/>
      <c r="M184" s="23"/>
      <c r="N184" s="23"/>
      <c r="O184" s="219"/>
      <c r="P184" s="219"/>
      <c r="Q184" s="23"/>
      <c r="R184" s="23"/>
      <c r="S184" s="23"/>
      <c r="T184" s="23"/>
      <c r="U184" s="219"/>
      <c r="V184" s="23"/>
      <c r="W184" s="23"/>
      <c r="X184" s="23"/>
    </row>
    <row r="185" spans="1:24" ht="15.75" customHeight="1">
      <c r="A185" s="452"/>
      <c r="B185" s="23"/>
      <c r="C185" s="23"/>
      <c r="D185" s="23"/>
      <c r="E185" s="23"/>
      <c r="F185" s="23"/>
      <c r="G185" s="23"/>
      <c r="H185" s="23"/>
      <c r="I185" s="23"/>
      <c r="J185" s="23"/>
      <c r="K185" s="23"/>
      <c r="L185" s="23"/>
      <c r="M185" s="23"/>
      <c r="N185" s="23"/>
      <c r="O185" s="219"/>
      <c r="P185" s="219"/>
      <c r="Q185" s="23"/>
      <c r="R185" s="23"/>
      <c r="S185" s="23"/>
      <c r="T185" s="23"/>
      <c r="U185" s="219"/>
      <c r="V185" s="23"/>
      <c r="W185" s="23"/>
      <c r="X185" s="23"/>
    </row>
    <row r="186" spans="1:24" ht="15.75" customHeight="1">
      <c r="A186" s="452"/>
      <c r="B186" s="23"/>
      <c r="C186" s="23"/>
      <c r="D186" s="23"/>
      <c r="E186" s="23"/>
      <c r="F186" s="23"/>
      <c r="G186" s="23"/>
      <c r="H186" s="23"/>
      <c r="I186" s="23"/>
      <c r="J186" s="23"/>
      <c r="K186" s="23"/>
      <c r="L186" s="23"/>
      <c r="M186" s="23"/>
      <c r="N186" s="23"/>
      <c r="O186" s="219"/>
      <c r="P186" s="219"/>
      <c r="Q186" s="23"/>
      <c r="R186" s="23"/>
      <c r="S186" s="23"/>
      <c r="T186" s="23"/>
      <c r="U186" s="219"/>
      <c r="V186" s="23"/>
      <c r="W186" s="23"/>
      <c r="X186" s="23"/>
    </row>
    <row r="187" spans="1:24" ht="15.75" customHeight="1">
      <c r="A187" s="452"/>
      <c r="B187" s="23"/>
      <c r="C187" s="23"/>
      <c r="D187" s="23"/>
      <c r="E187" s="23"/>
      <c r="F187" s="23"/>
      <c r="G187" s="23"/>
      <c r="H187" s="23"/>
      <c r="I187" s="23"/>
      <c r="J187" s="23"/>
      <c r="K187" s="23"/>
      <c r="L187" s="23"/>
      <c r="M187" s="23"/>
      <c r="N187" s="23"/>
      <c r="O187" s="219"/>
      <c r="P187" s="219"/>
      <c r="Q187" s="23"/>
      <c r="R187" s="23"/>
      <c r="S187" s="23"/>
      <c r="T187" s="23"/>
      <c r="U187" s="219"/>
      <c r="V187" s="23"/>
      <c r="W187" s="23"/>
      <c r="X187" s="23"/>
    </row>
    <row r="188" spans="1:24" ht="15.75" customHeight="1">
      <c r="A188" s="452"/>
      <c r="B188" s="23"/>
      <c r="C188" s="23"/>
      <c r="D188" s="23"/>
      <c r="E188" s="23"/>
      <c r="F188" s="23"/>
      <c r="G188" s="23"/>
      <c r="H188" s="23"/>
      <c r="I188" s="23"/>
      <c r="J188" s="23"/>
      <c r="K188" s="23"/>
      <c r="L188" s="23"/>
      <c r="M188" s="23"/>
      <c r="N188" s="23"/>
      <c r="O188" s="219"/>
      <c r="P188" s="219"/>
      <c r="Q188" s="23"/>
      <c r="R188" s="23"/>
      <c r="S188" s="23"/>
      <c r="T188" s="23"/>
      <c r="U188" s="219"/>
      <c r="V188" s="23"/>
      <c r="W188" s="23"/>
      <c r="X188" s="23"/>
    </row>
    <row r="189" spans="1:24" ht="15.75" customHeight="1">
      <c r="A189" s="452"/>
      <c r="B189" s="23"/>
      <c r="C189" s="23"/>
      <c r="D189" s="23"/>
      <c r="E189" s="23"/>
      <c r="F189" s="23"/>
      <c r="G189" s="23"/>
      <c r="H189" s="23"/>
      <c r="I189" s="23"/>
      <c r="J189" s="23"/>
      <c r="K189" s="23"/>
      <c r="L189" s="23"/>
      <c r="M189" s="23"/>
      <c r="N189" s="23"/>
      <c r="O189" s="219"/>
      <c r="P189" s="219"/>
      <c r="Q189" s="23"/>
      <c r="R189" s="23"/>
      <c r="S189" s="23"/>
      <c r="T189" s="23"/>
      <c r="U189" s="219"/>
      <c r="V189" s="23"/>
      <c r="W189" s="23"/>
      <c r="X189" s="23"/>
    </row>
    <row r="190" spans="1:24" ht="15.75" customHeight="1">
      <c r="A190" s="452"/>
      <c r="B190" s="23"/>
      <c r="C190" s="23"/>
      <c r="D190" s="23"/>
      <c r="E190" s="23"/>
      <c r="F190" s="23"/>
      <c r="G190" s="23"/>
      <c r="H190" s="23"/>
      <c r="I190" s="23"/>
      <c r="J190" s="23"/>
      <c r="K190" s="23"/>
      <c r="L190" s="23"/>
      <c r="M190" s="23"/>
      <c r="N190" s="23"/>
      <c r="O190" s="219"/>
      <c r="P190" s="219"/>
      <c r="Q190" s="23"/>
      <c r="R190" s="23"/>
      <c r="S190" s="23"/>
      <c r="T190" s="23"/>
      <c r="U190" s="219"/>
      <c r="V190" s="23"/>
      <c r="W190" s="23"/>
      <c r="X190" s="23"/>
    </row>
    <row r="191" spans="1:24" ht="15.75" customHeight="1">
      <c r="A191" s="452"/>
      <c r="B191" s="23"/>
      <c r="C191" s="23"/>
      <c r="D191" s="23"/>
      <c r="E191" s="23"/>
      <c r="F191" s="23"/>
      <c r="G191" s="23"/>
      <c r="H191" s="23"/>
      <c r="I191" s="23"/>
      <c r="J191" s="23"/>
      <c r="K191" s="23"/>
      <c r="L191" s="23"/>
      <c r="M191" s="23"/>
      <c r="N191" s="23"/>
      <c r="O191" s="219"/>
      <c r="P191" s="219"/>
      <c r="Q191" s="23"/>
      <c r="R191" s="23"/>
      <c r="S191" s="23"/>
      <c r="T191" s="23"/>
      <c r="U191" s="219"/>
      <c r="V191" s="23"/>
      <c r="W191" s="23"/>
      <c r="X191" s="23"/>
    </row>
    <row r="192" spans="1:24" ht="15.75" customHeight="1">
      <c r="A192" s="452"/>
      <c r="B192" s="23"/>
      <c r="C192" s="23"/>
      <c r="D192" s="23"/>
      <c r="E192" s="23"/>
      <c r="F192" s="23"/>
      <c r="G192" s="23"/>
      <c r="H192" s="23"/>
      <c r="I192" s="23"/>
      <c r="J192" s="23"/>
      <c r="K192" s="23"/>
      <c r="L192" s="23"/>
      <c r="M192" s="23"/>
      <c r="N192" s="23"/>
      <c r="O192" s="219"/>
      <c r="P192" s="219"/>
      <c r="Q192" s="23"/>
      <c r="R192" s="23"/>
      <c r="S192" s="23"/>
      <c r="T192" s="23"/>
      <c r="U192" s="219"/>
      <c r="V192" s="23"/>
      <c r="W192" s="23"/>
      <c r="X192" s="23"/>
    </row>
    <row r="193" spans="1:24" ht="15.75" customHeight="1">
      <c r="A193" s="452"/>
      <c r="B193" s="23"/>
      <c r="C193" s="23"/>
      <c r="D193" s="23"/>
      <c r="E193" s="23"/>
      <c r="F193" s="23"/>
      <c r="G193" s="23"/>
      <c r="H193" s="23"/>
      <c r="I193" s="23"/>
      <c r="J193" s="23"/>
      <c r="K193" s="23"/>
      <c r="L193" s="23"/>
      <c r="M193" s="23"/>
      <c r="N193" s="23"/>
      <c r="O193" s="219"/>
      <c r="P193" s="219"/>
      <c r="Q193" s="23"/>
      <c r="R193" s="23"/>
      <c r="S193" s="23"/>
      <c r="T193" s="23"/>
      <c r="U193" s="219"/>
      <c r="V193" s="23"/>
      <c r="W193" s="23"/>
      <c r="X193" s="23"/>
    </row>
    <row r="194" spans="1:24" ht="15.75" customHeight="1">
      <c r="A194" s="452"/>
      <c r="B194" s="23"/>
      <c r="C194" s="23"/>
      <c r="D194" s="23"/>
      <c r="E194" s="23"/>
      <c r="F194" s="23"/>
      <c r="G194" s="23"/>
      <c r="H194" s="23"/>
      <c r="I194" s="23"/>
      <c r="J194" s="23"/>
      <c r="K194" s="23"/>
      <c r="L194" s="23"/>
      <c r="M194" s="23"/>
      <c r="N194" s="23"/>
      <c r="O194" s="219"/>
      <c r="P194" s="219"/>
      <c r="Q194" s="23"/>
      <c r="R194" s="23"/>
      <c r="S194" s="23"/>
      <c r="T194" s="23"/>
      <c r="U194" s="219"/>
      <c r="V194" s="23"/>
      <c r="W194" s="23"/>
      <c r="X194" s="23"/>
    </row>
    <row r="195" spans="1:24" ht="15.75" customHeight="1">
      <c r="A195" s="452"/>
      <c r="B195" s="23"/>
      <c r="C195" s="23"/>
      <c r="D195" s="23"/>
      <c r="E195" s="23"/>
      <c r="F195" s="23"/>
      <c r="G195" s="23"/>
      <c r="H195" s="23"/>
      <c r="I195" s="23"/>
      <c r="J195" s="23"/>
      <c r="K195" s="23"/>
      <c r="L195" s="23"/>
      <c r="M195" s="23"/>
      <c r="N195" s="23"/>
      <c r="O195" s="219"/>
      <c r="P195" s="219"/>
      <c r="Q195" s="23"/>
      <c r="R195" s="23"/>
      <c r="S195" s="23"/>
      <c r="T195" s="23"/>
      <c r="U195" s="219"/>
      <c r="V195" s="23"/>
      <c r="W195" s="23"/>
      <c r="X195" s="23"/>
    </row>
    <row r="196" spans="1:24" ht="15.75" customHeight="1">
      <c r="A196" s="452"/>
      <c r="B196" s="23"/>
      <c r="C196" s="23"/>
      <c r="D196" s="23"/>
      <c r="E196" s="23"/>
      <c r="F196" s="23"/>
      <c r="G196" s="23"/>
      <c r="H196" s="23"/>
      <c r="I196" s="23"/>
      <c r="J196" s="23"/>
      <c r="K196" s="23"/>
      <c r="L196" s="23"/>
      <c r="M196" s="23"/>
      <c r="N196" s="23"/>
      <c r="O196" s="219"/>
      <c r="P196" s="219"/>
      <c r="Q196" s="23"/>
      <c r="R196" s="23"/>
      <c r="S196" s="23"/>
      <c r="T196" s="23"/>
      <c r="U196" s="219"/>
      <c r="V196" s="23"/>
      <c r="W196" s="23"/>
      <c r="X196" s="23"/>
    </row>
    <row r="197" spans="1:24" ht="15.75" customHeight="1">
      <c r="A197" s="452"/>
      <c r="B197" s="23"/>
      <c r="C197" s="23"/>
      <c r="D197" s="23"/>
      <c r="E197" s="23"/>
      <c r="F197" s="23"/>
      <c r="G197" s="23"/>
      <c r="H197" s="23"/>
      <c r="I197" s="23"/>
      <c r="J197" s="23"/>
      <c r="K197" s="23"/>
      <c r="L197" s="23"/>
      <c r="M197" s="23"/>
      <c r="N197" s="23"/>
      <c r="O197" s="219"/>
      <c r="P197" s="219"/>
      <c r="Q197" s="23"/>
      <c r="R197" s="23"/>
      <c r="S197" s="23"/>
      <c r="T197" s="23"/>
      <c r="U197" s="219"/>
      <c r="V197" s="23"/>
      <c r="W197" s="23"/>
      <c r="X197" s="23"/>
    </row>
    <row r="198" spans="1:24" ht="15.75" customHeight="1">
      <c r="A198" s="452"/>
      <c r="B198" s="23"/>
      <c r="C198" s="23"/>
      <c r="D198" s="23"/>
      <c r="E198" s="23"/>
      <c r="F198" s="23"/>
      <c r="G198" s="23"/>
      <c r="H198" s="23"/>
      <c r="I198" s="23"/>
      <c r="J198" s="23"/>
      <c r="K198" s="23"/>
      <c r="L198" s="23"/>
      <c r="M198" s="23"/>
      <c r="N198" s="23"/>
      <c r="O198" s="219"/>
      <c r="P198" s="219"/>
      <c r="Q198" s="23"/>
      <c r="R198" s="23"/>
      <c r="S198" s="23"/>
      <c r="T198" s="23"/>
      <c r="U198" s="219"/>
      <c r="V198" s="23"/>
      <c r="W198" s="23"/>
      <c r="X198" s="23"/>
    </row>
    <row r="199" spans="1:24" ht="15.75" customHeight="1">
      <c r="A199" s="452"/>
      <c r="B199" s="23"/>
      <c r="C199" s="23"/>
      <c r="D199" s="23"/>
      <c r="E199" s="23"/>
      <c r="F199" s="23"/>
      <c r="G199" s="23"/>
      <c r="H199" s="23"/>
      <c r="I199" s="23"/>
      <c r="J199" s="23"/>
      <c r="K199" s="23"/>
      <c r="L199" s="23"/>
      <c r="M199" s="23"/>
      <c r="N199" s="23"/>
      <c r="O199" s="219"/>
      <c r="P199" s="219"/>
      <c r="Q199" s="23"/>
      <c r="R199" s="23"/>
      <c r="S199" s="23"/>
      <c r="T199" s="23"/>
      <c r="U199" s="219"/>
      <c r="V199" s="23"/>
      <c r="W199" s="23"/>
      <c r="X199" s="23"/>
    </row>
    <row r="200" spans="1:24" ht="15.75" customHeight="1">
      <c r="A200" s="452"/>
      <c r="B200" s="23"/>
      <c r="C200" s="23"/>
      <c r="D200" s="23"/>
      <c r="E200" s="23"/>
      <c r="F200" s="23"/>
      <c r="G200" s="23"/>
      <c r="H200" s="23"/>
      <c r="I200" s="23"/>
      <c r="J200" s="23"/>
      <c r="K200" s="23"/>
      <c r="L200" s="23"/>
      <c r="M200" s="23"/>
      <c r="N200" s="23"/>
      <c r="O200" s="219"/>
      <c r="P200" s="219"/>
      <c r="Q200" s="23"/>
      <c r="R200" s="23"/>
      <c r="S200" s="23"/>
      <c r="T200" s="23"/>
      <c r="U200" s="219"/>
      <c r="V200" s="23"/>
      <c r="W200" s="23"/>
      <c r="X200" s="23"/>
    </row>
    <row r="201" spans="1:24" ht="15.75" customHeight="1">
      <c r="A201" s="452"/>
      <c r="B201" s="23"/>
      <c r="C201" s="23"/>
      <c r="D201" s="23"/>
      <c r="E201" s="23"/>
      <c r="F201" s="23"/>
      <c r="G201" s="23"/>
      <c r="H201" s="23"/>
      <c r="I201" s="23"/>
      <c r="J201" s="23"/>
      <c r="K201" s="23"/>
      <c r="L201" s="23"/>
      <c r="M201" s="23"/>
      <c r="N201" s="23"/>
      <c r="O201" s="219"/>
      <c r="P201" s="219"/>
      <c r="Q201" s="23"/>
      <c r="R201" s="23"/>
      <c r="S201" s="23"/>
      <c r="T201" s="23"/>
      <c r="U201" s="219"/>
      <c r="V201" s="23"/>
      <c r="W201" s="23"/>
      <c r="X201" s="23"/>
    </row>
    <row r="202" spans="1:24" ht="15.75" customHeight="1">
      <c r="A202" s="452"/>
      <c r="B202" s="23"/>
      <c r="C202" s="23"/>
      <c r="D202" s="23"/>
      <c r="E202" s="23"/>
      <c r="F202" s="23"/>
      <c r="G202" s="23"/>
      <c r="H202" s="23"/>
      <c r="I202" s="23"/>
      <c r="J202" s="23"/>
      <c r="K202" s="23"/>
      <c r="L202" s="23"/>
      <c r="M202" s="23"/>
      <c r="N202" s="23"/>
      <c r="O202" s="219"/>
      <c r="P202" s="219"/>
      <c r="Q202" s="23"/>
      <c r="R202" s="23"/>
      <c r="S202" s="23"/>
      <c r="T202" s="23"/>
      <c r="U202" s="219"/>
      <c r="V202" s="23"/>
      <c r="W202" s="23"/>
      <c r="X202" s="23"/>
    </row>
    <row r="203" spans="1:24" ht="15.75" customHeight="1">
      <c r="A203" s="452"/>
      <c r="B203" s="23"/>
      <c r="C203" s="23"/>
      <c r="D203" s="23"/>
      <c r="E203" s="23"/>
      <c r="F203" s="23"/>
      <c r="G203" s="23"/>
      <c r="H203" s="23"/>
      <c r="I203" s="23"/>
      <c r="J203" s="23"/>
      <c r="K203" s="23"/>
      <c r="L203" s="23"/>
      <c r="M203" s="23"/>
      <c r="N203" s="23"/>
      <c r="O203" s="219"/>
      <c r="P203" s="219"/>
      <c r="Q203" s="23"/>
      <c r="R203" s="23"/>
      <c r="S203" s="23"/>
      <c r="T203" s="23"/>
      <c r="U203" s="219"/>
      <c r="V203" s="23"/>
      <c r="W203" s="23"/>
      <c r="X203" s="23"/>
    </row>
    <row r="204" spans="1:24" ht="15.75" customHeight="1">
      <c r="A204" s="452"/>
      <c r="B204" s="23"/>
      <c r="C204" s="23"/>
      <c r="D204" s="23"/>
      <c r="E204" s="23"/>
      <c r="F204" s="23"/>
      <c r="G204" s="23"/>
      <c r="H204" s="23"/>
      <c r="I204" s="23"/>
      <c r="J204" s="23"/>
      <c r="K204" s="23"/>
      <c r="L204" s="23"/>
      <c r="M204" s="23"/>
      <c r="N204" s="23"/>
      <c r="O204" s="219"/>
      <c r="P204" s="219"/>
      <c r="Q204" s="23"/>
      <c r="R204" s="23"/>
      <c r="S204" s="23"/>
      <c r="T204" s="23"/>
      <c r="U204" s="219"/>
      <c r="V204" s="23"/>
      <c r="W204" s="23"/>
      <c r="X204" s="23"/>
    </row>
    <row r="205" spans="1:24" ht="15.75" customHeight="1">
      <c r="A205" s="452"/>
      <c r="B205" s="23"/>
      <c r="C205" s="23"/>
      <c r="D205" s="23"/>
      <c r="E205" s="23"/>
      <c r="F205" s="23"/>
      <c r="G205" s="23"/>
      <c r="H205" s="23"/>
      <c r="I205" s="23"/>
      <c r="J205" s="23"/>
      <c r="K205" s="23"/>
      <c r="L205" s="23"/>
      <c r="M205" s="23"/>
      <c r="N205" s="23"/>
      <c r="O205" s="219"/>
      <c r="P205" s="219"/>
      <c r="Q205" s="23"/>
      <c r="R205" s="23"/>
      <c r="S205" s="23"/>
      <c r="T205" s="23"/>
      <c r="U205" s="219"/>
      <c r="V205" s="23"/>
      <c r="W205" s="23"/>
      <c r="X205" s="23"/>
    </row>
    <row r="206" spans="1:24" ht="15.75" customHeight="1">
      <c r="A206" s="452"/>
      <c r="B206" s="23"/>
      <c r="C206" s="23"/>
      <c r="D206" s="23"/>
      <c r="E206" s="23"/>
      <c r="F206" s="23"/>
      <c r="G206" s="23"/>
      <c r="H206" s="23"/>
      <c r="I206" s="23"/>
      <c r="J206" s="23"/>
      <c r="K206" s="23"/>
      <c r="L206" s="23"/>
      <c r="M206" s="23"/>
      <c r="N206" s="23"/>
      <c r="O206" s="219"/>
      <c r="P206" s="219"/>
      <c r="Q206" s="23"/>
      <c r="R206" s="23"/>
      <c r="S206" s="23"/>
      <c r="T206" s="23"/>
      <c r="U206" s="219"/>
      <c r="V206" s="23"/>
      <c r="W206" s="23"/>
      <c r="X206" s="23"/>
    </row>
    <row r="207" spans="1:24" ht="15.75" customHeight="1">
      <c r="A207" s="452"/>
      <c r="B207" s="23"/>
      <c r="C207" s="23"/>
      <c r="D207" s="23"/>
      <c r="E207" s="23"/>
      <c r="F207" s="23"/>
      <c r="G207" s="23"/>
      <c r="H207" s="23"/>
      <c r="I207" s="23"/>
      <c r="J207" s="23"/>
      <c r="K207" s="23"/>
      <c r="L207" s="23"/>
      <c r="M207" s="23"/>
      <c r="N207" s="23"/>
      <c r="O207" s="219"/>
      <c r="P207" s="219"/>
      <c r="Q207" s="23"/>
      <c r="R207" s="23"/>
      <c r="S207" s="23"/>
      <c r="T207" s="23"/>
      <c r="U207" s="219"/>
      <c r="V207" s="23"/>
      <c r="W207" s="23"/>
      <c r="X207" s="23"/>
    </row>
    <row r="208" spans="1:24" ht="15.75" customHeight="1">
      <c r="A208" s="452"/>
      <c r="B208" s="23"/>
      <c r="C208" s="23"/>
      <c r="D208" s="23"/>
      <c r="E208" s="23"/>
      <c r="F208" s="23"/>
      <c r="G208" s="23"/>
      <c r="H208" s="23"/>
      <c r="I208" s="23"/>
      <c r="J208" s="23"/>
      <c r="K208" s="23"/>
      <c r="L208" s="23"/>
      <c r="M208" s="23"/>
      <c r="N208" s="23"/>
      <c r="O208" s="219"/>
      <c r="P208" s="219"/>
      <c r="Q208" s="23"/>
      <c r="R208" s="23"/>
      <c r="S208" s="23"/>
      <c r="T208" s="23"/>
      <c r="U208" s="219"/>
      <c r="V208" s="23"/>
      <c r="W208" s="23"/>
      <c r="X208" s="23"/>
    </row>
    <row r="209" spans="1:24" ht="15.75" customHeight="1">
      <c r="A209" s="452"/>
      <c r="B209" s="23"/>
      <c r="C209" s="23"/>
      <c r="D209" s="23"/>
      <c r="E209" s="23"/>
      <c r="F209" s="23"/>
      <c r="G209" s="23"/>
      <c r="H209" s="23"/>
      <c r="I209" s="23"/>
      <c r="J209" s="23"/>
      <c r="K209" s="23"/>
      <c r="L209" s="23"/>
      <c r="M209" s="23"/>
      <c r="N209" s="23"/>
      <c r="O209" s="219"/>
      <c r="P209" s="219"/>
      <c r="Q209" s="23"/>
      <c r="R209" s="23"/>
      <c r="S209" s="23"/>
      <c r="T209" s="23"/>
      <c r="U209" s="219"/>
      <c r="V209" s="23"/>
      <c r="W209" s="23"/>
      <c r="X209" s="23"/>
    </row>
    <row r="210" spans="1:24" ht="15.75" customHeight="1">
      <c r="A210" s="452"/>
      <c r="B210" s="23"/>
      <c r="C210" s="23"/>
      <c r="D210" s="23"/>
      <c r="E210" s="23"/>
      <c r="F210" s="23"/>
      <c r="G210" s="23"/>
      <c r="H210" s="23"/>
      <c r="I210" s="23"/>
      <c r="J210" s="23"/>
      <c r="K210" s="23"/>
      <c r="L210" s="23"/>
      <c r="M210" s="23"/>
      <c r="N210" s="23"/>
      <c r="O210" s="219"/>
      <c r="P210" s="219"/>
      <c r="Q210" s="23"/>
      <c r="R210" s="23"/>
      <c r="S210" s="23"/>
      <c r="T210" s="23"/>
      <c r="U210" s="219"/>
      <c r="V210" s="23"/>
      <c r="W210" s="23"/>
      <c r="X210" s="23"/>
    </row>
    <row r="211" spans="1:24" ht="15.75" customHeight="1">
      <c r="A211" s="452"/>
      <c r="B211" s="23"/>
      <c r="C211" s="23"/>
      <c r="D211" s="23"/>
      <c r="E211" s="23"/>
      <c r="F211" s="23"/>
      <c r="G211" s="23"/>
      <c r="H211" s="23"/>
      <c r="I211" s="23"/>
      <c r="J211" s="23"/>
      <c r="K211" s="23"/>
      <c r="L211" s="23"/>
      <c r="M211" s="23"/>
      <c r="N211" s="23"/>
      <c r="O211" s="219"/>
      <c r="P211" s="219"/>
      <c r="Q211" s="23"/>
      <c r="R211" s="23"/>
      <c r="S211" s="23"/>
      <c r="T211" s="23"/>
      <c r="U211" s="219"/>
      <c r="V211" s="23"/>
      <c r="W211" s="23"/>
      <c r="X211" s="23"/>
    </row>
    <row r="212" spans="1:24" ht="15.75" customHeight="1">
      <c r="A212" s="452"/>
      <c r="B212" s="23"/>
      <c r="C212" s="23"/>
      <c r="D212" s="23"/>
      <c r="E212" s="23"/>
      <c r="F212" s="23"/>
      <c r="G212" s="23"/>
      <c r="H212" s="23"/>
      <c r="I212" s="23"/>
      <c r="J212" s="23"/>
      <c r="K212" s="23"/>
      <c r="L212" s="23"/>
      <c r="M212" s="23"/>
      <c r="N212" s="23"/>
      <c r="O212" s="219"/>
      <c r="P212" s="219"/>
      <c r="Q212" s="23"/>
      <c r="R212" s="23"/>
      <c r="S212" s="23"/>
      <c r="T212" s="23"/>
      <c r="U212" s="219"/>
      <c r="V212" s="23"/>
      <c r="W212" s="23"/>
      <c r="X212" s="23"/>
    </row>
    <row r="213" spans="1:24" ht="15.75" customHeight="1">
      <c r="A213" s="452"/>
      <c r="B213" s="23"/>
      <c r="C213" s="23"/>
      <c r="D213" s="23"/>
      <c r="E213" s="23"/>
      <c r="F213" s="23"/>
      <c r="G213" s="23"/>
      <c r="H213" s="23"/>
      <c r="I213" s="23"/>
      <c r="J213" s="23"/>
      <c r="K213" s="23"/>
      <c r="L213" s="23"/>
      <c r="M213" s="23"/>
      <c r="N213" s="23"/>
      <c r="O213" s="219"/>
      <c r="P213" s="219"/>
      <c r="Q213" s="23"/>
      <c r="R213" s="23"/>
      <c r="S213" s="23"/>
      <c r="T213" s="23"/>
      <c r="U213" s="219"/>
      <c r="V213" s="23"/>
      <c r="W213" s="23"/>
      <c r="X213" s="23"/>
    </row>
    <row r="214" spans="1:24" ht="15.75" customHeight="1">
      <c r="A214" s="452"/>
      <c r="B214" s="23"/>
      <c r="C214" s="23"/>
      <c r="D214" s="23"/>
      <c r="E214" s="23"/>
      <c r="F214" s="23"/>
      <c r="G214" s="23"/>
      <c r="H214" s="23"/>
      <c r="I214" s="23"/>
      <c r="J214" s="23"/>
      <c r="K214" s="23"/>
      <c r="L214" s="23"/>
      <c r="M214" s="23"/>
      <c r="N214" s="23"/>
      <c r="O214" s="219"/>
      <c r="P214" s="219"/>
      <c r="Q214" s="23"/>
      <c r="R214" s="23"/>
      <c r="S214" s="23"/>
      <c r="T214" s="23"/>
      <c r="U214" s="219"/>
      <c r="V214" s="23"/>
      <c r="W214" s="23"/>
      <c r="X214" s="23"/>
    </row>
    <row r="215" spans="1:24" ht="15.75" customHeight="1">
      <c r="A215" s="452"/>
      <c r="B215" s="23"/>
      <c r="C215" s="23"/>
      <c r="D215" s="23"/>
      <c r="E215" s="23"/>
      <c r="F215" s="23"/>
      <c r="G215" s="23"/>
      <c r="H215" s="23"/>
      <c r="I215" s="23"/>
      <c r="J215" s="23"/>
      <c r="K215" s="23"/>
      <c r="L215" s="23"/>
      <c r="M215" s="23"/>
      <c r="N215" s="23"/>
      <c r="O215" s="219"/>
      <c r="P215" s="219"/>
      <c r="Q215" s="23"/>
      <c r="R215" s="23"/>
      <c r="S215" s="23"/>
      <c r="T215" s="23"/>
      <c r="U215" s="219"/>
      <c r="V215" s="23"/>
      <c r="W215" s="23"/>
      <c r="X215" s="23"/>
    </row>
    <row r="216" spans="1:24" ht="15.75" customHeight="1">
      <c r="A216" s="452"/>
      <c r="B216" s="23"/>
      <c r="C216" s="23"/>
      <c r="D216" s="23"/>
      <c r="E216" s="23"/>
      <c r="F216" s="23"/>
      <c r="G216" s="23"/>
      <c r="H216" s="23"/>
      <c r="I216" s="23"/>
      <c r="J216" s="23"/>
      <c r="K216" s="23"/>
      <c r="L216" s="23"/>
      <c r="M216" s="23"/>
      <c r="N216" s="23"/>
      <c r="O216" s="219"/>
      <c r="P216" s="219"/>
      <c r="Q216" s="23"/>
      <c r="R216" s="23"/>
      <c r="S216" s="23"/>
      <c r="T216" s="23"/>
      <c r="U216" s="219"/>
      <c r="V216" s="23"/>
      <c r="W216" s="23"/>
      <c r="X216" s="23"/>
    </row>
    <row r="217" spans="1:24" ht="15.75" customHeight="1">
      <c r="A217" s="452"/>
      <c r="B217" s="23"/>
      <c r="C217" s="23"/>
      <c r="D217" s="23"/>
      <c r="E217" s="23"/>
      <c r="F217" s="23"/>
      <c r="G217" s="23"/>
      <c r="H217" s="23"/>
      <c r="I217" s="23"/>
      <c r="J217" s="23"/>
      <c r="K217" s="23"/>
      <c r="L217" s="23"/>
      <c r="M217" s="23"/>
      <c r="N217" s="23"/>
      <c r="O217" s="219"/>
      <c r="P217" s="219"/>
      <c r="Q217" s="23"/>
      <c r="R217" s="23"/>
      <c r="S217" s="23"/>
      <c r="T217" s="23"/>
      <c r="U217" s="219"/>
      <c r="V217" s="23"/>
      <c r="W217" s="23"/>
      <c r="X217" s="23"/>
    </row>
    <row r="218" spans="1:24" ht="15.75" customHeight="1">
      <c r="A218" s="452"/>
      <c r="B218" s="23"/>
      <c r="C218" s="23"/>
      <c r="D218" s="23"/>
      <c r="E218" s="23"/>
      <c r="F218" s="23"/>
      <c r="G218" s="23"/>
      <c r="H218" s="23"/>
      <c r="I218" s="23"/>
      <c r="J218" s="23"/>
      <c r="K218" s="23"/>
      <c r="L218" s="23"/>
      <c r="M218" s="23"/>
      <c r="N218" s="23"/>
      <c r="O218" s="219"/>
      <c r="P218" s="219"/>
      <c r="Q218" s="23"/>
      <c r="R218" s="23"/>
      <c r="S218" s="23"/>
      <c r="T218" s="23"/>
      <c r="U218" s="219"/>
      <c r="V218" s="23"/>
      <c r="W218" s="23"/>
      <c r="X218" s="23"/>
    </row>
    <row r="219" spans="1:24" ht="15.75" customHeight="1">
      <c r="A219" s="452"/>
      <c r="B219" s="23"/>
      <c r="C219" s="23"/>
      <c r="D219" s="23"/>
      <c r="E219" s="23"/>
      <c r="F219" s="23"/>
      <c r="G219" s="23"/>
      <c r="H219" s="23"/>
      <c r="I219" s="23"/>
      <c r="J219" s="23"/>
      <c r="K219" s="23"/>
      <c r="L219" s="23"/>
      <c r="M219" s="23"/>
      <c r="N219" s="23"/>
      <c r="O219" s="219"/>
      <c r="P219" s="219"/>
      <c r="Q219" s="23"/>
      <c r="R219" s="23"/>
      <c r="S219" s="23"/>
      <c r="T219" s="23"/>
      <c r="U219" s="219"/>
      <c r="V219" s="23"/>
      <c r="W219" s="23"/>
      <c r="X219" s="23"/>
    </row>
    <row r="220" spans="1:24" ht="15.75" customHeight="1">
      <c r="A220" s="452"/>
      <c r="B220" s="23"/>
      <c r="C220" s="23"/>
      <c r="D220" s="23"/>
      <c r="E220" s="23"/>
      <c r="F220" s="23"/>
      <c r="G220" s="23"/>
      <c r="H220" s="23"/>
      <c r="I220" s="23"/>
      <c r="J220" s="23"/>
      <c r="K220" s="23"/>
      <c r="L220" s="23"/>
      <c r="M220" s="23"/>
      <c r="N220" s="23"/>
      <c r="O220" s="219"/>
      <c r="P220" s="219"/>
      <c r="Q220" s="23"/>
      <c r="R220" s="23"/>
      <c r="S220" s="23"/>
      <c r="T220" s="23"/>
      <c r="U220" s="219"/>
      <c r="V220" s="23"/>
      <c r="W220" s="23"/>
      <c r="X220" s="23"/>
    </row>
    <row r="221" spans="1:24" ht="15.75" customHeight="1">
      <c r="A221" s="452"/>
      <c r="B221" s="23"/>
      <c r="C221" s="23"/>
      <c r="D221" s="23"/>
      <c r="E221" s="23"/>
      <c r="F221" s="23"/>
      <c r="G221" s="23"/>
      <c r="H221" s="23"/>
      <c r="I221" s="23"/>
      <c r="J221" s="23"/>
      <c r="K221" s="23"/>
      <c r="L221" s="23"/>
      <c r="M221" s="23"/>
      <c r="N221" s="23"/>
      <c r="O221" s="219"/>
      <c r="P221" s="219"/>
      <c r="Q221" s="23"/>
      <c r="R221" s="23"/>
      <c r="S221" s="23"/>
      <c r="T221" s="23"/>
      <c r="U221" s="219"/>
      <c r="V221" s="23"/>
      <c r="W221" s="23"/>
      <c r="X221" s="23"/>
    </row>
    <row r="222" spans="1:24" ht="15.75" customHeight="1">
      <c r="A222" s="452"/>
      <c r="B222" s="23"/>
      <c r="C222" s="23"/>
      <c r="D222" s="23"/>
      <c r="E222" s="23"/>
      <c r="F222" s="23"/>
      <c r="G222" s="23"/>
      <c r="H222" s="23"/>
      <c r="I222" s="23"/>
      <c r="J222" s="23"/>
      <c r="K222" s="23"/>
      <c r="L222" s="23"/>
      <c r="M222" s="23"/>
      <c r="N222" s="23"/>
      <c r="O222" s="219"/>
      <c r="P222" s="219"/>
      <c r="Q222" s="23"/>
      <c r="R222" s="23"/>
      <c r="S222" s="23"/>
      <c r="T222" s="23"/>
      <c r="U222" s="219"/>
      <c r="V222" s="23"/>
      <c r="W222" s="23"/>
      <c r="X222" s="23"/>
    </row>
    <row r="223" spans="1:24" ht="15.75" customHeight="1">
      <c r="A223" s="452"/>
      <c r="B223" s="23"/>
      <c r="C223" s="23"/>
      <c r="D223" s="23"/>
      <c r="E223" s="23"/>
      <c r="F223" s="23"/>
      <c r="G223" s="23"/>
      <c r="H223" s="23"/>
      <c r="I223" s="23"/>
      <c r="J223" s="23"/>
      <c r="K223" s="23"/>
      <c r="L223" s="23"/>
      <c r="M223" s="23"/>
      <c r="N223" s="23"/>
      <c r="O223" s="219"/>
      <c r="P223" s="219"/>
      <c r="Q223" s="23"/>
      <c r="R223" s="23"/>
      <c r="S223" s="23"/>
      <c r="T223" s="23"/>
      <c r="U223" s="219"/>
      <c r="V223" s="23"/>
      <c r="W223" s="23"/>
      <c r="X223" s="23"/>
    </row>
    <row r="224" spans="1:24" ht="15.75" customHeight="1">
      <c r="A224" s="452"/>
      <c r="B224" s="23"/>
      <c r="C224" s="23"/>
      <c r="D224" s="23"/>
      <c r="E224" s="23"/>
      <c r="F224" s="23"/>
      <c r="G224" s="23"/>
      <c r="H224" s="23"/>
      <c r="I224" s="23"/>
      <c r="J224" s="23"/>
      <c r="K224" s="23"/>
      <c r="L224" s="23"/>
      <c r="M224" s="23"/>
      <c r="N224" s="23"/>
      <c r="O224" s="219"/>
      <c r="P224" s="219"/>
      <c r="Q224" s="23"/>
      <c r="R224" s="23"/>
      <c r="S224" s="23"/>
      <c r="T224" s="23"/>
      <c r="U224" s="219"/>
      <c r="V224" s="23"/>
      <c r="W224" s="23"/>
      <c r="X224" s="23"/>
    </row>
    <row r="225" spans="1:24" ht="15.75" customHeight="1">
      <c r="A225" s="452"/>
      <c r="B225" s="23"/>
      <c r="C225" s="23"/>
      <c r="D225" s="23"/>
      <c r="E225" s="23"/>
      <c r="F225" s="23"/>
      <c r="G225" s="23"/>
      <c r="H225" s="23"/>
      <c r="I225" s="23"/>
      <c r="J225" s="23"/>
      <c r="K225" s="23"/>
      <c r="L225" s="23"/>
      <c r="M225" s="23"/>
      <c r="N225" s="23"/>
      <c r="O225" s="219"/>
      <c r="P225" s="219"/>
      <c r="Q225" s="23"/>
      <c r="R225" s="23"/>
      <c r="S225" s="23"/>
      <c r="T225" s="23"/>
      <c r="U225" s="219"/>
      <c r="V225" s="23"/>
      <c r="W225" s="23"/>
      <c r="X225" s="23"/>
    </row>
    <row r="226" spans="1:24" ht="15.75" customHeight="1">
      <c r="A226" s="452"/>
      <c r="B226" s="23"/>
      <c r="C226" s="23"/>
      <c r="D226" s="23"/>
      <c r="E226" s="23"/>
      <c r="F226" s="23"/>
      <c r="G226" s="23"/>
      <c r="H226" s="23"/>
      <c r="I226" s="23"/>
      <c r="J226" s="23"/>
      <c r="K226" s="23"/>
      <c r="L226" s="23"/>
      <c r="M226" s="23"/>
      <c r="N226" s="23"/>
      <c r="O226" s="219"/>
      <c r="P226" s="219"/>
      <c r="Q226" s="23"/>
      <c r="R226" s="23"/>
      <c r="S226" s="23"/>
      <c r="T226" s="23"/>
      <c r="U226" s="219"/>
      <c r="V226" s="23"/>
      <c r="W226" s="23"/>
      <c r="X226" s="23"/>
    </row>
    <row r="227" spans="1:24" ht="15.75" customHeight="1">
      <c r="A227" s="452"/>
      <c r="B227" s="23"/>
      <c r="C227" s="23"/>
      <c r="D227" s="23"/>
      <c r="E227" s="23"/>
      <c r="F227" s="23"/>
      <c r="G227" s="23"/>
      <c r="H227" s="23"/>
      <c r="I227" s="23"/>
      <c r="J227" s="23"/>
      <c r="K227" s="23"/>
      <c r="L227" s="23"/>
      <c r="M227" s="23"/>
      <c r="N227" s="23"/>
      <c r="O227" s="219"/>
      <c r="P227" s="219"/>
      <c r="Q227" s="23"/>
      <c r="R227" s="23"/>
      <c r="S227" s="23"/>
      <c r="T227" s="23"/>
      <c r="U227" s="219"/>
      <c r="V227" s="23"/>
      <c r="W227" s="23"/>
      <c r="X227" s="23"/>
    </row>
    <row r="228" spans="1:24" ht="15.75" customHeight="1">
      <c r="A228" s="452"/>
      <c r="B228" s="23"/>
      <c r="C228" s="23"/>
      <c r="D228" s="23"/>
      <c r="E228" s="23"/>
      <c r="F228" s="23"/>
      <c r="G228" s="23"/>
      <c r="H228" s="23"/>
      <c r="I228" s="23"/>
      <c r="J228" s="23"/>
      <c r="K228" s="23"/>
      <c r="L228" s="23"/>
      <c r="M228" s="23"/>
      <c r="N228" s="23"/>
      <c r="O228" s="219"/>
      <c r="P228" s="219"/>
      <c r="Q228" s="23"/>
      <c r="R228" s="23"/>
      <c r="S228" s="23"/>
      <c r="T228" s="23"/>
      <c r="U228" s="219"/>
      <c r="V228" s="23"/>
      <c r="W228" s="23"/>
      <c r="X228" s="23"/>
    </row>
    <row r="229" spans="1:24" ht="15.75" customHeight="1">
      <c r="A229" s="452"/>
      <c r="B229" s="23"/>
      <c r="C229" s="23"/>
      <c r="D229" s="23"/>
      <c r="E229" s="23"/>
      <c r="F229" s="23"/>
      <c r="G229" s="23"/>
      <c r="H229" s="23"/>
      <c r="I229" s="23"/>
      <c r="J229" s="23"/>
      <c r="K229" s="23"/>
      <c r="L229" s="23"/>
      <c r="M229" s="23"/>
      <c r="N229" s="23"/>
      <c r="O229" s="219"/>
      <c r="P229" s="219"/>
      <c r="Q229" s="23"/>
      <c r="R229" s="23"/>
      <c r="S229" s="23"/>
      <c r="T229" s="23"/>
      <c r="U229" s="219"/>
      <c r="V229" s="23"/>
      <c r="W229" s="23"/>
      <c r="X229" s="23"/>
    </row>
    <row r="230" spans="1:24" ht="15.75" customHeight="1">
      <c r="A230" s="452"/>
      <c r="B230" s="23"/>
      <c r="C230" s="23"/>
      <c r="D230" s="23"/>
      <c r="E230" s="23"/>
      <c r="F230" s="23"/>
      <c r="G230" s="23"/>
      <c r="H230" s="23"/>
      <c r="I230" s="23"/>
      <c r="J230" s="23"/>
      <c r="K230" s="23"/>
      <c r="L230" s="23"/>
      <c r="M230" s="23"/>
      <c r="N230" s="23"/>
      <c r="O230" s="219"/>
      <c r="P230" s="219"/>
      <c r="Q230" s="23"/>
      <c r="R230" s="23"/>
      <c r="S230" s="23"/>
      <c r="T230" s="23"/>
      <c r="U230" s="219"/>
      <c r="V230" s="23"/>
      <c r="W230" s="23"/>
      <c r="X230" s="23"/>
    </row>
    <row r="231" spans="1:24" ht="15.75" customHeight="1">
      <c r="A231" s="452"/>
      <c r="B231" s="23"/>
      <c r="C231" s="23"/>
      <c r="D231" s="23"/>
      <c r="E231" s="23"/>
      <c r="F231" s="23"/>
      <c r="G231" s="23"/>
      <c r="H231" s="23"/>
      <c r="I231" s="23"/>
      <c r="J231" s="23"/>
      <c r="K231" s="23"/>
      <c r="L231" s="23"/>
      <c r="M231" s="23"/>
      <c r="N231" s="23"/>
      <c r="O231" s="219"/>
      <c r="P231" s="219"/>
      <c r="Q231" s="23"/>
      <c r="R231" s="23"/>
      <c r="S231" s="23"/>
      <c r="T231" s="23"/>
      <c r="U231" s="219"/>
      <c r="V231" s="23"/>
      <c r="W231" s="23"/>
      <c r="X231" s="23"/>
    </row>
    <row r="232" spans="1:24" ht="15.75" customHeight="1">
      <c r="A232" s="452"/>
      <c r="B232" s="23"/>
      <c r="C232" s="23"/>
      <c r="D232" s="23"/>
      <c r="E232" s="23"/>
      <c r="F232" s="23"/>
      <c r="G232" s="23"/>
      <c r="H232" s="23"/>
      <c r="I232" s="23"/>
      <c r="J232" s="23"/>
      <c r="K232" s="23"/>
      <c r="L232" s="23"/>
      <c r="M232" s="23"/>
      <c r="N232" s="23"/>
      <c r="O232" s="219"/>
      <c r="P232" s="219"/>
      <c r="Q232" s="23"/>
      <c r="R232" s="23"/>
      <c r="S232" s="23"/>
      <c r="T232" s="23"/>
      <c r="U232" s="219"/>
      <c r="V232" s="23"/>
      <c r="W232" s="23"/>
      <c r="X232" s="23"/>
    </row>
    <row r="233" spans="1:24" ht="15.75" customHeight="1">
      <c r="A233" s="452"/>
      <c r="B233" s="23"/>
      <c r="C233" s="23"/>
      <c r="D233" s="23"/>
      <c r="E233" s="23"/>
      <c r="F233" s="23"/>
      <c r="G233" s="23"/>
      <c r="H233" s="23"/>
      <c r="I233" s="23"/>
      <c r="J233" s="23"/>
      <c r="K233" s="23"/>
      <c r="L233" s="23"/>
      <c r="M233" s="23"/>
      <c r="N233" s="23"/>
      <c r="O233" s="219"/>
      <c r="P233" s="219"/>
      <c r="Q233" s="23"/>
      <c r="R233" s="23"/>
      <c r="S233" s="23"/>
      <c r="T233" s="23"/>
      <c r="U233" s="219"/>
      <c r="V233" s="23"/>
      <c r="W233" s="23"/>
      <c r="X233" s="23"/>
    </row>
    <row r="234" spans="1:24" ht="15.75" customHeight="1">
      <c r="A234" s="452"/>
      <c r="B234" s="23"/>
      <c r="C234" s="23"/>
      <c r="D234" s="23"/>
      <c r="E234" s="23"/>
      <c r="F234" s="23"/>
      <c r="G234" s="23"/>
      <c r="H234" s="23"/>
      <c r="I234" s="23"/>
      <c r="J234" s="23"/>
      <c r="K234" s="23"/>
      <c r="L234" s="23"/>
      <c r="M234" s="23"/>
      <c r="N234" s="23"/>
      <c r="O234" s="219"/>
      <c r="P234" s="219"/>
      <c r="Q234" s="23"/>
      <c r="R234" s="23"/>
      <c r="S234" s="23"/>
      <c r="T234" s="23"/>
      <c r="U234" s="23"/>
      <c r="V234" s="23"/>
      <c r="W234" s="23"/>
      <c r="X234" s="23"/>
    </row>
    <row r="235" spans="1:24" ht="15.75" customHeight="1">
      <c r="A235" s="452"/>
      <c r="B235" s="23"/>
      <c r="C235" s="23"/>
      <c r="D235" s="23"/>
      <c r="E235" s="23"/>
      <c r="F235" s="23"/>
      <c r="G235" s="23"/>
      <c r="H235" s="23"/>
      <c r="I235" s="23"/>
      <c r="J235" s="23"/>
      <c r="K235" s="23"/>
      <c r="L235" s="23"/>
      <c r="M235" s="23"/>
      <c r="N235" s="23"/>
      <c r="O235" s="219"/>
      <c r="P235" s="219"/>
      <c r="Q235" s="23"/>
      <c r="R235" s="23"/>
      <c r="S235" s="23"/>
      <c r="T235" s="23"/>
      <c r="U235" s="23"/>
      <c r="V235" s="23"/>
      <c r="W235" s="23"/>
      <c r="X235" s="23"/>
    </row>
    <row r="236" spans="1:24" ht="15.75" customHeight="1">
      <c r="A236" s="452"/>
      <c r="B236" s="23"/>
      <c r="C236" s="23"/>
      <c r="D236" s="23"/>
      <c r="E236" s="23"/>
      <c r="F236" s="23"/>
      <c r="G236" s="23"/>
      <c r="H236" s="23"/>
      <c r="I236" s="23"/>
      <c r="J236" s="23"/>
      <c r="K236" s="23"/>
      <c r="L236" s="23"/>
      <c r="M236" s="23"/>
      <c r="N236" s="23"/>
      <c r="O236" s="219"/>
      <c r="P236" s="219"/>
      <c r="Q236" s="23"/>
      <c r="R236" s="23"/>
      <c r="S236" s="23"/>
      <c r="T236" s="23"/>
      <c r="U236" s="23"/>
      <c r="V236" s="23"/>
      <c r="W236" s="23"/>
      <c r="X236" s="23"/>
    </row>
    <row r="237" spans="1:24" ht="15.75" customHeight="1">
      <c r="A237" s="452"/>
      <c r="B237" s="23"/>
      <c r="C237" s="23"/>
      <c r="D237" s="23"/>
      <c r="E237" s="23"/>
      <c r="F237" s="23"/>
      <c r="G237" s="23"/>
      <c r="H237" s="23"/>
      <c r="I237" s="23"/>
      <c r="J237" s="23"/>
      <c r="K237" s="23"/>
      <c r="L237" s="23"/>
      <c r="M237" s="23"/>
      <c r="N237" s="23"/>
      <c r="O237" s="219"/>
      <c r="P237" s="219"/>
      <c r="Q237" s="23"/>
      <c r="R237" s="23"/>
      <c r="S237" s="23"/>
      <c r="T237" s="23"/>
      <c r="U237" s="23"/>
      <c r="V237" s="23"/>
      <c r="W237" s="23"/>
      <c r="X237" s="23"/>
    </row>
    <row r="238" spans="1:24" ht="15.75" customHeight="1">
      <c r="A238" s="452"/>
      <c r="B238" s="23"/>
      <c r="C238" s="23"/>
      <c r="D238" s="23"/>
      <c r="E238" s="23"/>
      <c r="F238" s="23"/>
      <c r="G238" s="23"/>
      <c r="H238" s="23"/>
      <c r="I238" s="23"/>
      <c r="J238" s="23"/>
      <c r="K238" s="23"/>
      <c r="L238" s="23"/>
      <c r="M238" s="23"/>
      <c r="N238" s="23"/>
      <c r="O238" s="219"/>
      <c r="P238" s="219"/>
      <c r="Q238" s="23"/>
      <c r="R238" s="23"/>
      <c r="S238" s="23"/>
      <c r="T238" s="23"/>
      <c r="U238" s="23"/>
      <c r="V238" s="23"/>
      <c r="W238" s="23"/>
      <c r="X238" s="23"/>
    </row>
    <row r="239" spans="1:24" ht="15.75" customHeight="1">
      <c r="A239" s="452"/>
      <c r="B239" s="23"/>
      <c r="C239" s="23"/>
      <c r="D239" s="23"/>
      <c r="E239" s="23"/>
      <c r="F239" s="23"/>
      <c r="G239" s="23"/>
      <c r="H239" s="23"/>
      <c r="I239" s="23"/>
      <c r="J239" s="23"/>
      <c r="K239" s="23"/>
      <c r="L239" s="23"/>
      <c r="M239" s="23"/>
      <c r="N239" s="23"/>
      <c r="O239" s="219"/>
      <c r="P239" s="219"/>
      <c r="Q239" s="23"/>
      <c r="R239" s="23"/>
      <c r="S239" s="23"/>
      <c r="T239" s="23"/>
      <c r="U239" s="23"/>
      <c r="V239" s="23"/>
      <c r="W239" s="23"/>
      <c r="X239" s="23"/>
    </row>
    <row r="240" spans="1:24" ht="15.75" customHeight="1">
      <c r="A240" s="452"/>
      <c r="B240" s="23"/>
      <c r="C240" s="23"/>
      <c r="D240" s="23"/>
      <c r="E240" s="23"/>
      <c r="F240" s="23"/>
      <c r="G240" s="23"/>
      <c r="H240" s="23"/>
      <c r="I240" s="23"/>
      <c r="J240" s="23"/>
      <c r="K240" s="23"/>
      <c r="L240" s="23"/>
      <c r="M240" s="23"/>
      <c r="N240" s="23"/>
      <c r="O240" s="219"/>
      <c r="P240" s="219"/>
      <c r="Q240" s="23"/>
      <c r="R240" s="23"/>
      <c r="S240" s="23"/>
      <c r="T240" s="23"/>
      <c r="U240" s="23"/>
      <c r="V240" s="23"/>
      <c r="W240" s="23"/>
      <c r="X240" s="23"/>
    </row>
    <row r="241" spans="1:24" ht="15.75" customHeight="1">
      <c r="A241" s="452"/>
      <c r="B241" s="23"/>
      <c r="C241" s="23"/>
      <c r="D241" s="23"/>
      <c r="E241" s="23"/>
      <c r="F241" s="23"/>
      <c r="G241" s="23"/>
      <c r="H241" s="23"/>
      <c r="I241" s="23"/>
      <c r="J241" s="23"/>
      <c r="K241" s="23"/>
      <c r="L241" s="23"/>
      <c r="M241" s="23"/>
      <c r="N241" s="23"/>
      <c r="O241" s="219"/>
      <c r="P241" s="219"/>
      <c r="Q241" s="23"/>
      <c r="R241" s="23"/>
      <c r="S241" s="23"/>
      <c r="T241" s="23"/>
      <c r="U241" s="23"/>
      <c r="V241" s="23"/>
      <c r="W241" s="23"/>
      <c r="X241" s="23"/>
    </row>
    <row r="242" spans="1:24" ht="15.75" customHeight="1">
      <c r="A242" s="452"/>
      <c r="B242" s="23"/>
      <c r="C242" s="23"/>
      <c r="D242" s="23"/>
      <c r="E242" s="23"/>
      <c r="F242" s="23"/>
      <c r="G242" s="23"/>
      <c r="H242" s="23"/>
      <c r="I242" s="23"/>
      <c r="J242" s="23"/>
      <c r="K242" s="23"/>
      <c r="L242" s="23"/>
      <c r="M242" s="23"/>
      <c r="N242" s="23"/>
      <c r="O242" s="219"/>
      <c r="P242" s="219"/>
      <c r="Q242" s="23"/>
      <c r="R242" s="23"/>
      <c r="S242" s="23"/>
      <c r="T242" s="23"/>
      <c r="U242" s="23"/>
      <c r="V242" s="23"/>
      <c r="W242" s="23"/>
      <c r="X242" s="23"/>
    </row>
    <row r="243" spans="1:24" ht="15.75" customHeight="1">
      <c r="A243" s="452"/>
      <c r="B243" s="23"/>
      <c r="C243" s="23"/>
      <c r="D243" s="23"/>
      <c r="E243" s="23"/>
      <c r="F243" s="23"/>
      <c r="G243" s="23"/>
      <c r="H243" s="23"/>
      <c r="I243" s="23"/>
      <c r="J243" s="23"/>
      <c r="K243" s="23"/>
      <c r="L243" s="23"/>
      <c r="M243" s="23"/>
      <c r="N243" s="23"/>
      <c r="O243" s="219"/>
      <c r="P243" s="219"/>
      <c r="Q243" s="23"/>
      <c r="R243" s="23"/>
      <c r="S243" s="23"/>
      <c r="T243" s="23"/>
      <c r="U243" s="23"/>
      <c r="V243" s="23"/>
      <c r="W243" s="23"/>
      <c r="X243" s="23"/>
    </row>
    <row r="244" spans="1:24" ht="15.75" customHeight="1">
      <c r="A244" s="452"/>
      <c r="B244" s="23"/>
      <c r="C244" s="23"/>
      <c r="D244" s="23"/>
      <c r="E244" s="23"/>
      <c r="F244" s="23"/>
      <c r="G244" s="23"/>
      <c r="H244" s="23"/>
      <c r="I244" s="23"/>
      <c r="J244" s="23"/>
      <c r="K244" s="23"/>
      <c r="L244" s="23"/>
      <c r="M244" s="23"/>
      <c r="N244" s="23"/>
      <c r="O244" s="219"/>
      <c r="P244" s="219"/>
      <c r="Q244" s="23"/>
      <c r="R244" s="23"/>
      <c r="S244" s="23"/>
      <c r="T244" s="23"/>
      <c r="U244" s="23"/>
      <c r="V244" s="23"/>
      <c r="W244" s="23"/>
      <c r="X244" s="23"/>
    </row>
    <row r="245" spans="1:24" ht="15.75" customHeight="1">
      <c r="A245" s="452"/>
      <c r="B245" s="23"/>
      <c r="C245" s="23"/>
      <c r="D245" s="23"/>
      <c r="E245" s="23"/>
      <c r="F245" s="23"/>
      <c r="G245" s="23"/>
      <c r="H245" s="23"/>
      <c r="I245" s="23"/>
      <c r="J245" s="23"/>
      <c r="K245" s="23"/>
      <c r="L245" s="23"/>
      <c r="M245" s="23"/>
      <c r="N245" s="23"/>
      <c r="O245" s="219"/>
      <c r="P245" s="219"/>
      <c r="Q245" s="23"/>
      <c r="R245" s="23"/>
      <c r="S245" s="23"/>
      <c r="T245" s="23"/>
      <c r="U245" s="23"/>
      <c r="V245" s="23"/>
      <c r="W245" s="23"/>
      <c r="X245" s="23"/>
    </row>
    <row r="246" spans="1:24" ht="15.75" customHeight="1">
      <c r="A246" s="452"/>
      <c r="B246" s="23"/>
      <c r="C246" s="23"/>
      <c r="D246" s="23"/>
      <c r="E246" s="23"/>
      <c r="F246" s="23"/>
      <c r="G246" s="23"/>
      <c r="H246" s="23"/>
      <c r="I246" s="23"/>
      <c r="J246" s="23"/>
      <c r="K246" s="23"/>
      <c r="L246" s="23"/>
      <c r="M246" s="23"/>
      <c r="N246" s="23"/>
      <c r="O246" s="219"/>
      <c r="P246" s="219"/>
      <c r="Q246" s="23"/>
      <c r="R246" s="23"/>
      <c r="S246" s="23"/>
      <c r="T246" s="23"/>
      <c r="U246" s="23"/>
      <c r="V246" s="23"/>
      <c r="W246" s="23"/>
      <c r="X246" s="23"/>
    </row>
    <row r="247" spans="1:24" ht="15.75" customHeight="1">
      <c r="A247" s="452"/>
      <c r="B247" s="23"/>
      <c r="C247" s="23"/>
      <c r="D247" s="23"/>
      <c r="E247" s="23"/>
      <c r="F247" s="23"/>
      <c r="G247" s="23"/>
      <c r="H247" s="23"/>
      <c r="I247" s="23"/>
      <c r="J247" s="23"/>
      <c r="K247" s="23"/>
      <c r="L247" s="23"/>
      <c r="M247" s="23"/>
      <c r="N247" s="23"/>
      <c r="O247" s="219"/>
      <c r="P247" s="219"/>
      <c r="Q247" s="23"/>
      <c r="R247" s="23"/>
      <c r="S247" s="23"/>
      <c r="T247" s="23"/>
      <c r="U247" s="23"/>
      <c r="V247" s="23"/>
      <c r="W247" s="23"/>
      <c r="X247" s="23"/>
    </row>
    <row r="248" spans="1:24" ht="15.75" customHeight="1">
      <c r="A248" s="452"/>
      <c r="B248" s="23"/>
      <c r="C248" s="23"/>
      <c r="D248" s="23"/>
      <c r="E248" s="23"/>
      <c r="F248" s="23"/>
      <c r="G248" s="23"/>
      <c r="H248" s="23"/>
      <c r="I248" s="23"/>
      <c r="J248" s="23"/>
      <c r="K248" s="23"/>
      <c r="L248" s="23"/>
      <c r="M248" s="23"/>
      <c r="N248" s="23"/>
      <c r="O248" s="219"/>
      <c r="P248" s="219"/>
      <c r="Q248" s="23"/>
      <c r="R248" s="23"/>
      <c r="S248" s="23"/>
      <c r="T248" s="23"/>
      <c r="U248" s="23"/>
      <c r="V248" s="23"/>
      <c r="W248" s="23"/>
      <c r="X248" s="23"/>
    </row>
    <row r="249" spans="1:24" ht="15.75" customHeight="1">
      <c r="A249" s="452"/>
      <c r="B249" s="23"/>
      <c r="C249" s="23"/>
      <c r="D249" s="23"/>
      <c r="E249" s="23"/>
      <c r="F249" s="23"/>
      <c r="G249" s="23"/>
      <c r="H249" s="23"/>
      <c r="I249" s="23"/>
      <c r="J249" s="23"/>
      <c r="K249" s="23"/>
      <c r="L249" s="23"/>
      <c r="M249" s="23"/>
      <c r="N249" s="23"/>
      <c r="O249" s="219"/>
      <c r="P249" s="219"/>
      <c r="Q249" s="23"/>
      <c r="R249" s="23"/>
      <c r="S249" s="23"/>
      <c r="T249" s="23"/>
      <c r="U249" s="23"/>
      <c r="V249" s="23"/>
      <c r="W249" s="23"/>
      <c r="X249" s="23"/>
    </row>
    <row r="250" spans="1:24" ht="15.75" customHeight="1">
      <c r="A250" s="452"/>
      <c r="B250" s="23"/>
      <c r="C250" s="23"/>
      <c r="D250" s="23"/>
      <c r="E250" s="23"/>
      <c r="F250" s="23"/>
      <c r="G250" s="23"/>
      <c r="H250" s="23"/>
      <c r="I250" s="23"/>
      <c r="J250" s="23"/>
      <c r="K250" s="23"/>
      <c r="L250" s="23"/>
      <c r="M250" s="23"/>
      <c r="N250" s="23"/>
      <c r="O250" s="219"/>
      <c r="P250" s="219"/>
      <c r="Q250" s="23"/>
      <c r="R250" s="23"/>
      <c r="S250" s="23"/>
      <c r="T250" s="23"/>
      <c r="U250" s="23"/>
      <c r="V250" s="23"/>
      <c r="W250" s="23"/>
      <c r="X250" s="23"/>
    </row>
    <row r="251" spans="1:24" ht="15.75" customHeight="1">
      <c r="A251" s="452"/>
      <c r="B251" s="23"/>
      <c r="C251" s="23"/>
      <c r="D251" s="23"/>
      <c r="E251" s="23"/>
      <c r="F251" s="23"/>
      <c r="G251" s="23"/>
      <c r="H251" s="23"/>
      <c r="I251" s="23"/>
      <c r="J251" s="23"/>
      <c r="K251" s="23"/>
      <c r="L251" s="23"/>
      <c r="M251" s="23"/>
      <c r="N251" s="23"/>
      <c r="O251" s="219"/>
      <c r="P251" s="219"/>
      <c r="Q251" s="23"/>
      <c r="R251" s="23"/>
      <c r="S251" s="23"/>
      <c r="T251" s="23"/>
      <c r="U251" s="23"/>
      <c r="V251" s="23"/>
      <c r="W251" s="23"/>
      <c r="X251" s="23"/>
    </row>
    <row r="252" spans="1:24" ht="15.75" customHeight="1">
      <c r="A252" s="452"/>
      <c r="B252" s="23"/>
      <c r="C252" s="23"/>
      <c r="D252" s="23"/>
      <c r="E252" s="23"/>
      <c r="F252" s="23"/>
      <c r="G252" s="23"/>
      <c r="H252" s="23"/>
      <c r="I252" s="23"/>
      <c r="J252" s="23"/>
      <c r="K252" s="23"/>
      <c r="L252" s="23"/>
      <c r="M252" s="23"/>
      <c r="N252" s="23"/>
      <c r="O252" s="219"/>
      <c r="P252" s="219"/>
      <c r="Q252" s="23"/>
      <c r="R252" s="23"/>
      <c r="S252" s="23"/>
      <c r="T252" s="23"/>
      <c r="U252" s="23"/>
      <c r="V252" s="23"/>
      <c r="W252" s="23"/>
      <c r="X252" s="23"/>
    </row>
    <row r="253" spans="1:24" ht="15.75" customHeight="1">
      <c r="A253" s="452"/>
      <c r="B253" s="23"/>
      <c r="C253" s="23"/>
      <c r="D253" s="23"/>
      <c r="E253" s="23"/>
      <c r="F253" s="23"/>
      <c r="G253" s="23"/>
      <c r="H253" s="23"/>
      <c r="I253" s="23"/>
      <c r="J253" s="23"/>
      <c r="K253" s="23"/>
      <c r="L253" s="23"/>
      <c r="M253" s="23"/>
      <c r="N253" s="23"/>
      <c r="O253" s="219"/>
      <c r="P253" s="219"/>
      <c r="Q253" s="23"/>
      <c r="R253" s="23"/>
      <c r="S253" s="23"/>
      <c r="T253" s="23"/>
      <c r="U253" s="23"/>
      <c r="V253" s="23"/>
      <c r="W253" s="23"/>
      <c r="X253" s="23"/>
    </row>
    <row r="254" spans="1:24" ht="15.75" customHeight="1">
      <c r="A254" s="452"/>
      <c r="B254" s="23"/>
      <c r="C254" s="23"/>
      <c r="D254" s="23"/>
      <c r="E254" s="23"/>
      <c r="F254" s="23"/>
      <c r="G254" s="23"/>
      <c r="H254" s="23"/>
      <c r="I254" s="23"/>
      <c r="J254" s="23"/>
      <c r="K254" s="23"/>
      <c r="L254" s="23"/>
      <c r="M254" s="23"/>
      <c r="N254" s="23"/>
      <c r="O254" s="219"/>
      <c r="P254" s="219"/>
      <c r="Q254" s="23"/>
      <c r="R254" s="23"/>
      <c r="S254" s="23"/>
      <c r="T254" s="23"/>
      <c r="U254" s="23"/>
      <c r="V254" s="23"/>
      <c r="W254" s="23"/>
      <c r="X254" s="23"/>
    </row>
    <row r="255" spans="1:24" ht="15.75" customHeight="1">
      <c r="A255" s="452"/>
      <c r="B255" s="23"/>
      <c r="C255" s="23"/>
      <c r="D255" s="23"/>
      <c r="E255" s="23"/>
      <c r="F255" s="23"/>
      <c r="G255" s="23"/>
      <c r="H255" s="23"/>
      <c r="I255" s="23"/>
      <c r="J255" s="23"/>
      <c r="K255" s="23"/>
      <c r="L255" s="23"/>
      <c r="M255" s="23"/>
      <c r="N255" s="23"/>
      <c r="O255" s="219"/>
      <c r="P255" s="219"/>
      <c r="Q255" s="23"/>
      <c r="R255" s="23"/>
      <c r="S255" s="23"/>
      <c r="T255" s="23"/>
      <c r="U255" s="23"/>
      <c r="V255" s="23"/>
      <c r="W255" s="23"/>
      <c r="X255" s="23"/>
    </row>
    <row r="256" spans="1:24" ht="15.75" customHeight="1">
      <c r="A256" s="452"/>
      <c r="B256" s="23"/>
      <c r="C256" s="23"/>
      <c r="D256" s="23"/>
      <c r="E256" s="23"/>
      <c r="F256" s="23"/>
      <c r="G256" s="23"/>
      <c r="H256" s="23"/>
      <c r="I256" s="23"/>
      <c r="J256" s="23"/>
      <c r="K256" s="23"/>
      <c r="L256" s="23"/>
      <c r="M256" s="23"/>
      <c r="N256" s="23"/>
      <c r="O256" s="219"/>
      <c r="P256" s="219"/>
      <c r="Q256" s="23"/>
      <c r="R256" s="23"/>
      <c r="S256" s="23"/>
      <c r="T256" s="23"/>
      <c r="U256" s="23"/>
      <c r="V256" s="23"/>
      <c r="W256" s="23"/>
      <c r="X256" s="23"/>
    </row>
    <row r="257" spans="1:24" ht="15.75" customHeight="1">
      <c r="A257" s="452"/>
      <c r="B257" s="23"/>
      <c r="C257" s="23"/>
      <c r="D257" s="23"/>
      <c r="E257" s="23"/>
      <c r="F257" s="23"/>
      <c r="G257" s="23"/>
      <c r="H257" s="23"/>
      <c r="I257" s="23"/>
      <c r="J257" s="23"/>
      <c r="K257" s="23"/>
      <c r="L257" s="23"/>
      <c r="M257" s="23"/>
      <c r="N257" s="23"/>
      <c r="O257" s="219"/>
      <c r="P257" s="219"/>
      <c r="Q257" s="23"/>
      <c r="R257" s="23"/>
      <c r="S257" s="23"/>
      <c r="T257" s="23"/>
      <c r="U257" s="23"/>
      <c r="V257" s="23"/>
      <c r="W257" s="23"/>
      <c r="X257" s="23"/>
    </row>
    <row r="258" spans="1:24" ht="15.75" customHeight="1">
      <c r="A258" s="452"/>
      <c r="B258" s="23"/>
      <c r="C258" s="23"/>
      <c r="D258" s="23"/>
      <c r="E258" s="23"/>
      <c r="F258" s="23"/>
      <c r="G258" s="23"/>
      <c r="H258" s="23"/>
      <c r="I258" s="23"/>
      <c r="J258" s="23"/>
      <c r="K258" s="23"/>
      <c r="L258" s="23"/>
      <c r="M258" s="23"/>
      <c r="N258" s="23"/>
      <c r="O258" s="219"/>
      <c r="P258" s="219"/>
      <c r="Q258" s="23"/>
      <c r="R258" s="23"/>
      <c r="S258" s="23"/>
      <c r="T258" s="23"/>
      <c r="U258" s="23"/>
      <c r="V258" s="23"/>
      <c r="W258" s="23"/>
      <c r="X258" s="23"/>
    </row>
    <row r="259" spans="1:24" ht="15.75" customHeight="1">
      <c r="A259" s="452"/>
      <c r="B259" s="23"/>
      <c r="C259" s="23"/>
      <c r="D259" s="23"/>
      <c r="E259" s="23"/>
      <c r="F259" s="23"/>
      <c r="G259" s="23"/>
      <c r="H259" s="23"/>
      <c r="I259" s="23"/>
      <c r="J259" s="23"/>
      <c r="K259" s="23"/>
      <c r="L259" s="23"/>
      <c r="M259" s="23"/>
      <c r="N259" s="23"/>
      <c r="O259" s="219"/>
      <c r="P259" s="219"/>
      <c r="Q259" s="23"/>
      <c r="R259" s="23"/>
      <c r="S259" s="23"/>
      <c r="T259" s="23"/>
      <c r="U259" s="23"/>
      <c r="V259" s="23"/>
      <c r="W259" s="23"/>
      <c r="X259" s="23"/>
    </row>
    <row r="260" spans="1:24" ht="15.75" customHeight="1">
      <c r="A260" s="452"/>
      <c r="B260" s="23"/>
      <c r="C260" s="23"/>
      <c r="D260" s="23"/>
      <c r="E260" s="23"/>
      <c r="F260" s="23"/>
      <c r="G260" s="23"/>
      <c r="H260" s="23"/>
      <c r="I260" s="23"/>
      <c r="J260" s="23"/>
      <c r="K260" s="23"/>
      <c r="L260" s="23"/>
      <c r="M260" s="23"/>
      <c r="N260" s="23"/>
      <c r="O260" s="219"/>
      <c r="P260" s="219"/>
      <c r="Q260" s="23"/>
      <c r="R260" s="23"/>
      <c r="S260" s="23"/>
      <c r="T260" s="23"/>
      <c r="U260" s="23"/>
      <c r="V260" s="23"/>
      <c r="W260" s="23"/>
      <c r="X260" s="23"/>
    </row>
    <row r="261" spans="1:24" ht="15.75" customHeight="1">
      <c r="A261" s="452"/>
      <c r="B261" s="23"/>
      <c r="C261" s="23"/>
      <c r="D261" s="23"/>
      <c r="E261" s="23"/>
      <c r="F261" s="23"/>
      <c r="G261" s="23"/>
      <c r="H261" s="23"/>
      <c r="I261" s="23"/>
      <c r="J261" s="23"/>
      <c r="K261" s="23"/>
      <c r="L261" s="23"/>
      <c r="M261" s="23"/>
      <c r="N261" s="23"/>
      <c r="O261" s="219"/>
      <c r="P261" s="219"/>
      <c r="Q261" s="23"/>
      <c r="R261" s="23"/>
      <c r="S261" s="23"/>
      <c r="T261" s="23"/>
      <c r="U261" s="23"/>
      <c r="V261" s="23"/>
      <c r="W261" s="23"/>
      <c r="X261" s="23"/>
    </row>
    <row r="262" spans="1:24" ht="15.75" customHeight="1">
      <c r="A262" s="452"/>
      <c r="B262" s="23"/>
      <c r="C262" s="23"/>
      <c r="D262" s="23"/>
      <c r="E262" s="23"/>
      <c r="F262" s="23"/>
      <c r="G262" s="23"/>
      <c r="H262" s="23"/>
      <c r="I262" s="23"/>
      <c r="J262" s="23"/>
      <c r="K262" s="23"/>
      <c r="L262" s="23"/>
      <c r="M262" s="23"/>
      <c r="N262" s="23"/>
      <c r="O262" s="219"/>
      <c r="P262" s="219"/>
      <c r="Q262" s="23"/>
      <c r="R262" s="23"/>
      <c r="S262" s="23"/>
      <c r="T262" s="23"/>
      <c r="U262" s="23"/>
      <c r="V262" s="23"/>
      <c r="W262" s="23"/>
      <c r="X262" s="23"/>
    </row>
    <row r="263" spans="1:24" ht="15.75" customHeight="1">
      <c r="A263" s="452"/>
      <c r="B263" s="23"/>
      <c r="C263" s="23"/>
      <c r="D263" s="23"/>
      <c r="E263" s="23"/>
      <c r="F263" s="23"/>
      <c r="G263" s="23"/>
      <c r="H263" s="23"/>
      <c r="I263" s="23"/>
      <c r="J263" s="23"/>
      <c r="K263" s="23"/>
      <c r="L263" s="23"/>
      <c r="M263" s="23"/>
      <c r="N263" s="23"/>
      <c r="O263" s="219"/>
      <c r="P263" s="219"/>
      <c r="Q263" s="23"/>
      <c r="R263" s="23"/>
      <c r="S263" s="23"/>
      <c r="T263" s="23"/>
      <c r="U263" s="23"/>
      <c r="V263" s="23"/>
      <c r="W263" s="23"/>
      <c r="X263" s="23"/>
    </row>
    <row r="264" spans="1:24" ht="15.75" customHeight="1">
      <c r="A264" s="452"/>
      <c r="B264" s="23"/>
      <c r="C264" s="23"/>
      <c r="D264" s="23"/>
      <c r="E264" s="23"/>
      <c r="F264" s="23"/>
      <c r="G264" s="23"/>
      <c r="H264" s="23"/>
      <c r="I264" s="23"/>
      <c r="J264" s="23"/>
      <c r="K264" s="23"/>
      <c r="L264" s="23"/>
      <c r="M264" s="23"/>
      <c r="N264" s="23"/>
      <c r="O264" s="219"/>
      <c r="P264" s="219"/>
      <c r="Q264" s="23"/>
      <c r="R264" s="23"/>
      <c r="S264" s="23"/>
      <c r="T264" s="23"/>
      <c r="U264" s="23"/>
      <c r="V264" s="23"/>
      <c r="W264" s="23"/>
      <c r="X264" s="23"/>
    </row>
    <row r="265" spans="1:24" ht="15.75" customHeight="1">
      <c r="A265" s="452"/>
      <c r="B265" s="23"/>
      <c r="C265" s="23"/>
      <c r="D265" s="23"/>
      <c r="E265" s="23"/>
      <c r="F265" s="23"/>
      <c r="G265" s="23"/>
      <c r="H265" s="23"/>
      <c r="I265" s="23"/>
      <c r="J265" s="23"/>
      <c r="K265" s="23"/>
      <c r="L265" s="23"/>
      <c r="M265" s="23"/>
      <c r="N265" s="23"/>
      <c r="O265" s="219"/>
      <c r="P265" s="219"/>
      <c r="Q265" s="23"/>
      <c r="R265" s="23"/>
      <c r="S265" s="23"/>
      <c r="T265" s="23"/>
      <c r="U265" s="23"/>
      <c r="V265" s="23"/>
      <c r="W265" s="23"/>
      <c r="X265" s="23"/>
    </row>
    <row r="266" spans="1:24" ht="15.75" customHeight="1">
      <c r="A266" s="452"/>
      <c r="B266" s="23"/>
      <c r="C266" s="23"/>
      <c r="D266" s="23"/>
      <c r="E266" s="23"/>
      <c r="F266" s="23"/>
      <c r="G266" s="23"/>
      <c r="H266" s="23"/>
      <c r="I266" s="23"/>
      <c r="J266" s="23"/>
      <c r="K266" s="23"/>
      <c r="L266" s="23"/>
      <c r="M266" s="23"/>
      <c r="N266" s="23"/>
      <c r="O266" s="219"/>
      <c r="P266" s="219"/>
      <c r="Q266" s="23"/>
      <c r="R266" s="23"/>
      <c r="S266" s="23"/>
      <c r="T266" s="23"/>
      <c r="U266" s="23"/>
      <c r="V266" s="23"/>
      <c r="W266" s="23"/>
      <c r="X266" s="23"/>
    </row>
    <row r="267" spans="1:24" ht="15.75" customHeight="1">
      <c r="A267" s="452"/>
      <c r="B267" s="23"/>
      <c r="C267" s="23"/>
      <c r="D267" s="23"/>
      <c r="E267" s="23"/>
      <c r="F267" s="23"/>
      <c r="G267" s="23"/>
      <c r="H267" s="23"/>
      <c r="I267" s="23"/>
      <c r="J267" s="23"/>
      <c r="K267" s="23"/>
      <c r="L267" s="23"/>
      <c r="M267" s="23"/>
      <c r="N267" s="23"/>
      <c r="O267" s="219"/>
      <c r="P267" s="219"/>
      <c r="Q267" s="23"/>
      <c r="R267" s="23"/>
      <c r="S267" s="23"/>
      <c r="T267" s="23"/>
      <c r="U267" s="23"/>
      <c r="V267" s="23"/>
      <c r="W267" s="23"/>
      <c r="X267" s="23"/>
    </row>
    <row r="268" spans="1:24" ht="15.75" customHeight="1">
      <c r="A268" s="452"/>
      <c r="B268" s="23"/>
      <c r="C268" s="23"/>
      <c r="D268" s="23"/>
      <c r="E268" s="23"/>
      <c r="F268" s="23"/>
      <c r="G268" s="23"/>
      <c r="H268" s="23"/>
      <c r="I268" s="23"/>
      <c r="J268" s="23"/>
      <c r="K268" s="23"/>
      <c r="L268" s="23"/>
      <c r="M268" s="23"/>
      <c r="N268" s="23"/>
      <c r="O268" s="219"/>
      <c r="P268" s="219"/>
      <c r="Q268" s="23"/>
      <c r="R268" s="23"/>
      <c r="S268" s="23"/>
      <c r="T268" s="23"/>
      <c r="U268" s="23"/>
      <c r="V268" s="23"/>
      <c r="W268" s="23"/>
      <c r="X268" s="23"/>
    </row>
    <row r="269" spans="1:24" ht="15.75" customHeight="1">
      <c r="A269" s="452"/>
      <c r="B269" s="23"/>
      <c r="C269" s="23"/>
      <c r="D269" s="23"/>
      <c r="E269" s="23"/>
      <c r="F269" s="23"/>
      <c r="G269" s="23"/>
      <c r="H269" s="23"/>
      <c r="I269" s="23"/>
      <c r="J269" s="23"/>
      <c r="K269" s="23"/>
      <c r="L269" s="23"/>
      <c r="M269" s="23"/>
      <c r="N269" s="23"/>
      <c r="O269" s="219"/>
      <c r="P269" s="219"/>
      <c r="Q269" s="23"/>
      <c r="R269" s="23"/>
      <c r="S269" s="23"/>
      <c r="T269" s="23"/>
      <c r="U269" s="23"/>
      <c r="V269" s="23"/>
      <c r="W269" s="23"/>
      <c r="X269" s="23"/>
    </row>
    <row r="270" spans="1:24" ht="15.75" customHeight="1">
      <c r="A270" s="452"/>
      <c r="B270" s="23"/>
      <c r="C270" s="23"/>
      <c r="D270" s="23"/>
      <c r="E270" s="23"/>
      <c r="F270" s="23"/>
      <c r="G270" s="23"/>
      <c r="H270" s="23"/>
      <c r="I270" s="23"/>
      <c r="J270" s="23"/>
      <c r="K270" s="23"/>
      <c r="L270" s="23"/>
      <c r="M270" s="23"/>
      <c r="N270" s="23"/>
      <c r="O270" s="219"/>
      <c r="P270" s="219"/>
      <c r="Q270" s="23"/>
      <c r="R270" s="23"/>
      <c r="S270" s="23"/>
      <c r="T270" s="23"/>
      <c r="U270" s="23"/>
      <c r="V270" s="23"/>
      <c r="W270" s="23"/>
      <c r="X270" s="23"/>
    </row>
    <row r="271" spans="1:24" ht="15.75" customHeight="1">
      <c r="A271" s="452"/>
      <c r="B271" s="23"/>
      <c r="C271" s="23"/>
      <c r="D271" s="23"/>
      <c r="E271" s="23"/>
      <c r="F271" s="23"/>
      <c r="G271" s="23"/>
      <c r="H271" s="23"/>
      <c r="I271" s="23"/>
      <c r="J271" s="23"/>
      <c r="K271" s="23"/>
      <c r="L271" s="23"/>
      <c r="M271" s="23"/>
      <c r="N271" s="23"/>
      <c r="O271" s="219"/>
      <c r="P271" s="219"/>
      <c r="Q271" s="23"/>
      <c r="R271" s="23"/>
      <c r="S271" s="23"/>
      <c r="T271" s="23"/>
      <c r="U271" s="23"/>
      <c r="V271" s="23"/>
      <c r="W271" s="23"/>
      <c r="X271" s="23"/>
    </row>
    <row r="272" spans="1:24" ht="15.75" customHeight="1">
      <c r="A272" s="452"/>
      <c r="B272" s="23"/>
      <c r="C272" s="23"/>
      <c r="D272" s="23"/>
      <c r="E272" s="23"/>
      <c r="F272" s="23"/>
      <c r="G272" s="23"/>
      <c r="H272" s="23"/>
      <c r="I272" s="23"/>
      <c r="J272" s="23"/>
      <c r="K272" s="23"/>
      <c r="L272" s="23"/>
      <c r="M272" s="23"/>
      <c r="N272" s="23"/>
      <c r="O272" s="219"/>
      <c r="P272" s="219"/>
      <c r="Q272" s="23"/>
      <c r="R272" s="23"/>
      <c r="S272" s="23"/>
      <c r="T272" s="23"/>
      <c r="U272" s="23"/>
      <c r="V272" s="23"/>
      <c r="W272" s="23"/>
      <c r="X272" s="23"/>
    </row>
    <row r="273" spans="1:24" ht="15.75" customHeight="1">
      <c r="A273" s="452"/>
      <c r="B273" s="23"/>
      <c r="C273" s="23"/>
      <c r="D273" s="23"/>
      <c r="E273" s="23"/>
      <c r="F273" s="23"/>
      <c r="G273" s="23"/>
      <c r="H273" s="23"/>
      <c r="I273" s="23"/>
      <c r="J273" s="23"/>
      <c r="K273" s="23"/>
      <c r="L273" s="23"/>
      <c r="M273" s="23"/>
      <c r="N273" s="23"/>
      <c r="O273" s="219"/>
      <c r="P273" s="219"/>
      <c r="Q273" s="23"/>
      <c r="R273" s="23"/>
      <c r="S273" s="23"/>
      <c r="T273" s="23"/>
      <c r="U273" s="23"/>
      <c r="V273" s="23"/>
      <c r="W273" s="23"/>
      <c r="X273" s="23"/>
    </row>
    <row r="274" spans="1:24" ht="15.75" customHeight="1">
      <c r="A274" s="452"/>
      <c r="B274" s="23"/>
      <c r="C274" s="23"/>
      <c r="D274" s="23"/>
      <c r="E274" s="23"/>
      <c r="F274" s="23"/>
      <c r="G274" s="23"/>
      <c r="H274" s="23"/>
      <c r="I274" s="23"/>
      <c r="J274" s="23"/>
      <c r="K274" s="23"/>
      <c r="L274" s="23"/>
      <c r="M274" s="23"/>
      <c r="N274" s="23"/>
      <c r="O274" s="219"/>
      <c r="P274" s="219"/>
      <c r="Q274" s="23"/>
      <c r="R274" s="23"/>
      <c r="S274" s="23"/>
      <c r="T274" s="23"/>
      <c r="U274" s="23"/>
      <c r="V274" s="23"/>
      <c r="W274" s="23"/>
      <c r="X274" s="23"/>
    </row>
    <row r="275" spans="1:24" ht="15.75" customHeight="1">
      <c r="A275" s="452"/>
      <c r="B275" s="23"/>
      <c r="C275" s="23"/>
      <c r="D275" s="23"/>
      <c r="E275" s="23"/>
      <c r="F275" s="23"/>
      <c r="G275" s="23"/>
      <c r="H275" s="23"/>
      <c r="I275" s="23"/>
      <c r="J275" s="23"/>
      <c r="K275" s="23"/>
      <c r="L275" s="23"/>
      <c r="M275" s="23"/>
      <c r="N275" s="23"/>
      <c r="O275" s="219"/>
      <c r="P275" s="219"/>
      <c r="Q275" s="23"/>
      <c r="R275" s="23"/>
      <c r="S275" s="23"/>
      <c r="T275" s="23"/>
      <c r="U275" s="23"/>
      <c r="V275" s="23"/>
      <c r="W275" s="23"/>
      <c r="X275" s="23"/>
    </row>
    <row r="276" spans="1:24" ht="15.75" customHeight="1">
      <c r="A276" s="452"/>
      <c r="B276" s="23"/>
      <c r="C276" s="23"/>
      <c r="D276" s="23"/>
      <c r="E276" s="23"/>
      <c r="F276" s="23"/>
      <c r="G276" s="23"/>
      <c r="H276" s="23"/>
      <c r="I276" s="23"/>
      <c r="J276" s="23"/>
      <c r="K276" s="23"/>
      <c r="L276" s="23"/>
      <c r="M276" s="23"/>
      <c r="N276" s="23"/>
      <c r="O276" s="219"/>
      <c r="P276" s="219"/>
      <c r="Q276" s="23"/>
      <c r="R276" s="23"/>
      <c r="S276" s="23"/>
      <c r="T276" s="23"/>
      <c r="U276" s="23"/>
      <c r="V276" s="23"/>
      <c r="W276" s="23"/>
      <c r="X276" s="23"/>
    </row>
    <row r="277" spans="1:24" ht="15.75" customHeight="1">
      <c r="A277" s="452"/>
      <c r="B277" s="23"/>
      <c r="C277" s="23"/>
      <c r="D277" s="23"/>
      <c r="E277" s="23"/>
      <c r="F277" s="23"/>
      <c r="G277" s="23"/>
      <c r="H277" s="23"/>
      <c r="I277" s="23"/>
      <c r="J277" s="23"/>
      <c r="K277" s="23"/>
      <c r="L277" s="23"/>
      <c r="M277" s="23"/>
      <c r="N277" s="23"/>
      <c r="O277" s="219"/>
      <c r="P277" s="219"/>
      <c r="Q277" s="23"/>
      <c r="R277" s="23"/>
      <c r="S277" s="23"/>
      <c r="T277" s="23"/>
      <c r="U277" s="23"/>
      <c r="V277" s="23"/>
      <c r="W277" s="23"/>
      <c r="X277" s="23"/>
    </row>
    <row r="278" spans="1:24" ht="15.75" customHeight="1">
      <c r="A278" s="452"/>
      <c r="B278" s="23"/>
      <c r="C278" s="23"/>
      <c r="D278" s="23"/>
      <c r="E278" s="23"/>
      <c r="F278" s="23"/>
      <c r="G278" s="23"/>
      <c r="H278" s="23"/>
      <c r="I278" s="23"/>
      <c r="J278" s="23"/>
      <c r="K278" s="23"/>
      <c r="L278" s="23"/>
      <c r="M278" s="23"/>
      <c r="N278" s="23"/>
      <c r="O278" s="219"/>
      <c r="P278" s="219"/>
      <c r="Q278" s="23"/>
      <c r="R278" s="23"/>
      <c r="S278" s="23"/>
      <c r="T278" s="23"/>
      <c r="U278" s="23"/>
      <c r="V278" s="23"/>
      <c r="W278" s="23"/>
      <c r="X278" s="23"/>
    </row>
    <row r="279" spans="1:24" ht="15.75" customHeight="1">
      <c r="A279" s="452"/>
      <c r="B279" s="23"/>
      <c r="C279" s="23"/>
      <c r="D279" s="23"/>
      <c r="E279" s="23"/>
      <c r="F279" s="23"/>
      <c r="G279" s="23"/>
      <c r="H279" s="23"/>
      <c r="I279" s="23"/>
      <c r="J279" s="23"/>
      <c r="K279" s="23"/>
      <c r="L279" s="23"/>
      <c r="M279" s="23"/>
      <c r="N279" s="23"/>
      <c r="O279" s="219"/>
      <c r="P279" s="219"/>
      <c r="Q279" s="23"/>
      <c r="R279" s="23"/>
      <c r="S279" s="23"/>
      <c r="T279" s="23"/>
      <c r="U279" s="23"/>
      <c r="V279" s="23"/>
      <c r="W279" s="23"/>
      <c r="X279" s="23"/>
    </row>
    <row r="280" spans="1:24" ht="15.75" customHeight="1">
      <c r="A280" s="452"/>
      <c r="B280" s="23"/>
      <c r="C280" s="23"/>
      <c r="D280" s="23"/>
      <c r="E280" s="23"/>
      <c r="F280" s="23"/>
      <c r="G280" s="23"/>
      <c r="H280" s="23"/>
      <c r="I280" s="23"/>
      <c r="J280" s="23"/>
      <c r="K280" s="23"/>
      <c r="L280" s="23"/>
      <c r="M280" s="23"/>
      <c r="N280" s="23"/>
      <c r="O280" s="219"/>
      <c r="P280" s="219"/>
      <c r="Q280" s="23"/>
      <c r="R280" s="23"/>
      <c r="S280" s="23"/>
      <c r="T280" s="23"/>
      <c r="U280" s="23"/>
      <c r="V280" s="23"/>
      <c r="W280" s="23"/>
      <c r="X280" s="23"/>
    </row>
    <row r="281" spans="1:24" ht="15.75" customHeight="1">
      <c r="A281" s="452"/>
      <c r="B281" s="23"/>
      <c r="C281" s="23"/>
      <c r="D281" s="23"/>
      <c r="E281" s="23"/>
      <c r="F281" s="23"/>
      <c r="G281" s="23"/>
      <c r="H281" s="23"/>
      <c r="I281" s="23"/>
      <c r="J281" s="23"/>
      <c r="K281" s="23"/>
      <c r="L281" s="23"/>
      <c r="M281" s="23"/>
      <c r="N281" s="23"/>
      <c r="O281" s="219"/>
      <c r="P281" s="219"/>
      <c r="Q281" s="23"/>
      <c r="R281" s="23"/>
      <c r="S281" s="23"/>
      <c r="T281" s="23"/>
      <c r="U281" s="23"/>
      <c r="V281" s="23"/>
      <c r="W281" s="23"/>
      <c r="X281" s="23"/>
    </row>
    <row r="282" spans="1:24" ht="15.75" customHeight="1">
      <c r="A282" s="452"/>
      <c r="B282" s="23"/>
      <c r="C282" s="23"/>
      <c r="D282" s="23"/>
      <c r="E282" s="23"/>
      <c r="F282" s="23"/>
      <c r="G282" s="23"/>
      <c r="H282" s="23"/>
      <c r="I282" s="23"/>
      <c r="J282" s="23"/>
      <c r="K282" s="23"/>
      <c r="L282" s="23"/>
      <c r="M282" s="23"/>
      <c r="N282" s="23"/>
      <c r="O282" s="219"/>
      <c r="P282" s="219"/>
      <c r="Q282" s="23"/>
      <c r="R282" s="23"/>
      <c r="S282" s="23"/>
      <c r="T282" s="23"/>
      <c r="U282" s="23"/>
      <c r="V282" s="23"/>
      <c r="W282" s="23"/>
      <c r="X282" s="23"/>
    </row>
    <row r="283" spans="1:24" ht="15.75" customHeight="1">
      <c r="A283" s="452"/>
      <c r="B283" s="23"/>
      <c r="C283" s="23"/>
      <c r="D283" s="23"/>
      <c r="E283" s="23"/>
      <c r="F283" s="23"/>
      <c r="G283" s="23"/>
      <c r="H283" s="23"/>
      <c r="I283" s="23"/>
      <c r="J283" s="23"/>
      <c r="K283" s="23"/>
      <c r="L283" s="23"/>
      <c r="M283" s="23"/>
      <c r="N283" s="23"/>
      <c r="O283" s="219"/>
      <c r="P283" s="219"/>
      <c r="Q283" s="23"/>
      <c r="R283" s="23"/>
      <c r="S283" s="23"/>
      <c r="T283" s="23"/>
      <c r="U283" s="23"/>
      <c r="V283" s="23"/>
      <c r="W283" s="23"/>
      <c r="X283" s="23"/>
    </row>
    <row r="284" spans="1:24" ht="15.75" customHeight="1">
      <c r="A284" s="452"/>
      <c r="B284" s="23"/>
      <c r="C284" s="23"/>
      <c r="D284" s="23"/>
      <c r="E284" s="23"/>
      <c r="F284" s="23"/>
      <c r="G284" s="23"/>
      <c r="H284" s="23"/>
      <c r="I284" s="23"/>
      <c r="J284" s="23"/>
      <c r="K284" s="23"/>
      <c r="L284" s="23"/>
      <c r="M284" s="23"/>
      <c r="N284" s="23"/>
      <c r="O284" s="219"/>
      <c r="P284" s="219"/>
      <c r="Q284" s="23"/>
      <c r="R284" s="23"/>
      <c r="S284" s="23"/>
      <c r="T284" s="23"/>
      <c r="U284" s="23"/>
      <c r="V284" s="23"/>
      <c r="W284" s="23"/>
      <c r="X284" s="23"/>
    </row>
    <row r="285" spans="1:24" ht="15.75" customHeight="1">
      <c r="A285" s="452"/>
      <c r="B285" s="23"/>
      <c r="C285" s="23"/>
      <c r="D285" s="23"/>
      <c r="E285" s="23"/>
      <c r="F285" s="23"/>
      <c r="G285" s="23"/>
      <c r="H285" s="23"/>
      <c r="I285" s="23"/>
      <c r="J285" s="23"/>
      <c r="K285" s="23"/>
      <c r="L285" s="23"/>
      <c r="M285" s="23"/>
      <c r="N285" s="23"/>
      <c r="O285" s="219"/>
      <c r="P285" s="219"/>
      <c r="Q285" s="23"/>
      <c r="R285" s="23"/>
      <c r="S285" s="23"/>
      <c r="T285" s="23"/>
      <c r="U285" s="23"/>
      <c r="V285" s="23"/>
      <c r="W285" s="23"/>
      <c r="X285" s="23"/>
    </row>
    <row r="286" spans="1:24" ht="15.75" customHeight="1">
      <c r="A286" s="452"/>
      <c r="B286" s="23"/>
      <c r="C286" s="23"/>
      <c r="D286" s="23"/>
      <c r="E286" s="23"/>
      <c r="F286" s="23"/>
      <c r="G286" s="23"/>
      <c r="H286" s="23"/>
      <c r="I286" s="23"/>
      <c r="J286" s="23"/>
      <c r="K286" s="23"/>
      <c r="L286" s="23"/>
      <c r="M286" s="23"/>
      <c r="N286" s="23"/>
      <c r="O286" s="219"/>
      <c r="P286" s="219"/>
      <c r="Q286" s="23"/>
      <c r="R286" s="23"/>
      <c r="S286" s="23"/>
      <c r="T286" s="23"/>
      <c r="U286" s="23"/>
      <c r="V286" s="23"/>
      <c r="W286" s="23"/>
      <c r="X286" s="23"/>
    </row>
    <row r="287" spans="1:24" ht="15.75" customHeight="1">
      <c r="A287" s="452"/>
      <c r="B287" s="23"/>
      <c r="C287" s="23"/>
      <c r="D287" s="23"/>
      <c r="E287" s="23"/>
      <c r="F287" s="23"/>
      <c r="G287" s="23"/>
      <c r="H287" s="23"/>
      <c r="I287" s="23"/>
      <c r="J287" s="23"/>
      <c r="K287" s="23"/>
      <c r="L287" s="23"/>
      <c r="M287" s="23"/>
      <c r="N287" s="23"/>
      <c r="O287" s="219"/>
      <c r="P287" s="219"/>
      <c r="Q287" s="23"/>
      <c r="R287" s="23"/>
      <c r="S287" s="23"/>
      <c r="T287" s="23"/>
      <c r="U287" s="23"/>
      <c r="V287" s="23"/>
      <c r="W287" s="23"/>
      <c r="X287" s="23"/>
    </row>
    <row r="288" spans="1:24" ht="15.75" customHeight="1">
      <c r="A288" s="452"/>
      <c r="B288" s="23"/>
      <c r="C288" s="23"/>
      <c r="D288" s="23"/>
      <c r="E288" s="23"/>
      <c r="F288" s="23"/>
      <c r="G288" s="23"/>
      <c r="H288" s="23"/>
      <c r="I288" s="23"/>
      <c r="J288" s="23"/>
      <c r="K288" s="23"/>
      <c r="L288" s="23"/>
      <c r="M288" s="23"/>
      <c r="N288" s="23"/>
      <c r="O288" s="219"/>
      <c r="P288" s="219"/>
      <c r="Q288" s="23"/>
      <c r="R288" s="23"/>
      <c r="S288" s="23"/>
      <c r="T288" s="23"/>
      <c r="U288" s="23"/>
      <c r="V288" s="23"/>
      <c r="W288" s="23"/>
      <c r="X288" s="23"/>
    </row>
    <row r="289" spans="1:24" ht="15.75" customHeight="1">
      <c r="A289" s="452"/>
      <c r="B289" s="23"/>
      <c r="C289" s="23"/>
      <c r="D289" s="23"/>
      <c r="E289" s="23"/>
      <c r="F289" s="23"/>
      <c r="G289" s="23"/>
      <c r="H289" s="23"/>
      <c r="I289" s="23"/>
      <c r="J289" s="23"/>
      <c r="K289" s="23"/>
      <c r="L289" s="23"/>
      <c r="M289" s="23"/>
      <c r="N289" s="23"/>
      <c r="O289" s="219"/>
      <c r="P289" s="219"/>
      <c r="Q289" s="23"/>
      <c r="R289" s="23"/>
      <c r="S289" s="23"/>
      <c r="T289" s="23"/>
      <c r="U289" s="23"/>
      <c r="V289" s="23"/>
      <c r="W289" s="23"/>
      <c r="X289" s="23"/>
    </row>
    <row r="290" spans="1:24" ht="15.75" customHeight="1">
      <c r="A290" s="452"/>
      <c r="B290" s="23"/>
      <c r="C290" s="23"/>
      <c r="D290" s="23"/>
      <c r="E290" s="23"/>
      <c r="F290" s="23"/>
      <c r="G290" s="23"/>
      <c r="H290" s="23"/>
      <c r="I290" s="23"/>
      <c r="J290" s="23"/>
      <c r="K290" s="23"/>
      <c r="L290" s="23"/>
      <c r="M290" s="23"/>
      <c r="N290" s="23"/>
      <c r="O290" s="219"/>
      <c r="P290" s="219"/>
      <c r="Q290" s="23"/>
      <c r="R290" s="23"/>
      <c r="S290" s="23"/>
      <c r="T290" s="23"/>
      <c r="U290" s="23"/>
      <c r="V290" s="23"/>
      <c r="W290" s="23"/>
      <c r="X290" s="23"/>
    </row>
    <row r="291" spans="1:24" ht="15.75" customHeight="1">
      <c r="A291" s="452"/>
      <c r="B291" s="23"/>
      <c r="C291" s="23"/>
      <c r="D291" s="23"/>
      <c r="E291" s="23"/>
      <c r="F291" s="23"/>
      <c r="G291" s="23"/>
      <c r="H291" s="23"/>
      <c r="I291" s="23"/>
      <c r="J291" s="23"/>
      <c r="K291" s="23"/>
      <c r="L291" s="23"/>
      <c r="M291" s="23"/>
      <c r="N291" s="23"/>
      <c r="O291" s="219"/>
      <c r="P291" s="219"/>
      <c r="Q291" s="23"/>
      <c r="R291" s="23"/>
      <c r="S291" s="23"/>
      <c r="T291" s="23"/>
      <c r="U291" s="23"/>
      <c r="V291" s="23"/>
      <c r="W291" s="23"/>
      <c r="X291" s="23"/>
    </row>
    <row r="292" spans="1:24" ht="15.75" customHeight="1">
      <c r="A292" s="452"/>
      <c r="B292" s="23"/>
      <c r="C292" s="23"/>
      <c r="D292" s="23"/>
      <c r="E292" s="23"/>
      <c r="F292" s="23"/>
      <c r="G292" s="23"/>
      <c r="H292" s="23"/>
      <c r="I292" s="23"/>
      <c r="J292" s="23"/>
      <c r="K292" s="23"/>
      <c r="L292" s="23"/>
      <c r="M292" s="23"/>
      <c r="N292" s="23"/>
      <c r="O292" s="219"/>
      <c r="P292" s="219"/>
      <c r="Q292" s="23"/>
      <c r="R292" s="23"/>
      <c r="S292" s="23"/>
      <c r="T292" s="23"/>
      <c r="U292" s="23"/>
      <c r="V292" s="23"/>
      <c r="W292" s="23"/>
      <c r="X292" s="23"/>
    </row>
    <row r="293" spans="1:24" ht="15.75" customHeight="1">
      <c r="A293" s="452"/>
      <c r="B293" s="23"/>
      <c r="C293" s="23"/>
      <c r="D293" s="23"/>
      <c r="E293" s="23"/>
      <c r="F293" s="23"/>
      <c r="G293" s="23"/>
      <c r="H293" s="23"/>
      <c r="I293" s="23"/>
      <c r="J293" s="23"/>
      <c r="K293" s="23"/>
      <c r="L293" s="23"/>
      <c r="M293" s="23"/>
      <c r="N293" s="23"/>
      <c r="O293" s="219"/>
      <c r="P293" s="219"/>
      <c r="Q293" s="23"/>
      <c r="R293" s="23"/>
      <c r="S293" s="23"/>
      <c r="T293" s="23"/>
      <c r="U293" s="23"/>
      <c r="V293" s="23"/>
      <c r="W293" s="23"/>
      <c r="X293" s="23"/>
    </row>
    <row r="294" spans="1:24" ht="15.75" customHeight="1">
      <c r="A294" s="452"/>
      <c r="B294" s="23"/>
      <c r="C294" s="23"/>
      <c r="D294" s="23"/>
      <c r="E294" s="23"/>
      <c r="F294" s="23"/>
      <c r="G294" s="23"/>
      <c r="H294" s="23"/>
      <c r="I294" s="23"/>
      <c r="J294" s="23"/>
      <c r="K294" s="23"/>
      <c r="L294" s="23"/>
      <c r="M294" s="23"/>
      <c r="N294" s="23"/>
      <c r="O294" s="219"/>
      <c r="P294" s="219"/>
      <c r="Q294" s="23"/>
      <c r="R294" s="23"/>
      <c r="S294" s="23"/>
      <c r="T294" s="23"/>
      <c r="U294" s="23"/>
      <c r="V294" s="23"/>
      <c r="W294" s="23"/>
      <c r="X294" s="23"/>
    </row>
    <row r="295" spans="1:24" ht="15.75" customHeight="1">
      <c r="A295" s="452"/>
      <c r="B295" s="23"/>
      <c r="C295" s="23"/>
      <c r="D295" s="23"/>
      <c r="E295" s="23"/>
      <c r="F295" s="23"/>
      <c r="G295" s="23"/>
      <c r="H295" s="23"/>
      <c r="I295" s="23"/>
      <c r="J295" s="23"/>
      <c r="K295" s="23"/>
      <c r="L295" s="23"/>
      <c r="M295" s="23"/>
      <c r="N295" s="23"/>
      <c r="O295" s="219"/>
      <c r="P295" s="219"/>
      <c r="Q295" s="23"/>
      <c r="R295" s="23"/>
      <c r="S295" s="23"/>
      <c r="T295" s="23"/>
      <c r="U295" s="23"/>
      <c r="V295" s="23"/>
      <c r="W295" s="23"/>
      <c r="X295" s="23"/>
    </row>
    <row r="296" spans="1:24" ht="15.75" customHeight="1">
      <c r="A296" s="452"/>
      <c r="B296" s="23"/>
      <c r="C296" s="23"/>
      <c r="D296" s="23"/>
      <c r="E296" s="23"/>
      <c r="F296" s="23"/>
      <c r="G296" s="23"/>
      <c r="H296" s="23"/>
      <c r="I296" s="23"/>
      <c r="J296" s="23"/>
      <c r="K296" s="23"/>
      <c r="L296" s="23"/>
      <c r="M296" s="23"/>
      <c r="N296" s="23"/>
      <c r="O296" s="219"/>
      <c r="P296" s="219"/>
      <c r="Q296" s="23"/>
      <c r="R296" s="23"/>
      <c r="S296" s="23"/>
      <c r="T296" s="23"/>
      <c r="U296" s="23"/>
      <c r="V296" s="23"/>
      <c r="W296" s="23"/>
      <c r="X296" s="23"/>
    </row>
    <row r="297" spans="1:24" ht="15.75" customHeight="1">
      <c r="A297" s="452"/>
      <c r="B297" s="23"/>
      <c r="C297" s="23"/>
      <c r="D297" s="23"/>
      <c r="E297" s="23"/>
      <c r="F297" s="23"/>
      <c r="G297" s="23"/>
      <c r="H297" s="23"/>
      <c r="I297" s="23"/>
      <c r="J297" s="23"/>
      <c r="K297" s="23"/>
      <c r="L297" s="23"/>
      <c r="M297" s="23"/>
      <c r="N297" s="23"/>
      <c r="O297" s="219"/>
      <c r="P297" s="219"/>
      <c r="Q297" s="23"/>
      <c r="R297" s="23"/>
      <c r="S297" s="23"/>
      <c r="T297" s="23"/>
      <c r="U297" s="23"/>
      <c r="V297" s="23"/>
      <c r="W297" s="23"/>
      <c r="X297" s="23"/>
    </row>
    <row r="298" spans="1:24" ht="15.75" customHeight="1">
      <c r="A298" s="452"/>
      <c r="B298" s="23"/>
      <c r="C298" s="23"/>
      <c r="D298" s="23"/>
      <c r="E298" s="23"/>
      <c r="F298" s="23"/>
      <c r="G298" s="23"/>
      <c r="H298" s="23"/>
      <c r="I298" s="23"/>
      <c r="J298" s="23"/>
      <c r="K298" s="23"/>
      <c r="L298" s="23"/>
      <c r="M298" s="23"/>
      <c r="N298" s="23"/>
      <c r="O298" s="219"/>
      <c r="P298" s="219"/>
      <c r="Q298" s="23"/>
      <c r="R298" s="23"/>
      <c r="S298" s="23"/>
      <c r="T298" s="23"/>
      <c r="U298" s="23"/>
      <c r="V298" s="23"/>
      <c r="W298" s="23"/>
      <c r="X298" s="23"/>
    </row>
    <row r="299" spans="1:24" ht="15.75" customHeight="1">
      <c r="A299" s="452"/>
      <c r="B299" s="23"/>
      <c r="C299" s="23"/>
      <c r="D299" s="23"/>
      <c r="E299" s="23"/>
      <c r="F299" s="23"/>
      <c r="G299" s="23"/>
      <c r="H299" s="23"/>
      <c r="I299" s="23"/>
      <c r="J299" s="23"/>
      <c r="K299" s="23"/>
      <c r="L299" s="23"/>
      <c r="M299" s="23"/>
      <c r="N299" s="23"/>
      <c r="O299" s="219"/>
      <c r="P299" s="219"/>
      <c r="Q299" s="23"/>
      <c r="R299" s="23"/>
      <c r="S299" s="23"/>
      <c r="T299" s="23"/>
      <c r="U299" s="23"/>
      <c r="V299" s="23"/>
      <c r="W299" s="23"/>
      <c r="X299" s="23"/>
    </row>
    <row r="300" spans="1:24" ht="15.75" customHeight="1">
      <c r="A300" s="452"/>
      <c r="B300" s="23"/>
      <c r="C300" s="23"/>
      <c r="D300" s="23"/>
      <c r="E300" s="23"/>
      <c r="F300" s="23"/>
      <c r="G300" s="23"/>
      <c r="H300" s="23"/>
      <c r="I300" s="23"/>
      <c r="J300" s="23"/>
      <c r="K300" s="23"/>
      <c r="L300" s="23"/>
      <c r="M300" s="23"/>
      <c r="N300" s="23"/>
      <c r="O300" s="219"/>
      <c r="P300" s="219"/>
      <c r="Q300" s="23"/>
      <c r="R300" s="23"/>
      <c r="S300" s="23"/>
      <c r="T300" s="23"/>
      <c r="U300" s="23"/>
      <c r="V300" s="23"/>
      <c r="W300" s="23"/>
      <c r="X300" s="23"/>
    </row>
    <row r="301" spans="1:24" ht="15.75" customHeight="1">
      <c r="A301" s="452"/>
      <c r="B301" s="23"/>
      <c r="C301" s="23"/>
      <c r="D301" s="23"/>
      <c r="E301" s="23"/>
      <c r="F301" s="23"/>
      <c r="G301" s="23"/>
      <c r="H301" s="23"/>
      <c r="I301" s="23"/>
      <c r="J301" s="23"/>
      <c r="K301" s="23"/>
      <c r="L301" s="23"/>
      <c r="M301" s="23"/>
      <c r="N301" s="23"/>
      <c r="O301" s="219"/>
      <c r="P301" s="219"/>
      <c r="Q301" s="23"/>
      <c r="R301" s="23"/>
      <c r="S301" s="23"/>
      <c r="T301" s="23"/>
      <c r="U301" s="23"/>
      <c r="V301" s="23"/>
      <c r="W301" s="23"/>
      <c r="X301" s="23"/>
    </row>
    <row r="302" spans="1:24" ht="15.75" customHeight="1">
      <c r="A302" s="452"/>
      <c r="B302" s="23"/>
      <c r="C302" s="23"/>
      <c r="D302" s="23"/>
      <c r="E302" s="23"/>
      <c r="F302" s="23"/>
      <c r="G302" s="23"/>
      <c r="H302" s="23"/>
      <c r="I302" s="23"/>
      <c r="J302" s="23"/>
      <c r="K302" s="23"/>
      <c r="L302" s="23"/>
      <c r="M302" s="23"/>
      <c r="N302" s="23"/>
      <c r="O302" s="219"/>
      <c r="P302" s="219"/>
      <c r="Q302" s="23"/>
      <c r="R302" s="23"/>
      <c r="S302" s="23"/>
      <c r="T302" s="23"/>
      <c r="U302" s="23"/>
      <c r="V302" s="23"/>
      <c r="W302" s="23"/>
      <c r="X302" s="23"/>
    </row>
    <row r="303" spans="1:24" ht="15.75" customHeight="1">
      <c r="A303" s="452"/>
      <c r="B303" s="23"/>
      <c r="C303" s="23"/>
      <c r="D303" s="23"/>
      <c r="E303" s="23"/>
      <c r="F303" s="23"/>
      <c r="G303" s="23"/>
      <c r="H303" s="23"/>
      <c r="I303" s="23"/>
      <c r="J303" s="23"/>
      <c r="K303" s="23"/>
      <c r="L303" s="23"/>
      <c r="M303" s="23"/>
      <c r="N303" s="23"/>
      <c r="O303" s="219"/>
      <c r="P303" s="219"/>
      <c r="Q303" s="23"/>
      <c r="R303" s="23"/>
      <c r="S303" s="23"/>
      <c r="T303" s="23"/>
      <c r="U303" s="23"/>
      <c r="V303" s="23"/>
      <c r="W303" s="23"/>
      <c r="X303" s="23"/>
    </row>
    <row r="304" spans="1:24" ht="15.75" customHeight="1">
      <c r="A304" s="452"/>
      <c r="B304" s="23"/>
      <c r="C304" s="23"/>
      <c r="D304" s="23"/>
      <c r="E304" s="23"/>
      <c r="F304" s="23"/>
      <c r="G304" s="23"/>
      <c r="H304" s="23"/>
      <c r="I304" s="23"/>
      <c r="J304" s="23"/>
      <c r="K304" s="23"/>
      <c r="L304" s="23"/>
      <c r="M304" s="23"/>
      <c r="N304" s="23"/>
      <c r="O304" s="219"/>
      <c r="P304" s="219"/>
      <c r="Q304" s="23"/>
      <c r="R304" s="23"/>
      <c r="S304" s="23"/>
      <c r="T304" s="23"/>
      <c r="U304" s="23"/>
      <c r="V304" s="23"/>
      <c r="W304" s="23"/>
      <c r="X304" s="23"/>
    </row>
    <row r="305" spans="1:24" ht="15.75" customHeight="1">
      <c r="A305" s="452"/>
      <c r="B305" s="23"/>
      <c r="C305" s="23"/>
      <c r="D305" s="23"/>
      <c r="E305" s="23"/>
      <c r="F305" s="23"/>
      <c r="G305" s="23"/>
      <c r="H305" s="23"/>
      <c r="I305" s="23"/>
      <c r="J305" s="23"/>
      <c r="K305" s="23"/>
      <c r="L305" s="23"/>
      <c r="M305" s="23"/>
      <c r="N305" s="23"/>
      <c r="O305" s="219"/>
      <c r="P305" s="219"/>
      <c r="Q305" s="23"/>
      <c r="R305" s="23"/>
      <c r="S305" s="23"/>
      <c r="T305" s="23"/>
      <c r="U305" s="23"/>
      <c r="V305" s="23"/>
      <c r="W305" s="23"/>
      <c r="X305" s="23"/>
    </row>
    <row r="306" spans="1:24" ht="15.75" customHeight="1">
      <c r="A306" s="452"/>
      <c r="B306" s="23"/>
      <c r="C306" s="23"/>
      <c r="D306" s="23"/>
      <c r="E306" s="23"/>
      <c r="F306" s="23"/>
      <c r="G306" s="23"/>
      <c r="H306" s="23"/>
      <c r="I306" s="23"/>
      <c r="J306" s="23"/>
      <c r="K306" s="23"/>
      <c r="L306" s="23"/>
      <c r="M306" s="23"/>
      <c r="N306" s="23"/>
      <c r="O306" s="219"/>
      <c r="P306" s="219"/>
      <c r="Q306" s="23"/>
      <c r="R306" s="23"/>
      <c r="S306" s="23"/>
      <c r="T306" s="23"/>
      <c r="U306" s="23"/>
      <c r="V306" s="23"/>
      <c r="W306" s="23"/>
      <c r="X306" s="23"/>
    </row>
    <row r="307" spans="1:24" ht="15.75" customHeight="1">
      <c r="A307" s="452"/>
      <c r="B307" s="23"/>
      <c r="C307" s="23"/>
      <c r="D307" s="23"/>
      <c r="E307" s="23"/>
      <c r="F307" s="23"/>
      <c r="G307" s="23"/>
      <c r="H307" s="23"/>
      <c r="I307" s="23"/>
      <c r="J307" s="23"/>
      <c r="K307" s="23"/>
      <c r="L307" s="23"/>
      <c r="M307" s="23"/>
      <c r="N307" s="23"/>
      <c r="O307" s="219"/>
      <c r="P307" s="219"/>
      <c r="Q307" s="23"/>
      <c r="R307" s="23"/>
      <c r="S307" s="23"/>
      <c r="T307" s="23"/>
      <c r="U307" s="23"/>
      <c r="V307" s="23"/>
      <c r="W307" s="23"/>
      <c r="X307" s="23"/>
    </row>
    <row r="308" spans="1:24" ht="15.75" customHeight="1">
      <c r="A308" s="452"/>
      <c r="B308" s="23"/>
      <c r="C308" s="23"/>
      <c r="D308" s="23"/>
      <c r="E308" s="23"/>
      <c r="F308" s="23"/>
      <c r="G308" s="23"/>
      <c r="H308" s="23"/>
      <c r="I308" s="23"/>
      <c r="J308" s="23"/>
      <c r="K308" s="23"/>
      <c r="L308" s="23"/>
      <c r="M308" s="23"/>
      <c r="N308" s="23"/>
      <c r="O308" s="219"/>
      <c r="P308" s="219"/>
      <c r="Q308" s="23"/>
      <c r="R308" s="23"/>
      <c r="S308" s="23"/>
      <c r="T308" s="23"/>
      <c r="U308" s="23"/>
      <c r="V308" s="23"/>
      <c r="W308" s="23"/>
      <c r="X308" s="23"/>
    </row>
    <row r="309" spans="1:24" ht="15.75" customHeight="1">
      <c r="A309" s="452"/>
      <c r="B309" s="23"/>
      <c r="C309" s="23"/>
      <c r="D309" s="23"/>
      <c r="E309" s="23"/>
      <c r="F309" s="23"/>
      <c r="G309" s="23"/>
      <c r="H309" s="23"/>
      <c r="I309" s="23"/>
      <c r="J309" s="23"/>
      <c r="K309" s="23"/>
      <c r="L309" s="23"/>
      <c r="M309" s="23"/>
      <c r="N309" s="23"/>
      <c r="O309" s="219"/>
      <c r="P309" s="219"/>
      <c r="Q309" s="23"/>
      <c r="R309" s="23"/>
      <c r="S309" s="23"/>
      <c r="T309" s="23"/>
      <c r="U309" s="23"/>
      <c r="V309" s="23"/>
      <c r="W309" s="23"/>
      <c r="X309" s="23"/>
    </row>
    <row r="310" spans="1:24" ht="15.75" customHeight="1">
      <c r="A310" s="452"/>
      <c r="B310" s="23"/>
      <c r="C310" s="23"/>
      <c r="D310" s="23"/>
      <c r="E310" s="23"/>
      <c r="F310" s="23"/>
      <c r="G310" s="23"/>
      <c r="H310" s="23"/>
      <c r="I310" s="23"/>
      <c r="J310" s="23"/>
      <c r="K310" s="23"/>
      <c r="L310" s="23"/>
      <c r="M310" s="23"/>
      <c r="N310" s="23"/>
      <c r="O310" s="219"/>
      <c r="P310" s="219"/>
      <c r="Q310" s="23"/>
      <c r="R310" s="23"/>
      <c r="S310" s="23"/>
      <c r="T310" s="23"/>
      <c r="U310" s="23"/>
      <c r="V310" s="23"/>
      <c r="W310" s="23"/>
      <c r="X310" s="23"/>
    </row>
    <row r="311" spans="1:24" ht="15.75" customHeight="1">
      <c r="A311" s="452"/>
      <c r="B311" s="23"/>
      <c r="C311" s="23"/>
      <c r="D311" s="23"/>
      <c r="E311" s="23"/>
      <c r="F311" s="23"/>
      <c r="G311" s="23"/>
      <c r="H311" s="23"/>
      <c r="I311" s="23"/>
      <c r="J311" s="23"/>
      <c r="K311" s="23"/>
      <c r="L311" s="23"/>
      <c r="M311" s="23"/>
      <c r="N311" s="23"/>
      <c r="O311" s="219"/>
      <c r="P311" s="219"/>
      <c r="Q311" s="23"/>
      <c r="R311" s="23"/>
      <c r="S311" s="23"/>
      <c r="T311" s="23"/>
      <c r="U311" s="23"/>
      <c r="V311" s="23"/>
      <c r="W311" s="23"/>
      <c r="X311" s="23"/>
    </row>
    <row r="312" spans="1:24" ht="15.75" customHeight="1">
      <c r="A312" s="452"/>
      <c r="B312" s="23"/>
      <c r="C312" s="23"/>
      <c r="D312" s="23"/>
      <c r="E312" s="23"/>
      <c r="F312" s="23"/>
      <c r="G312" s="23"/>
      <c r="H312" s="23"/>
      <c r="I312" s="23"/>
      <c r="J312" s="23"/>
      <c r="K312" s="23"/>
      <c r="L312" s="23"/>
      <c r="M312" s="23"/>
      <c r="N312" s="23"/>
      <c r="O312" s="219"/>
      <c r="P312" s="219"/>
      <c r="Q312" s="23"/>
      <c r="R312" s="23"/>
      <c r="S312" s="23"/>
      <c r="T312" s="23"/>
      <c r="U312" s="23"/>
      <c r="V312" s="23"/>
      <c r="W312" s="23"/>
      <c r="X312" s="23"/>
    </row>
    <row r="313" spans="1:24" ht="15.75" customHeight="1">
      <c r="A313" s="452"/>
      <c r="B313" s="23"/>
      <c r="C313" s="23"/>
      <c r="D313" s="23"/>
      <c r="E313" s="23"/>
      <c r="F313" s="23"/>
      <c r="G313" s="23"/>
      <c r="H313" s="23"/>
      <c r="I313" s="23"/>
      <c r="J313" s="23"/>
      <c r="K313" s="23"/>
      <c r="L313" s="23"/>
      <c r="M313" s="23"/>
      <c r="N313" s="23"/>
      <c r="O313" s="219"/>
      <c r="P313" s="219"/>
      <c r="Q313" s="23"/>
      <c r="R313" s="23"/>
      <c r="S313" s="23"/>
      <c r="T313" s="23"/>
      <c r="U313" s="23"/>
      <c r="V313" s="23"/>
      <c r="W313" s="23"/>
      <c r="X313" s="23"/>
    </row>
    <row r="314" spans="1:24" ht="15.75" customHeight="1">
      <c r="A314" s="452"/>
      <c r="B314" s="23"/>
      <c r="C314" s="23"/>
      <c r="D314" s="23"/>
      <c r="E314" s="23"/>
      <c r="F314" s="23"/>
      <c r="G314" s="23"/>
      <c r="H314" s="23"/>
      <c r="I314" s="23"/>
      <c r="J314" s="23"/>
      <c r="K314" s="23"/>
      <c r="L314" s="23"/>
      <c r="M314" s="23"/>
      <c r="N314" s="23"/>
      <c r="O314" s="219"/>
      <c r="P314" s="219"/>
      <c r="Q314" s="23"/>
      <c r="R314" s="23"/>
      <c r="S314" s="23"/>
      <c r="T314" s="23"/>
      <c r="U314" s="23"/>
      <c r="V314" s="23"/>
      <c r="W314" s="23"/>
      <c r="X314" s="23"/>
    </row>
    <row r="315" spans="1:24" ht="15.75" customHeight="1">
      <c r="A315" s="452"/>
      <c r="B315" s="23"/>
      <c r="C315" s="23"/>
      <c r="D315" s="23"/>
      <c r="E315" s="23"/>
      <c r="F315" s="23"/>
      <c r="G315" s="23"/>
      <c r="H315" s="23"/>
      <c r="I315" s="23"/>
      <c r="J315" s="23"/>
      <c r="K315" s="23"/>
      <c r="L315" s="23"/>
      <c r="M315" s="23"/>
      <c r="N315" s="23"/>
      <c r="O315" s="219"/>
      <c r="P315" s="219"/>
      <c r="Q315" s="23"/>
      <c r="R315" s="23"/>
      <c r="S315" s="23"/>
      <c r="T315" s="23"/>
      <c r="U315" s="23"/>
      <c r="V315" s="23"/>
      <c r="W315" s="23"/>
      <c r="X315" s="23"/>
    </row>
    <row r="316" spans="1:24" ht="15.75" customHeight="1">
      <c r="A316" s="452"/>
      <c r="B316" s="23"/>
      <c r="C316" s="23"/>
      <c r="D316" s="23"/>
      <c r="E316" s="23"/>
      <c r="F316" s="23"/>
      <c r="G316" s="23"/>
      <c r="H316" s="23"/>
      <c r="I316" s="23"/>
      <c r="J316" s="23"/>
      <c r="K316" s="23"/>
      <c r="L316" s="23"/>
      <c r="M316" s="23"/>
      <c r="N316" s="23"/>
      <c r="O316" s="219"/>
      <c r="P316" s="219"/>
      <c r="Q316" s="23"/>
      <c r="R316" s="23"/>
      <c r="S316" s="23"/>
      <c r="T316" s="23"/>
      <c r="U316" s="23"/>
      <c r="V316" s="23"/>
      <c r="W316" s="23"/>
      <c r="X316" s="23"/>
    </row>
    <row r="317" spans="1:24" ht="15.75" customHeight="1">
      <c r="A317" s="452"/>
      <c r="B317" s="23"/>
      <c r="C317" s="23"/>
      <c r="D317" s="23"/>
      <c r="E317" s="23"/>
      <c r="F317" s="23"/>
      <c r="G317" s="23"/>
      <c r="H317" s="23"/>
      <c r="I317" s="23"/>
      <c r="J317" s="23"/>
      <c r="K317" s="23"/>
      <c r="L317" s="23"/>
      <c r="M317" s="23"/>
      <c r="N317" s="23"/>
      <c r="O317" s="219"/>
      <c r="P317" s="219"/>
      <c r="Q317" s="23"/>
      <c r="R317" s="23"/>
      <c r="S317" s="23"/>
      <c r="T317" s="23"/>
      <c r="U317" s="23"/>
      <c r="V317" s="23"/>
      <c r="W317" s="23"/>
      <c r="X317" s="23"/>
    </row>
    <row r="318" spans="1:24" ht="15.75" customHeight="1">
      <c r="A318" s="452"/>
      <c r="B318" s="23"/>
      <c r="C318" s="23"/>
      <c r="D318" s="23"/>
      <c r="E318" s="23"/>
      <c r="F318" s="23"/>
      <c r="G318" s="23"/>
      <c r="H318" s="23"/>
      <c r="I318" s="23"/>
      <c r="J318" s="23"/>
      <c r="K318" s="23"/>
      <c r="L318" s="23"/>
      <c r="M318" s="23"/>
      <c r="N318" s="23"/>
      <c r="O318" s="219"/>
      <c r="P318" s="219"/>
      <c r="Q318" s="23"/>
      <c r="R318" s="23"/>
      <c r="S318" s="23"/>
      <c r="T318" s="23"/>
      <c r="U318" s="23"/>
      <c r="V318" s="23"/>
      <c r="W318" s="23"/>
      <c r="X318" s="23"/>
    </row>
    <row r="319" spans="1:24" ht="15.75" customHeight="1">
      <c r="A319" s="452"/>
      <c r="B319" s="23"/>
      <c r="C319" s="23"/>
      <c r="D319" s="23"/>
      <c r="E319" s="23"/>
      <c r="F319" s="23"/>
      <c r="G319" s="23"/>
      <c r="H319" s="23"/>
      <c r="I319" s="23"/>
      <c r="J319" s="23"/>
      <c r="K319" s="23"/>
      <c r="L319" s="23"/>
      <c r="M319" s="23"/>
      <c r="N319" s="23"/>
      <c r="O319" s="219"/>
      <c r="P319" s="219"/>
      <c r="Q319" s="23"/>
      <c r="R319" s="23"/>
      <c r="S319" s="23"/>
      <c r="T319" s="23"/>
      <c r="U319" s="23"/>
      <c r="V319" s="23"/>
      <c r="W319" s="23"/>
      <c r="X319" s="23"/>
    </row>
    <row r="320" spans="1:24" ht="15.75" customHeight="1">
      <c r="A320" s="452"/>
      <c r="B320" s="23"/>
      <c r="C320" s="23"/>
      <c r="D320" s="23"/>
      <c r="E320" s="23"/>
      <c r="F320" s="23"/>
      <c r="G320" s="23"/>
      <c r="H320" s="23"/>
      <c r="I320" s="23"/>
      <c r="J320" s="23"/>
      <c r="K320" s="23"/>
      <c r="L320" s="23"/>
      <c r="M320" s="23"/>
      <c r="N320" s="23"/>
      <c r="O320" s="219"/>
      <c r="P320" s="219"/>
      <c r="Q320" s="23"/>
      <c r="R320" s="23"/>
      <c r="S320" s="23"/>
      <c r="T320" s="23"/>
      <c r="U320" s="23"/>
      <c r="V320" s="23"/>
      <c r="W320" s="23"/>
      <c r="X320" s="23"/>
    </row>
    <row r="321" spans="1:24" ht="15.75" customHeight="1">
      <c r="A321" s="452"/>
      <c r="B321" s="23"/>
      <c r="C321" s="23"/>
      <c r="D321" s="23"/>
      <c r="E321" s="23"/>
      <c r="F321" s="23"/>
      <c r="G321" s="23"/>
      <c r="H321" s="23"/>
      <c r="I321" s="23"/>
      <c r="J321" s="23"/>
      <c r="K321" s="23"/>
      <c r="L321" s="23"/>
      <c r="M321" s="23"/>
      <c r="N321" s="23"/>
      <c r="O321" s="219"/>
      <c r="P321" s="219"/>
      <c r="Q321" s="23"/>
      <c r="R321" s="23"/>
      <c r="S321" s="23"/>
      <c r="T321" s="23"/>
      <c r="U321" s="23"/>
      <c r="V321" s="23"/>
      <c r="W321" s="23"/>
      <c r="X321" s="23"/>
    </row>
    <row r="322" spans="1:24" ht="15.75" customHeight="1">
      <c r="A322" s="452"/>
      <c r="B322" s="23"/>
      <c r="C322" s="23"/>
      <c r="D322" s="23"/>
      <c r="E322" s="23"/>
      <c r="F322" s="23"/>
      <c r="G322" s="23"/>
      <c r="H322" s="23"/>
      <c r="I322" s="23"/>
      <c r="J322" s="23"/>
      <c r="K322" s="23"/>
      <c r="L322" s="23"/>
      <c r="M322" s="23"/>
      <c r="N322" s="23"/>
      <c r="O322" s="219"/>
      <c r="P322" s="219"/>
      <c r="Q322" s="23"/>
      <c r="R322" s="23"/>
      <c r="S322" s="23"/>
      <c r="T322" s="23"/>
      <c r="U322" s="23"/>
      <c r="V322" s="23"/>
      <c r="W322" s="23"/>
      <c r="X322" s="23"/>
    </row>
    <row r="323" spans="1:24" ht="15.75" customHeight="1">
      <c r="A323" s="452"/>
      <c r="B323" s="23"/>
      <c r="C323" s="23"/>
      <c r="D323" s="23"/>
      <c r="E323" s="23"/>
      <c r="F323" s="23"/>
      <c r="G323" s="23"/>
      <c r="H323" s="23"/>
      <c r="I323" s="23"/>
      <c r="J323" s="23"/>
      <c r="K323" s="23"/>
      <c r="L323" s="23"/>
      <c r="M323" s="23"/>
      <c r="N323" s="23"/>
      <c r="O323" s="219"/>
      <c r="P323" s="219"/>
      <c r="Q323" s="23"/>
      <c r="R323" s="23"/>
      <c r="S323" s="23"/>
      <c r="T323" s="23"/>
      <c r="U323" s="23"/>
      <c r="V323" s="23"/>
      <c r="W323" s="23"/>
      <c r="X323" s="23"/>
    </row>
    <row r="324" spans="1:24" ht="15.75" customHeight="1">
      <c r="A324" s="452"/>
      <c r="B324" s="23"/>
      <c r="C324" s="23"/>
      <c r="D324" s="23"/>
      <c r="E324" s="23"/>
      <c r="F324" s="23"/>
      <c r="G324" s="23"/>
      <c r="H324" s="23"/>
      <c r="I324" s="23"/>
      <c r="J324" s="23"/>
      <c r="K324" s="23"/>
      <c r="L324" s="23"/>
      <c r="M324" s="23"/>
      <c r="N324" s="23"/>
      <c r="O324" s="219"/>
      <c r="P324" s="219"/>
      <c r="Q324" s="23"/>
      <c r="R324" s="23"/>
      <c r="S324" s="23"/>
      <c r="T324" s="23"/>
      <c r="U324" s="23"/>
      <c r="V324" s="23"/>
      <c r="W324" s="23"/>
      <c r="X324" s="23"/>
    </row>
    <row r="325" spans="1:24" ht="15.75" customHeight="1">
      <c r="A325" s="452"/>
      <c r="B325" s="23"/>
      <c r="C325" s="23"/>
      <c r="D325" s="23"/>
      <c r="E325" s="23"/>
      <c r="F325" s="23"/>
      <c r="G325" s="23"/>
      <c r="H325" s="23"/>
      <c r="I325" s="23"/>
      <c r="J325" s="23"/>
      <c r="K325" s="23"/>
      <c r="L325" s="23"/>
      <c r="M325" s="23"/>
      <c r="N325" s="23"/>
      <c r="O325" s="219"/>
      <c r="P325" s="219"/>
      <c r="Q325" s="23"/>
      <c r="R325" s="23"/>
      <c r="S325" s="23"/>
      <c r="T325" s="23"/>
      <c r="U325" s="23"/>
      <c r="V325" s="23"/>
      <c r="W325" s="23"/>
      <c r="X325" s="23"/>
    </row>
    <row r="326" spans="1:24" ht="15.75" customHeight="1">
      <c r="A326" s="452"/>
      <c r="B326" s="23"/>
      <c r="C326" s="23"/>
      <c r="D326" s="23"/>
      <c r="E326" s="23"/>
      <c r="F326" s="23"/>
      <c r="G326" s="23"/>
      <c r="H326" s="23"/>
      <c r="I326" s="23"/>
      <c r="J326" s="23"/>
      <c r="K326" s="23"/>
      <c r="L326" s="23"/>
      <c r="M326" s="23"/>
      <c r="N326" s="23"/>
      <c r="O326" s="219"/>
      <c r="P326" s="219"/>
      <c r="Q326" s="23"/>
      <c r="R326" s="23"/>
      <c r="S326" s="23"/>
      <c r="T326" s="23"/>
      <c r="U326" s="23"/>
      <c r="V326" s="23"/>
      <c r="W326" s="23"/>
      <c r="X326" s="23"/>
    </row>
    <row r="327" spans="1:24" ht="15.75" customHeight="1">
      <c r="A327" s="452"/>
      <c r="B327" s="23"/>
      <c r="C327" s="23"/>
      <c r="D327" s="23"/>
      <c r="E327" s="23"/>
      <c r="F327" s="23"/>
      <c r="G327" s="23"/>
      <c r="H327" s="23"/>
      <c r="I327" s="23"/>
      <c r="J327" s="23"/>
      <c r="K327" s="23"/>
      <c r="L327" s="23"/>
      <c r="M327" s="23"/>
      <c r="N327" s="23"/>
      <c r="O327" s="219"/>
      <c r="P327" s="219"/>
      <c r="Q327" s="23"/>
      <c r="R327" s="23"/>
      <c r="S327" s="23"/>
      <c r="T327" s="23"/>
      <c r="U327" s="23"/>
      <c r="V327" s="23"/>
      <c r="W327" s="23"/>
      <c r="X327" s="23"/>
    </row>
    <row r="328" spans="1:24" ht="15.75" customHeight="1">
      <c r="A328" s="452"/>
      <c r="B328" s="23"/>
      <c r="C328" s="23"/>
      <c r="D328" s="23"/>
      <c r="E328" s="23"/>
      <c r="F328" s="23"/>
      <c r="G328" s="23"/>
      <c r="H328" s="23"/>
      <c r="I328" s="23"/>
      <c r="J328" s="23"/>
      <c r="K328" s="23"/>
      <c r="L328" s="23"/>
      <c r="M328" s="23"/>
      <c r="N328" s="23"/>
      <c r="O328" s="219"/>
      <c r="P328" s="219"/>
      <c r="Q328" s="23"/>
      <c r="R328" s="23"/>
      <c r="S328" s="23"/>
      <c r="T328" s="23"/>
      <c r="U328" s="23"/>
      <c r="V328" s="23"/>
      <c r="W328" s="23"/>
      <c r="X328" s="23"/>
    </row>
    <row r="329" spans="1:24" ht="15.75" customHeight="1">
      <c r="A329" s="452"/>
      <c r="B329" s="23"/>
      <c r="C329" s="23"/>
      <c r="D329" s="23"/>
      <c r="E329" s="23"/>
      <c r="F329" s="23"/>
      <c r="G329" s="23"/>
      <c r="H329" s="23"/>
      <c r="I329" s="23"/>
      <c r="J329" s="23"/>
      <c r="K329" s="23"/>
      <c r="L329" s="23"/>
      <c r="M329" s="23"/>
      <c r="N329" s="23"/>
      <c r="O329" s="219"/>
      <c r="P329" s="219"/>
      <c r="Q329" s="23"/>
      <c r="R329" s="23"/>
      <c r="S329" s="23"/>
      <c r="T329" s="23"/>
      <c r="U329" s="23"/>
      <c r="V329" s="23"/>
      <c r="W329" s="23"/>
      <c r="X329" s="23"/>
    </row>
    <row r="330" spans="1:24" ht="15.75" customHeight="1">
      <c r="A330" s="452"/>
      <c r="B330" s="23"/>
      <c r="C330" s="23"/>
      <c r="D330" s="23"/>
      <c r="E330" s="23"/>
      <c r="F330" s="23"/>
      <c r="G330" s="23"/>
      <c r="H330" s="23"/>
      <c r="I330" s="23"/>
      <c r="J330" s="23"/>
      <c r="K330" s="23"/>
      <c r="L330" s="23"/>
      <c r="M330" s="23"/>
      <c r="N330" s="23"/>
      <c r="O330" s="219"/>
      <c r="P330" s="219"/>
      <c r="Q330" s="23"/>
      <c r="R330" s="23"/>
      <c r="S330" s="23"/>
      <c r="T330" s="23"/>
      <c r="U330" s="23"/>
      <c r="V330" s="23"/>
      <c r="W330" s="23"/>
      <c r="X330" s="23"/>
    </row>
    <row r="331" spans="1:24" ht="15.75" customHeight="1">
      <c r="A331" s="452"/>
      <c r="B331" s="23"/>
      <c r="C331" s="23"/>
      <c r="D331" s="23"/>
      <c r="E331" s="23"/>
      <c r="F331" s="23"/>
      <c r="G331" s="23"/>
      <c r="H331" s="23"/>
      <c r="I331" s="23"/>
      <c r="J331" s="23"/>
      <c r="K331" s="23"/>
      <c r="L331" s="23"/>
      <c r="M331" s="23"/>
      <c r="N331" s="23"/>
      <c r="O331" s="219"/>
      <c r="P331" s="219"/>
      <c r="Q331" s="23"/>
      <c r="R331" s="23"/>
      <c r="S331" s="23"/>
      <c r="T331" s="23"/>
      <c r="U331" s="23"/>
      <c r="V331" s="23"/>
      <c r="W331" s="23"/>
      <c r="X331" s="23"/>
    </row>
    <row r="332" spans="1:24" ht="15.75" customHeight="1">
      <c r="A332" s="452"/>
      <c r="B332" s="23"/>
      <c r="C332" s="23"/>
      <c r="D332" s="23"/>
      <c r="E332" s="23"/>
      <c r="F332" s="23"/>
      <c r="G332" s="23"/>
      <c r="H332" s="23"/>
      <c r="I332" s="23"/>
      <c r="J332" s="23"/>
      <c r="K332" s="23"/>
      <c r="L332" s="23"/>
      <c r="M332" s="23"/>
      <c r="N332" s="23"/>
      <c r="O332" s="219"/>
      <c r="P332" s="219"/>
      <c r="Q332" s="23"/>
      <c r="R332" s="23"/>
      <c r="S332" s="23"/>
      <c r="T332" s="23"/>
      <c r="U332" s="23"/>
      <c r="V332" s="23"/>
      <c r="W332" s="23"/>
      <c r="X332" s="23"/>
    </row>
    <row r="333" spans="1:24" ht="15.75" customHeight="1">
      <c r="A333" s="452"/>
      <c r="B333" s="23"/>
      <c r="C333" s="23"/>
      <c r="D333" s="23"/>
      <c r="E333" s="23"/>
      <c r="F333" s="23"/>
      <c r="G333" s="23"/>
      <c r="H333" s="23"/>
      <c r="I333" s="23"/>
      <c r="J333" s="23"/>
      <c r="K333" s="23"/>
      <c r="L333" s="23"/>
      <c r="M333" s="23"/>
      <c r="N333" s="23"/>
      <c r="O333" s="219"/>
      <c r="P333" s="219"/>
      <c r="Q333" s="23"/>
      <c r="R333" s="23"/>
      <c r="S333" s="23"/>
      <c r="T333" s="23"/>
      <c r="U333" s="23"/>
      <c r="V333" s="23"/>
      <c r="W333" s="23"/>
      <c r="X333" s="23"/>
    </row>
    <row r="334" spans="1:24" ht="15.75" customHeight="1">
      <c r="A334" s="452"/>
      <c r="B334" s="23"/>
      <c r="C334" s="23"/>
      <c r="D334" s="23"/>
      <c r="E334" s="23"/>
      <c r="F334" s="23"/>
      <c r="G334" s="23"/>
      <c r="H334" s="23"/>
      <c r="I334" s="23"/>
      <c r="J334" s="23"/>
      <c r="K334" s="23"/>
      <c r="L334" s="23"/>
      <c r="M334" s="23"/>
      <c r="N334" s="23"/>
      <c r="O334" s="219"/>
      <c r="P334" s="219"/>
      <c r="Q334" s="23"/>
      <c r="R334" s="23"/>
      <c r="S334" s="23"/>
      <c r="T334" s="23"/>
      <c r="U334" s="23"/>
      <c r="V334" s="23"/>
      <c r="W334" s="23"/>
      <c r="X334" s="23"/>
    </row>
    <row r="335" spans="1:24" ht="15.75" customHeight="1">
      <c r="A335" s="452"/>
      <c r="B335" s="23"/>
      <c r="C335" s="23"/>
      <c r="D335" s="23"/>
      <c r="E335" s="23"/>
      <c r="F335" s="23"/>
      <c r="G335" s="23"/>
      <c r="H335" s="23"/>
      <c r="I335" s="23"/>
      <c r="J335" s="23"/>
      <c r="K335" s="23"/>
      <c r="L335" s="23"/>
      <c r="M335" s="23"/>
      <c r="N335" s="23"/>
      <c r="O335" s="219"/>
      <c r="P335" s="219"/>
      <c r="Q335" s="23"/>
      <c r="R335" s="23"/>
      <c r="S335" s="23"/>
      <c r="T335" s="23"/>
      <c r="U335" s="23"/>
      <c r="V335" s="23"/>
      <c r="W335" s="23"/>
      <c r="X335" s="23"/>
    </row>
    <row r="336" spans="1:24" ht="15.75" customHeight="1">
      <c r="A336" s="452"/>
      <c r="B336" s="23"/>
      <c r="C336" s="23"/>
      <c r="D336" s="23"/>
      <c r="E336" s="23"/>
      <c r="F336" s="23"/>
      <c r="G336" s="23"/>
      <c r="H336" s="23"/>
      <c r="I336" s="23"/>
      <c r="J336" s="23"/>
      <c r="K336" s="23"/>
      <c r="L336" s="23"/>
      <c r="M336" s="23"/>
      <c r="N336" s="23"/>
      <c r="O336" s="219"/>
      <c r="P336" s="219"/>
      <c r="Q336" s="23"/>
      <c r="R336" s="23"/>
      <c r="S336" s="23"/>
      <c r="T336" s="23"/>
      <c r="U336" s="23"/>
      <c r="V336" s="23"/>
      <c r="W336" s="23"/>
      <c r="X336" s="23"/>
    </row>
    <row r="337" spans="1:24" ht="15.75" customHeight="1">
      <c r="A337" s="452"/>
      <c r="B337" s="23"/>
      <c r="C337" s="23"/>
      <c r="D337" s="23"/>
      <c r="E337" s="23"/>
      <c r="F337" s="23"/>
      <c r="G337" s="23"/>
      <c r="H337" s="23"/>
      <c r="I337" s="23"/>
      <c r="J337" s="23"/>
      <c r="K337" s="23"/>
      <c r="L337" s="23"/>
      <c r="M337" s="23"/>
      <c r="N337" s="23"/>
      <c r="O337" s="219"/>
      <c r="P337" s="219"/>
      <c r="Q337" s="23"/>
      <c r="R337" s="23"/>
      <c r="S337" s="23"/>
      <c r="T337" s="23"/>
      <c r="U337" s="23"/>
      <c r="V337" s="23"/>
      <c r="W337" s="23"/>
      <c r="X337" s="23"/>
    </row>
    <row r="338" spans="1:24" ht="15.75" customHeight="1">
      <c r="A338" s="452"/>
      <c r="B338" s="23"/>
      <c r="C338" s="23"/>
      <c r="D338" s="23"/>
      <c r="E338" s="23"/>
      <c r="F338" s="23"/>
      <c r="G338" s="23"/>
      <c r="H338" s="23"/>
      <c r="I338" s="23"/>
      <c r="J338" s="23"/>
      <c r="K338" s="23"/>
      <c r="L338" s="23"/>
      <c r="M338" s="23"/>
      <c r="N338" s="23"/>
      <c r="O338" s="219"/>
      <c r="P338" s="219"/>
      <c r="Q338" s="23"/>
      <c r="R338" s="23"/>
      <c r="S338" s="23"/>
      <c r="T338" s="23"/>
      <c r="U338" s="23"/>
      <c r="V338" s="23"/>
      <c r="W338" s="23"/>
      <c r="X338" s="23"/>
    </row>
    <row r="339" spans="1:24" ht="15.75" customHeight="1">
      <c r="A339" s="452"/>
      <c r="B339" s="23"/>
      <c r="C339" s="23"/>
      <c r="D339" s="23"/>
      <c r="E339" s="23"/>
      <c r="F339" s="23"/>
      <c r="G339" s="23"/>
      <c r="H339" s="23"/>
      <c r="I339" s="23"/>
      <c r="J339" s="23"/>
      <c r="K339" s="23"/>
      <c r="L339" s="23"/>
      <c r="M339" s="23"/>
      <c r="N339" s="23"/>
      <c r="O339" s="219"/>
      <c r="P339" s="219"/>
      <c r="Q339" s="23"/>
      <c r="R339" s="23"/>
      <c r="S339" s="23"/>
      <c r="T339" s="23"/>
      <c r="U339" s="23"/>
      <c r="V339" s="23"/>
      <c r="W339" s="23"/>
      <c r="X339" s="23"/>
    </row>
    <row r="340" spans="1:24" ht="15.75" customHeight="1">
      <c r="A340" s="452"/>
      <c r="B340" s="23"/>
      <c r="C340" s="23"/>
      <c r="D340" s="23"/>
      <c r="E340" s="23"/>
      <c r="F340" s="23"/>
      <c r="G340" s="23"/>
      <c r="H340" s="23"/>
      <c r="I340" s="23"/>
      <c r="J340" s="23"/>
      <c r="K340" s="23"/>
      <c r="L340" s="23"/>
      <c r="M340" s="23"/>
      <c r="N340" s="23"/>
      <c r="O340" s="219"/>
      <c r="P340" s="219"/>
      <c r="Q340" s="23"/>
      <c r="R340" s="23"/>
      <c r="S340" s="23"/>
      <c r="T340" s="23"/>
      <c r="U340" s="23"/>
      <c r="V340" s="23"/>
      <c r="W340" s="23"/>
      <c r="X340" s="23"/>
    </row>
    <row r="341" spans="1:24" ht="15.75" customHeight="1">
      <c r="A341" s="452"/>
      <c r="B341" s="23"/>
      <c r="C341" s="23"/>
      <c r="D341" s="23"/>
      <c r="E341" s="23"/>
      <c r="F341" s="23"/>
      <c r="G341" s="23"/>
      <c r="H341" s="23"/>
      <c r="I341" s="23"/>
      <c r="J341" s="23"/>
      <c r="K341" s="23"/>
      <c r="L341" s="23"/>
      <c r="M341" s="23"/>
      <c r="N341" s="23"/>
      <c r="O341" s="219"/>
      <c r="P341" s="219"/>
      <c r="Q341" s="23"/>
      <c r="R341" s="23"/>
      <c r="S341" s="23"/>
      <c r="T341" s="23"/>
      <c r="U341" s="23"/>
      <c r="V341" s="23"/>
      <c r="W341" s="23"/>
      <c r="X341" s="23"/>
    </row>
    <row r="342" spans="1:24" ht="15.75" customHeight="1">
      <c r="A342" s="452"/>
      <c r="B342" s="23"/>
      <c r="C342" s="23"/>
      <c r="D342" s="23"/>
      <c r="E342" s="23"/>
      <c r="F342" s="23"/>
      <c r="G342" s="23"/>
      <c r="H342" s="23"/>
      <c r="I342" s="23"/>
      <c r="J342" s="23"/>
      <c r="K342" s="23"/>
      <c r="L342" s="23"/>
      <c r="M342" s="23"/>
      <c r="N342" s="23"/>
      <c r="O342" s="219"/>
      <c r="P342" s="219"/>
      <c r="Q342" s="23"/>
      <c r="R342" s="23"/>
      <c r="S342" s="23"/>
      <c r="T342" s="23"/>
      <c r="U342" s="23"/>
      <c r="V342" s="23"/>
      <c r="W342" s="23"/>
      <c r="X342" s="23"/>
    </row>
    <row r="343" spans="1:24" ht="15.75" customHeight="1">
      <c r="A343" s="452"/>
      <c r="B343" s="23"/>
      <c r="C343" s="23"/>
      <c r="D343" s="23"/>
      <c r="E343" s="23"/>
      <c r="F343" s="23"/>
      <c r="G343" s="23"/>
      <c r="H343" s="23"/>
      <c r="I343" s="23"/>
      <c r="J343" s="23"/>
      <c r="K343" s="23"/>
      <c r="L343" s="23"/>
      <c r="M343" s="23"/>
      <c r="N343" s="23"/>
      <c r="O343" s="219"/>
      <c r="P343" s="219"/>
      <c r="Q343" s="23"/>
      <c r="R343" s="23"/>
      <c r="S343" s="23"/>
      <c r="T343" s="23"/>
      <c r="U343" s="23"/>
      <c r="V343" s="23"/>
      <c r="W343" s="23"/>
      <c r="X343" s="23"/>
    </row>
    <row r="344" spans="1:24" ht="15.75" customHeight="1">
      <c r="A344" s="452"/>
      <c r="B344" s="23"/>
      <c r="C344" s="23"/>
      <c r="D344" s="23"/>
      <c r="E344" s="23"/>
      <c r="F344" s="23"/>
      <c r="G344" s="23"/>
      <c r="H344" s="23"/>
      <c r="I344" s="23"/>
      <c r="J344" s="23"/>
      <c r="K344" s="23"/>
      <c r="L344" s="23"/>
      <c r="M344" s="23"/>
      <c r="N344" s="23"/>
      <c r="O344" s="219"/>
      <c r="P344" s="219"/>
      <c r="Q344" s="23"/>
      <c r="R344" s="23"/>
      <c r="S344" s="23"/>
      <c r="T344" s="23"/>
      <c r="U344" s="23"/>
      <c r="V344" s="23"/>
      <c r="W344" s="23"/>
      <c r="X344" s="23"/>
    </row>
    <row r="345" spans="1:24" ht="15.75" customHeight="1">
      <c r="A345" s="452"/>
      <c r="B345" s="23"/>
      <c r="C345" s="23"/>
      <c r="D345" s="23"/>
      <c r="E345" s="23"/>
      <c r="F345" s="23"/>
      <c r="G345" s="23"/>
      <c r="H345" s="23"/>
      <c r="I345" s="23"/>
      <c r="J345" s="23"/>
      <c r="K345" s="23"/>
      <c r="L345" s="23"/>
      <c r="M345" s="23"/>
      <c r="N345" s="23"/>
      <c r="O345" s="219"/>
      <c r="P345" s="219"/>
      <c r="Q345" s="23"/>
      <c r="R345" s="23"/>
      <c r="S345" s="23"/>
      <c r="T345" s="23"/>
      <c r="U345" s="23"/>
      <c r="V345" s="23"/>
      <c r="W345" s="23"/>
      <c r="X345" s="23"/>
    </row>
    <row r="346" spans="1:24" ht="15.75" customHeight="1">
      <c r="A346" s="452"/>
      <c r="B346" s="23"/>
      <c r="C346" s="23"/>
      <c r="D346" s="23"/>
      <c r="E346" s="23"/>
      <c r="F346" s="23"/>
      <c r="G346" s="23"/>
      <c r="H346" s="23"/>
      <c r="I346" s="23"/>
      <c r="J346" s="23"/>
      <c r="K346" s="23"/>
      <c r="L346" s="23"/>
      <c r="M346" s="23"/>
      <c r="N346" s="23"/>
      <c r="O346" s="219"/>
      <c r="P346" s="219"/>
      <c r="Q346" s="23"/>
      <c r="R346" s="23"/>
      <c r="S346" s="23"/>
      <c r="T346" s="23"/>
      <c r="U346" s="23"/>
      <c r="V346" s="23"/>
      <c r="W346" s="23"/>
      <c r="X346" s="23"/>
    </row>
    <row r="347" spans="1:24" ht="15.75" customHeight="1">
      <c r="A347" s="452"/>
      <c r="B347" s="23"/>
      <c r="C347" s="23"/>
      <c r="D347" s="23"/>
      <c r="E347" s="23"/>
      <c r="F347" s="23"/>
      <c r="G347" s="23"/>
      <c r="H347" s="23"/>
      <c r="I347" s="23"/>
      <c r="J347" s="23"/>
      <c r="K347" s="23"/>
      <c r="L347" s="23"/>
      <c r="M347" s="23"/>
      <c r="N347" s="23"/>
      <c r="O347" s="219"/>
      <c r="P347" s="219"/>
      <c r="Q347" s="23"/>
      <c r="R347" s="23"/>
      <c r="S347" s="23"/>
      <c r="T347" s="23"/>
      <c r="U347" s="23"/>
      <c r="V347" s="23"/>
      <c r="W347" s="23"/>
      <c r="X347" s="23"/>
    </row>
    <row r="348" spans="1:24" ht="15.75" customHeight="1">
      <c r="A348" s="452"/>
      <c r="B348" s="23"/>
      <c r="C348" s="23"/>
      <c r="D348" s="23"/>
      <c r="E348" s="23"/>
      <c r="F348" s="23"/>
      <c r="G348" s="23"/>
      <c r="H348" s="23"/>
      <c r="I348" s="23"/>
      <c r="J348" s="23"/>
      <c r="K348" s="23"/>
      <c r="L348" s="23"/>
      <c r="M348" s="23"/>
      <c r="N348" s="23"/>
      <c r="O348" s="219"/>
      <c r="P348" s="219"/>
      <c r="Q348" s="23"/>
      <c r="R348" s="23"/>
      <c r="S348" s="23"/>
      <c r="T348" s="23"/>
      <c r="U348" s="23"/>
      <c r="V348" s="23"/>
      <c r="W348" s="23"/>
      <c r="X348" s="23"/>
    </row>
    <row r="349" spans="1:24" ht="15.75" customHeight="1">
      <c r="A349" s="452"/>
      <c r="B349" s="23"/>
      <c r="C349" s="23"/>
      <c r="D349" s="23"/>
      <c r="E349" s="23"/>
      <c r="F349" s="23"/>
      <c r="G349" s="23"/>
      <c r="H349" s="23"/>
      <c r="I349" s="23"/>
      <c r="J349" s="23"/>
      <c r="K349" s="23"/>
      <c r="L349" s="23"/>
      <c r="M349" s="23"/>
      <c r="N349" s="23"/>
      <c r="O349" s="219"/>
      <c r="P349" s="219"/>
      <c r="Q349" s="23"/>
      <c r="R349" s="23"/>
      <c r="S349" s="23"/>
      <c r="T349" s="23"/>
      <c r="U349" s="23"/>
      <c r="V349" s="23"/>
      <c r="W349" s="23"/>
      <c r="X349" s="23"/>
    </row>
    <row r="350" spans="1:24" ht="15.75" customHeight="1">
      <c r="A350" s="452"/>
      <c r="B350" s="23"/>
      <c r="C350" s="23"/>
      <c r="D350" s="23"/>
      <c r="E350" s="23"/>
      <c r="F350" s="23"/>
      <c r="G350" s="23"/>
      <c r="H350" s="23"/>
      <c r="I350" s="23"/>
      <c r="J350" s="23"/>
      <c r="K350" s="23"/>
      <c r="L350" s="23"/>
      <c r="M350" s="23"/>
      <c r="N350" s="23"/>
      <c r="O350" s="219"/>
      <c r="P350" s="219"/>
      <c r="Q350" s="23"/>
      <c r="R350" s="23"/>
      <c r="S350" s="23"/>
      <c r="T350" s="23"/>
      <c r="U350" s="23"/>
      <c r="V350" s="23"/>
      <c r="W350" s="23"/>
      <c r="X350" s="23"/>
    </row>
    <row r="351" spans="1:24" ht="15.75" customHeight="1">
      <c r="A351" s="452"/>
      <c r="B351" s="23"/>
      <c r="C351" s="23"/>
      <c r="D351" s="23"/>
      <c r="E351" s="23"/>
      <c r="F351" s="23"/>
      <c r="G351" s="23"/>
      <c r="H351" s="23"/>
      <c r="I351" s="23"/>
      <c r="J351" s="23"/>
      <c r="K351" s="23"/>
      <c r="L351" s="23"/>
      <c r="M351" s="23"/>
      <c r="N351" s="23"/>
      <c r="O351" s="219"/>
      <c r="P351" s="219"/>
      <c r="Q351" s="23"/>
      <c r="R351" s="23"/>
      <c r="S351" s="23"/>
      <c r="T351" s="23"/>
      <c r="U351" s="23"/>
      <c r="V351" s="23"/>
      <c r="W351" s="23"/>
      <c r="X351" s="23"/>
    </row>
    <row r="352" spans="1:24" ht="15.75" customHeight="1">
      <c r="A352" s="452"/>
      <c r="B352" s="23"/>
      <c r="C352" s="23"/>
      <c r="D352" s="23"/>
      <c r="E352" s="23"/>
      <c r="F352" s="23"/>
      <c r="G352" s="23"/>
      <c r="H352" s="23"/>
      <c r="I352" s="23"/>
      <c r="J352" s="23"/>
      <c r="K352" s="23"/>
      <c r="L352" s="23"/>
      <c r="M352" s="23"/>
      <c r="N352" s="23"/>
      <c r="O352" s="219"/>
      <c r="P352" s="219"/>
      <c r="Q352" s="23"/>
      <c r="R352" s="23"/>
      <c r="S352" s="23"/>
      <c r="T352" s="23"/>
      <c r="U352" s="23"/>
      <c r="V352" s="23"/>
      <c r="W352" s="23"/>
      <c r="X352" s="23"/>
    </row>
    <row r="353" spans="1:24" ht="15.75" customHeight="1">
      <c r="A353" s="452"/>
      <c r="B353" s="23"/>
      <c r="C353" s="23"/>
      <c r="D353" s="23"/>
      <c r="E353" s="23"/>
      <c r="F353" s="23"/>
      <c r="G353" s="23"/>
      <c r="H353" s="23"/>
      <c r="I353" s="23"/>
      <c r="J353" s="23"/>
      <c r="K353" s="23"/>
      <c r="L353" s="23"/>
      <c r="M353" s="23"/>
      <c r="N353" s="23"/>
      <c r="O353" s="219"/>
      <c r="P353" s="219"/>
      <c r="Q353" s="23"/>
      <c r="R353" s="23"/>
      <c r="S353" s="23"/>
      <c r="T353" s="23"/>
      <c r="U353" s="23"/>
      <c r="V353" s="23"/>
      <c r="W353" s="23"/>
      <c r="X353" s="23"/>
    </row>
    <row r="354" spans="1:24" ht="15.75" customHeight="1">
      <c r="A354" s="452"/>
      <c r="B354" s="23"/>
      <c r="C354" s="23"/>
      <c r="D354" s="23"/>
      <c r="E354" s="23"/>
      <c r="F354" s="23"/>
      <c r="G354" s="23"/>
      <c r="H354" s="23"/>
      <c r="I354" s="23"/>
      <c r="J354" s="23"/>
      <c r="K354" s="23"/>
      <c r="L354" s="23"/>
      <c r="M354" s="23"/>
      <c r="N354" s="23"/>
      <c r="O354" s="219"/>
      <c r="P354" s="219"/>
      <c r="Q354" s="23"/>
      <c r="R354" s="23"/>
      <c r="S354" s="23"/>
      <c r="T354" s="23"/>
      <c r="U354" s="23"/>
      <c r="V354" s="23"/>
      <c r="W354" s="23"/>
      <c r="X354" s="23"/>
    </row>
    <row r="355" spans="1:24" ht="15.75" customHeight="1">
      <c r="A355" s="452"/>
      <c r="B355" s="23"/>
      <c r="C355" s="23"/>
      <c r="D355" s="23"/>
      <c r="E355" s="23"/>
      <c r="F355" s="23"/>
      <c r="G355" s="23"/>
      <c r="H355" s="23"/>
      <c r="I355" s="23"/>
      <c r="J355" s="23"/>
      <c r="K355" s="23"/>
      <c r="L355" s="23"/>
      <c r="M355" s="23"/>
      <c r="N355" s="23"/>
      <c r="O355" s="219"/>
      <c r="P355" s="219"/>
      <c r="Q355" s="23"/>
      <c r="R355" s="23"/>
      <c r="S355" s="23"/>
      <c r="T355" s="23"/>
      <c r="U355" s="23"/>
      <c r="V355" s="23"/>
      <c r="W355" s="23"/>
      <c r="X355" s="23"/>
    </row>
    <row r="356" spans="1:24" ht="15.75" customHeight="1">
      <c r="A356" s="452"/>
      <c r="B356" s="23"/>
      <c r="C356" s="23"/>
      <c r="D356" s="23"/>
      <c r="E356" s="23"/>
      <c r="F356" s="23"/>
      <c r="G356" s="23"/>
      <c r="H356" s="23"/>
      <c r="I356" s="23"/>
      <c r="J356" s="23"/>
      <c r="K356" s="23"/>
      <c r="L356" s="23"/>
      <c r="M356" s="23"/>
      <c r="N356" s="23"/>
      <c r="O356" s="219"/>
      <c r="P356" s="219"/>
      <c r="Q356" s="23"/>
      <c r="R356" s="23"/>
      <c r="S356" s="23"/>
      <c r="T356" s="23"/>
      <c r="U356" s="23"/>
      <c r="V356" s="23"/>
      <c r="W356" s="23"/>
      <c r="X356" s="23"/>
    </row>
    <row r="357" spans="1:24" ht="15.75" customHeight="1">
      <c r="A357" s="452"/>
      <c r="B357" s="23"/>
      <c r="C357" s="23"/>
      <c r="D357" s="23"/>
      <c r="E357" s="23"/>
      <c r="F357" s="23"/>
      <c r="G357" s="23"/>
      <c r="H357" s="23"/>
      <c r="I357" s="23"/>
      <c r="J357" s="23"/>
      <c r="K357" s="23"/>
      <c r="L357" s="23"/>
      <c r="M357" s="23"/>
      <c r="N357" s="23"/>
      <c r="O357" s="219"/>
      <c r="P357" s="219"/>
      <c r="Q357" s="23"/>
      <c r="R357" s="23"/>
      <c r="S357" s="23"/>
      <c r="T357" s="23"/>
      <c r="U357" s="23"/>
      <c r="V357" s="23"/>
      <c r="W357" s="23"/>
      <c r="X357" s="23"/>
    </row>
    <row r="358" spans="1:24" ht="15.75" customHeight="1">
      <c r="A358" s="452"/>
      <c r="B358" s="23"/>
      <c r="C358" s="23"/>
      <c r="D358" s="23"/>
      <c r="E358" s="23"/>
      <c r="F358" s="23"/>
      <c r="G358" s="23"/>
      <c r="H358" s="23"/>
      <c r="I358" s="23"/>
      <c r="J358" s="23"/>
      <c r="K358" s="23"/>
      <c r="L358" s="23"/>
      <c r="M358" s="23"/>
      <c r="N358" s="23"/>
      <c r="O358" s="219"/>
      <c r="P358" s="219"/>
      <c r="Q358" s="23"/>
      <c r="R358" s="23"/>
      <c r="S358" s="23"/>
      <c r="T358" s="23"/>
      <c r="U358" s="23"/>
      <c r="V358" s="23"/>
      <c r="W358" s="23"/>
      <c r="X358" s="23"/>
    </row>
    <row r="359" spans="1:24" ht="15.75" customHeight="1">
      <c r="A359" s="452"/>
      <c r="B359" s="23"/>
      <c r="C359" s="23"/>
      <c r="D359" s="23"/>
      <c r="E359" s="23"/>
      <c r="F359" s="23"/>
      <c r="G359" s="23"/>
      <c r="H359" s="23"/>
      <c r="I359" s="23"/>
      <c r="J359" s="23"/>
      <c r="K359" s="23"/>
      <c r="L359" s="23"/>
      <c r="M359" s="23"/>
      <c r="N359" s="23"/>
      <c r="O359" s="219"/>
      <c r="P359" s="219"/>
      <c r="Q359" s="23"/>
      <c r="R359" s="23"/>
      <c r="S359" s="23"/>
      <c r="T359" s="23"/>
      <c r="U359" s="23"/>
      <c r="V359" s="23"/>
      <c r="W359" s="23"/>
      <c r="X359" s="23"/>
    </row>
    <row r="360" spans="1:24" ht="15.75" customHeight="1">
      <c r="A360" s="452"/>
      <c r="B360" s="23"/>
      <c r="C360" s="23"/>
      <c r="D360" s="23"/>
      <c r="E360" s="23"/>
      <c r="F360" s="23"/>
      <c r="G360" s="23"/>
      <c r="H360" s="23"/>
      <c r="I360" s="23"/>
      <c r="J360" s="23"/>
      <c r="K360" s="23"/>
      <c r="L360" s="23"/>
      <c r="M360" s="23"/>
      <c r="N360" s="23"/>
      <c r="O360" s="219"/>
      <c r="P360" s="219"/>
      <c r="Q360" s="23"/>
      <c r="R360" s="23"/>
      <c r="S360" s="23"/>
      <c r="T360" s="23"/>
      <c r="U360" s="23"/>
      <c r="V360" s="23"/>
      <c r="W360" s="23"/>
      <c r="X360" s="23"/>
    </row>
    <row r="361" spans="1:24" ht="15.75" customHeight="1">
      <c r="A361" s="452"/>
      <c r="B361" s="23"/>
      <c r="C361" s="23"/>
      <c r="D361" s="23"/>
      <c r="E361" s="23"/>
      <c r="F361" s="23"/>
      <c r="G361" s="23"/>
      <c r="H361" s="23"/>
      <c r="I361" s="23"/>
      <c r="J361" s="23"/>
      <c r="K361" s="23"/>
      <c r="L361" s="23"/>
      <c r="M361" s="23"/>
      <c r="N361" s="23"/>
      <c r="O361" s="219"/>
      <c r="P361" s="219"/>
      <c r="Q361" s="23"/>
      <c r="R361" s="23"/>
      <c r="S361" s="23"/>
      <c r="T361" s="23"/>
      <c r="U361" s="23"/>
      <c r="V361" s="23"/>
      <c r="W361" s="23"/>
      <c r="X361" s="23"/>
    </row>
    <row r="362" spans="1:24" ht="15.75" customHeight="1">
      <c r="A362" s="452"/>
      <c r="B362" s="23"/>
      <c r="C362" s="23"/>
      <c r="D362" s="23"/>
      <c r="E362" s="23"/>
      <c r="F362" s="23"/>
      <c r="G362" s="23"/>
      <c r="H362" s="23"/>
      <c r="I362" s="23"/>
      <c r="J362" s="23"/>
      <c r="K362" s="23"/>
      <c r="L362" s="23"/>
      <c r="M362" s="23"/>
      <c r="N362" s="23"/>
      <c r="O362" s="219"/>
      <c r="P362" s="219"/>
      <c r="Q362" s="23"/>
      <c r="R362" s="23"/>
      <c r="S362" s="23"/>
      <c r="T362" s="23"/>
      <c r="U362" s="23"/>
      <c r="V362" s="23"/>
      <c r="W362" s="23"/>
      <c r="X362" s="23"/>
    </row>
    <row r="363" spans="1:24" ht="15.75" customHeight="1">
      <c r="A363" s="452"/>
      <c r="B363" s="23"/>
      <c r="C363" s="23"/>
      <c r="D363" s="23"/>
      <c r="E363" s="23"/>
      <c r="F363" s="23"/>
      <c r="G363" s="23"/>
      <c r="H363" s="23"/>
      <c r="I363" s="23"/>
      <c r="J363" s="23"/>
      <c r="K363" s="23"/>
      <c r="L363" s="23"/>
      <c r="M363" s="23"/>
      <c r="N363" s="23"/>
      <c r="O363" s="219"/>
      <c r="P363" s="219"/>
      <c r="Q363" s="23"/>
      <c r="R363" s="23"/>
      <c r="S363" s="23"/>
      <c r="T363" s="23"/>
      <c r="U363" s="23"/>
      <c r="V363" s="23"/>
      <c r="W363" s="23"/>
      <c r="X363" s="23"/>
    </row>
    <row r="364" spans="1:24" ht="15.75" customHeight="1">
      <c r="A364" s="452"/>
      <c r="B364" s="23"/>
      <c r="C364" s="23"/>
      <c r="D364" s="23"/>
      <c r="E364" s="23"/>
      <c r="F364" s="23"/>
      <c r="G364" s="23"/>
      <c r="H364" s="23"/>
      <c r="I364" s="23"/>
      <c r="J364" s="23"/>
      <c r="K364" s="23"/>
      <c r="L364" s="23"/>
      <c r="M364" s="23"/>
      <c r="N364" s="23"/>
      <c r="O364" s="219"/>
      <c r="P364" s="219"/>
      <c r="Q364" s="23"/>
      <c r="R364" s="23"/>
      <c r="S364" s="23"/>
      <c r="T364" s="23"/>
      <c r="U364" s="23"/>
      <c r="V364" s="23"/>
      <c r="W364" s="23"/>
      <c r="X364" s="23"/>
    </row>
    <row r="365" spans="1:24" ht="15.75" customHeight="1">
      <c r="A365" s="452"/>
      <c r="B365" s="23"/>
      <c r="C365" s="23"/>
      <c r="D365" s="23"/>
      <c r="E365" s="23"/>
      <c r="F365" s="23"/>
      <c r="G365" s="23"/>
      <c r="H365" s="23"/>
      <c r="I365" s="23"/>
      <c r="J365" s="23"/>
      <c r="K365" s="23"/>
      <c r="L365" s="23"/>
      <c r="M365" s="23"/>
      <c r="N365" s="23"/>
      <c r="O365" s="219"/>
      <c r="P365" s="219"/>
      <c r="Q365" s="23"/>
      <c r="R365" s="23"/>
      <c r="S365" s="23"/>
      <c r="T365" s="23"/>
      <c r="U365" s="23"/>
      <c r="V365" s="23"/>
      <c r="W365" s="23"/>
      <c r="X365" s="23"/>
    </row>
    <row r="366" spans="1:24" ht="15.75" customHeight="1">
      <c r="A366" s="452"/>
      <c r="B366" s="23"/>
      <c r="C366" s="23"/>
      <c r="D366" s="23"/>
      <c r="E366" s="23"/>
      <c r="F366" s="23"/>
      <c r="G366" s="23"/>
      <c r="H366" s="23"/>
      <c r="I366" s="23"/>
      <c r="J366" s="23"/>
      <c r="K366" s="23"/>
      <c r="L366" s="23"/>
      <c r="M366" s="23"/>
      <c r="N366" s="23"/>
      <c r="O366" s="219"/>
      <c r="P366" s="219"/>
      <c r="Q366" s="23"/>
      <c r="R366" s="23"/>
      <c r="S366" s="23"/>
      <c r="T366" s="23"/>
      <c r="U366" s="23"/>
      <c r="V366" s="23"/>
      <c r="W366" s="23"/>
      <c r="X366" s="23"/>
    </row>
    <row r="367" spans="1:24" ht="15.75" customHeight="1">
      <c r="A367" s="452"/>
      <c r="B367" s="23"/>
      <c r="C367" s="23"/>
      <c r="D367" s="23"/>
      <c r="E367" s="23"/>
      <c r="F367" s="23"/>
      <c r="G367" s="23"/>
      <c r="H367" s="23"/>
      <c r="I367" s="23"/>
      <c r="J367" s="23"/>
      <c r="K367" s="23"/>
      <c r="L367" s="23"/>
      <c r="M367" s="23"/>
      <c r="N367" s="23"/>
      <c r="O367" s="219"/>
      <c r="P367" s="219"/>
      <c r="Q367" s="23"/>
      <c r="R367" s="23"/>
      <c r="S367" s="23"/>
      <c r="T367" s="23"/>
      <c r="U367" s="23"/>
      <c r="V367" s="23"/>
      <c r="W367" s="23"/>
      <c r="X367" s="23"/>
    </row>
    <row r="368" spans="1:24" ht="15.75" customHeight="1">
      <c r="A368" s="452"/>
      <c r="B368" s="23"/>
      <c r="C368" s="23"/>
      <c r="D368" s="23"/>
      <c r="E368" s="23"/>
      <c r="F368" s="23"/>
      <c r="G368" s="23"/>
      <c r="H368" s="23"/>
      <c r="I368" s="23"/>
      <c r="J368" s="23"/>
      <c r="K368" s="23"/>
      <c r="L368" s="23"/>
      <c r="M368" s="23"/>
      <c r="N368" s="23"/>
      <c r="O368" s="219"/>
      <c r="P368" s="219"/>
      <c r="Q368" s="23"/>
      <c r="R368" s="23"/>
      <c r="S368" s="23"/>
      <c r="T368" s="23"/>
      <c r="U368" s="23"/>
      <c r="V368" s="23"/>
      <c r="W368" s="23"/>
      <c r="X368" s="23"/>
    </row>
    <row r="369" spans="1:24" ht="15.75" customHeight="1">
      <c r="A369" s="452"/>
      <c r="B369" s="23"/>
      <c r="C369" s="23"/>
      <c r="D369" s="23"/>
      <c r="E369" s="23"/>
      <c r="F369" s="23"/>
      <c r="G369" s="23"/>
      <c r="H369" s="23"/>
      <c r="I369" s="23"/>
      <c r="J369" s="23"/>
      <c r="K369" s="23"/>
      <c r="L369" s="23"/>
      <c r="M369" s="23"/>
      <c r="N369" s="23"/>
      <c r="O369" s="219"/>
      <c r="P369" s="219"/>
      <c r="Q369" s="23"/>
      <c r="R369" s="23"/>
      <c r="S369" s="23"/>
      <c r="T369" s="23"/>
      <c r="U369" s="23"/>
      <c r="V369" s="23"/>
      <c r="W369" s="23"/>
      <c r="X369" s="23"/>
    </row>
    <row r="370" spans="1:24" ht="15.75" customHeight="1">
      <c r="A370" s="452"/>
      <c r="B370" s="23"/>
      <c r="C370" s="23"/>
      <c r="D370" s="23"/>
      <c r="E370" s="23"/>
      <c r="F370" s="23"/>
      <c r="G370" s="23"/>
      <c r="H370" s="23"/>
      <c r="I370" s="23"/>
      <c r="J370" s="23"/>
      <c r="K370" s="23"/>
      <c r="L370" s="23"/>
      <c r="M370" s="23"/>
      <c r="N370" s="23"/>
      <c r="O370" s="219"/>
      <c r="P370" s="219"/>
      <c r="Q370" s="23"/>
      <c r="R370" s="23"/>
      <c r="S370" s="23"/>
      <c r="T370" s="23"/>
      <c r="U370" s="23"/>
      <c r="V370" s="23"/>
      <c r="W370" s="23"/>
      <c r="X370" s="23"/>
    </row>
    <row r="371" spans="1:24" ht="15.75" customHeight="1">
      <c r="A371" s="452"/>
      <c r="B371" s="23"/>
      <c r="C371" s="23"/>
      <c r="D371" s="23"/>
      <c r="E371" s="23"/>
      <c r="F371" s="23"/>
      <c r="G371" s="23"/>
      <c r="H371" s="23"/>
      <c r="I371" s="23"/>
      <c r="J371" s="23"/>
      <c r="K371" s="23"/>
      <c r="L371" s="23"/>
      <c r="M371" s="23"/>
      <c r="N371" s="23"/>
      <c r="O371" s="219"/>
      <c r="P371" s="219"/>
      <c r="Q371" s="23"/>
      <c r="R371" s="23"/>
      <c r="S371" s="23"/>
      <c r="T371" s="23"/>
      <c r="U371" s="23"/>
      <c r="V371" s="23"/>
      <c r="W371" s="23"/>
      <c r="X371" s="23"/>
    </row>
    <row r="372" spans="1:24" ht="15.75" customHeight="1">
      <c r="A372" s="452"/>
      <c r="B372" s="23"/>
      <c r="C372" s="23"/>
      <c r="D372" s="23"/>
      <c r="E372" s="23"/>
      <c r="F372" s="23"/>
      <c r="G372" s="23"/>
      <c r="H372" s="23"/>
      <c r="I372" s="23"/>
      <c r="J372" s="23"/>
      <c r="K372" s="23"/>
      <c r="L372" s="23"/>
      <c r="M372" s="23"/>
      <c r="N372" s="23"/>
      <c r="O372" s="219"/>
      <c r="P372" s="219"/>
      <c r="Q372" s="23"/>
      <c r="R372" s="23"/>
      <c r="S372" s="23"/>
      <c r="T372" s="23"/>
      <c r="U372" s="23"/>
      <c r="V372" s="23"/>
      <c r="W372" s="23"/>
      <c r="X372" s="23"/>
    </row>
    <row r="373" spans="1:24" ht="15.75" customHeight="1">
      <c r="A373" s="452"/>
      <c r="B373" s="23"/>
      <c r="C373" s="23"/>
      <c r="D373" s="23"/>
      <c r="E373" s="23"/>
      <c r="F373" s="23"/>
      <c r="G373" s="23"/>
      <c r="H373" s="23"/>
      <c r="I373" s="23"/>
      <c r="J373" s="23"/>
      <c r="K373" s="23"/>
      <c r="L373" s="23"/>
      <c r="M373" s="23"/>
      <c r="N373" s="23"/>
      <c r="O373" s="219"/>
      <c r="P373" s="219"/>
      <c r="Q373" s="23"/>
      <c r="R373" s="23"/>
      <c r="S373" s="23"/>
      <c r="T373" s="23"/>
      <c r="U373" s="23"/>
      <c r="V373" s="23"/>
      <c r="W373" s="23"/>
      <c r="X373" s="23"/>
    </row>
    <row r="374" spans="1:24" ht="15.75" customHeight="1">
      <c r="A374" s="452"/>
      <c r="B374" s="23"/>
      <c r="C374" s="23"/>
      <c r="D374" s="23"/>
      <c r="E374" s="23"/>
      <c r="F374" s="23"/>
      <c r="G374" s="23"/>
      <c r="H374" s="23"/>
      <c r="I374" s="23"/>
      <c r="J374" s="23"/>
      <c r="K374" s="23"/>
      <c r="L374" s="23"/>
      <c r="M374" s="23"/>
      <c r="N374" s="23"/>
      <c r="O374" s="219"/>
      <c r="P374" s="219"/>
      <c r="Q374" s="23"/>
      <c r="R374" s="23"/>
      <c r="S374" s="23"/>
      <c r="T374" s="23"/>
      <c r="U374" s="23"/>
      <c r="V374" s="23"/>
      <c r="W374" s="23"/>
      <c r="X374" s="23"/>
    </row>
    <row r="375" spans="1:24" ht="15.75" customHeight="1">
      <c r="A375" s="452"/>
      <c r="B375" s="23"/>
      <c r="C375" s="23"/>
      <c r="D375" s="23"/>
      <c r="E375" s="23"/>
      <c r="F375" s="23"/>
      <c r="G375" s="23"/>
      <c r="H375" s="23"/>
      <c r="I375" s="23"/>
      <c r="J375" s="23"/>
      <c r="K375" s="23"/>
      <c r="L375" s="23"/>
      <c r="M375" s="23"/>
      <c r="N375" s="23"/>
      <c r="O375" s="219"/>
      <c r="P375" s="219"/>
      <c r="Q375" s="23"/>
      <c r="R375" s="23"/>
      <c r="S375" s="23"/>
      <c r="T375" s="23"/>
      <c r="U375" s="23"/>
      <c r="V375" s="23"/>
      <c r="W375" s="23"/>
      <c r="X375" s="23"/>
    </row>
    <row r="376" spans="1:24" ht="15.75" customHeight="1">
      <c r="A376" s="452"/>
      <c r="B376" s="23"/>
      <c r="C376" s="23"/>
      <c r="D376" s="23"/>
      <c r="E376" s="23"/>
      <c r="F376" s="23"/>
      <c r="G376" s="23"/>
      <c r="H376" s="23"/>
      <c r="I376" s="23"/>
      <c r="J376" s="23"/>
      <c r="K376" s="23"/>
      <c r="L376" s="23"/>
      <c r="M376" s="23"/>
      <c r="N376" s="23"/>
      <c r="O376" s="219"/>
      <c r="P376" s="219"/>
      <c r="Q376" s="23"/>
      <c r="R376" s="23"/>
      <c r="S376" s="23"/>
      <c r="T376" s="23"/>
      <c r="U376" s="23"/>
      <c r="V376" s="23"/>
      <c r="W376" s="23"/>
      <c r="X376" s="23"/>
    </row>
    <row r="377" spans="1:24" ht="15.75" customHeight="1">
      <c r="A377" s="452"/>
      <c r="B377" s="23"/>
      <c r="C377" s="23"/>
      <c r="D377" s="23"/>
      <c r="E377" s="23"/>
      <c r="F377" s="23"/>
      <c r="G377" s="23"/>
      <c r="H377" s="23"/>
      <c r="I377" s="23"/>
      <c r="J377" s="23"/>
      <c r="K377" s="23"/>
      <c r="L377" s="23"/>
      <c r="M377" s="23"/>
      <c r="N377" s="23"/>
      <c r="O377" s="219"/>
      <c r="P377" s="219"/>
      <c r="Q377" s="23"/>
      <c r="R377" s="23"/>
      <c r="S377" s="23"/>
      <c r="T377" s="23"/>
      <c r="U377" s="23"/>
      <c r="V377" s="23"/>
      <c r="W377" s="23"/>
      <c r="X377" s="23"/>
    </row>
    <row r="378" spans="1:24" ht="15.75" customHeight="1">
      <c r="A378" s="452"/>
      <c r="B378" s="23"/>
      <c r="C378" s="23"/>
      <c r="D378" s="23"/>
      <c r="E378" s="23"/>
      <c r="F378" s="23"/>
      <c r="G378" s="23"/>
      <c r="H378" s="23"/>
      <c r="I378" s="23"/>
      <c r="J378" s="23"/>
      <c r="K378" s="23"/>
      <c r="L378" s="23"/>
      <c r="M378" s="23"/>
      <c r="N378" s="23"/>
      <c r="O378" s="219"/>
      <c r="P378" s="219"/>
      <c r="Q378" s="23"/>
      <c r="R378" s="23"/>
      <c r="S378" s="23"/>
      <c r="T378" s="23"/>
      <c r="U378" s="23"/>
      <c r="V378" s="23"/>
      <c r="W378" s="23"/>
      <c r="X378" s="23"/>
    </row>
    <row r="379" spans="1:24" ht="15.75" customHeight="1">
      <c r="A379" s="452"/>
      <c r="B379" s="23"/>
      <c r="C379" s="23"/>
      <c r="D379" s="23"/>
      <c r="E379" s="23"/>
      <c r="F379" s="23"/>
      <c r="G379" s="23"/>
      <c r="H379" s="23"/>
      <c r="I379" s="23"/>
      <c r="J379" s="23"/>
      <c r="K379" s="23"/>
      <c r="L379" s="23"/>
      <c r="M379" s="23"/>
      <c r="N379" s="23"/>
      <c r="O379" s="219"/>
      <c r="P379" s="219"/>
      <c r="Q379" s="23"/>
      <c r="R379" s="23"/>
      <c r="S379" s="23"/>
      <c r="T379" s="23"/>
      <c r="U379" s="23"/>
      <c r="V379" s="23"/>
      <c r="W379" s="23"/>
      <c r="X379" s="23"/>
    </row>
    <row r="380" spans="1:24" ht="15.75" customHeight="1">
      <c r="A380" s="452"/>
      <c r="B380" s="23"/>
      <c r="C380" s="23"/>
      <c r="D380" s="23"/>
      <c r="E380" s="23"/>
      <c r="F380" s="23"/>
      <c r="G380" s="23"/>
      <c r="H380" s="23"/>
      <c r="I380" s="23"/>
      <c r="J380" s="23"/>
      <c r="K380" s="23"/>
      <c r="L380" s="23"/>
      <c r="M380" s="23"/>
      <c r="N380" s="23"/>
      <c r="O380" s="219"/>
      <c r="P380" s="219"/>
      <c r="Q380" s="23"/>
      <c r="R380" s="23"/>
      <c r="S380" s="23"/>
      <c r="T380" s="23"/>
      <c r="U380" s="23"/>
      <c r="V380" s="23"/>
      <c r="W380" s="23"/>
      <c r="X380" s="23"/>
    </row>
    <row r="381" spans="1:24" ht="15.75" customHeight="1">
      <c r="A381" s="452"/>
      <c r="B381" s="23"/>
      <c r="C381" s="23"/>
      <c r="D381" s="23"/>
      <c r="E381" s="23"/>
      <c r="F381" s="23"/>
      <c r="G381" s="23"/>
      <c r="H381" s="23"/>
      <c r="I381" s="23"/>
      <c r="J381" s="23"/>
      <c r="K381" s="23"/>
      <c r="L381" s="23"/>
      <c r="M381" s="23"/>
      <c r="N381" s="23"/>
      <c r="O381" s="219"/>
      <c r="P381" s="219"/>
      <c r="Q381" s="23"/>
      <c r="R381" s="23"/>
      <c r="S381" s="23"/>
      <c r="T381" s="23"/>
      <c r="U381" s="23"/>
      <c r="V381" s="23"/>
      <c r="W381" s="23"/>
      <c r="X381" s="23"/>
    </row>
    <row r="382" spans="1:24" ht="15.75" customHeight="1">
      <c r="A382" s="452"/>
      <c r="B382" s="23"/>
      <c r="C382" s="23"/>
      <c r="D382" s="23"/>
      <c r="E382" s="23"/>
      <c r="F382" s="23"/>
      <c r="G382" s="23"/>
      <c r="H382" s="23"/>
      <c r="I382" s="23"/>
      <c r="J382" s="23"/>
      <c r="K382" s="23"/>
      <c r="L382" s="23"/>
      <c r="M382" s="23"/>
      <c r="N382" s="23"/>
      <c r="O382" s="219"/>
      <c r="P382" s="219"/>
      <c r="Q382" s="23"/>
      <c r="R382" s="23"/>
      <c r="S382" s="23"/>
      <c r="T382" s="23"/>
      <c r="U382" s="23"/>
      <c r="V382" s="23"/>
      <c r="W382" s="23"/>
      <c r="X382" s="23"/>
    </row>
    <row r="383" spans="1:24" ht="15.75" customHeight="1">
      <c r="A383" s="452"/>
      <c r="B383" s="23"/>
      <c r="C383" s="23"/>
      <c r="D383" s="23"/>
      <c r="E383" s="23"/>
      <c r="F383" s="23"/>
      <c r="G383" s="23"/>
      <c r="H383" s="23"/>
      <c r="I383" s="23"/>
      <c r="J383" s="23"/>
      <c r="K383" s="23"/>
      <c r="L383" s="23"/>
      <c r="M383" s="23"/>
      <c r="N383" s="23"/>
      <c r="O383" s="219"/>
      <c r="P383" s="219"/>
      <c r="Q383" s="23"/>
      <c r="R383" s="23"/>
      <c r="S383" s="23"/>
      <c r="T383" s="23"/>
      <c r="U383" s="23"/>
      <c r="V383" s="23"/>
      <c r="W383" s="23"/>
      <c r="X383" s="23"/>
    </row>
    <row r="384" spans="1:24" ht="15.75" customHeight="1">
      <c r="A384" s="452"/>
      <c r="B384" s="23"/>
      <c r="C384" s="23"/>
      <c r="D384" s="23"/>
      <c r="E384" s="23"/>
      <c r="F384" s="23"/>
      <c r="G384" s="23"/>
      <c r="H384" s="23"/>
      <c r="I384" s="23"/>
      <c r="J384" s="23"/>
      <c r="K384" s="23"/>
      <c r="L384" s="23"/>
      <c r="M384" s="23"/>
      <c r="N384" s="23"/>
      <c r="O384" s="219"/>
      <c r="P384" s="219"/>
      <c r="Q384" s="23"/>
      <c r="R384" s="23"/>
      <c r="S384" s="23"/>
      <c r="T384" s="23"/>
      <c r="U384" s="23"/>
      <c r="V384" s="23"/>
      <c r="W384" s="23"/>
      <c r="X384" s="23"/>
    </row>
    <row r="385" spans="1:24" ht="15.75" customHeight="1">
      <c r="A385" s="452"/>
      <c r="B385" s="23"/>
      <c r="C385" s="23"/>
      <c r="D385" s="23"/>
      <c r="E385" s="23"/>
      <c r="F385" s="23"/>
      <c r="G385" s="23"/>
      <c r="H385" s="23"/>
      <c r="I385" s="23"/>
      <c r="J385" s="23"/>
      <c r="K385" s="23"/>
      <c r="L385" s="23"/>
      <c r="M385" s="23"/>
      <c r="N385" s="23"/>
      <c r="O385" s="219"/>
      <c r="P385" s="219"/>
      <c r="Q385" s="23"/>
      <c r="R385" s="23"/>
      <c r="S385" s="23"/>
      <c r="T385" s="23"/>
      <c r="U385" s="23"/>
      <c r="V385" s="23"/>
      <c r="W385" s="23"/>
      <c r="X385" s="23"/>
    </row>
    <row r="386" spans="1:24" ht="15.75" customHeight="1">
      <c r="A386" s="452"/>
      <c r="B386" s="23"/>
      <c r="C386" s="23"/>
      <c r="D386" s="23"/>
      <c r="E386" s="23"/>
      <c r="F386" s="23"/>
      <c r="G386" s="23"/>
      <c r="H386" s="23"/>
      <c r="I386" s="23"/>
      <c r="J386" s="23"/>
      <c r="K386" s="23"/>
      <c r="L386" s="23"/>
      <c r="M386" s="23"/>
      <c r="N386" s="23"/>
      <c r="O386" s="219"/>
      <c r="P386" s="219"/>
      <c r="Q386" s="23"/>
      <c r="R386" s="23"/>
      <c r="S386" s="23"/>
      <c r="T386" s="23"/>
      <c r="U386" s="23"/>
      <c r="V386" s="23"/>
      <c r="W386" s="23"/>
      <c r="X386" s="23"/>
    </row>
    <row r="387" spans="1:24" ht="15.75" customHeight="1">
      <c r="A387" s="452"/>
      <c r="B387" s="23"/>
      <c r="C387" s="23"/>
      <c r="D387" s="23"/>
      <c r="E387" s="23"/>
      <c r="F387" s="23"/>
      <c r="G387" s="23"/>
      <c r="H387" s="23"/>
      <c r="I387" s="23"/>
      <c r="J387" s="23"/>
      <c r="K387" s="23"/>
      <c r="L387" s="23"/>
      <c r="M387" s="23"/>
      <c r="N387" s="23"/>
      <c r="O387" s="219"/>
      <c r="P387" s="219"/>
      <c r="Q387" s="23"/>
      <c r="R387" s="23"/>
      <c r="S387" s="23"/>
      <c r="T387" s="23"/>
      <c r="U387" s="23"/>
      <c r="V387" s="23"/>
      <c r="W387" s="23"/>
      <c r="X387" s="23"/>
    </row>
    <row r="388" spans="1:24" ht="15.75" customHeight="1">
      <c r="A388" s="452"/>
      <c r="B388" s="23"/>
      <c r="C388" s="23"/>
      <c r="D388" s="23"/>
      <c r="E388" s="23"/>
      <c r="F388" s="23"/>
      <c r="G388" s="23"/>
      <c r="H388" s="23"/>
      <c r="I388" s="23"/>
      <c r="J388" s="23"/>
      <c r="K388" s="23"/>
      <c r="L388" s="23"/>
      <c r="M388" s="23"/>
      <c r="N388" s="23"/>
      <c r="O388" s="219"/>
      <c r="P388" s="219"/>
      <c r="Q388" s="23"/>
      <c r="R388" s="23"/>
      <c r="S388" s="23"/>
      <c r="T388" s="23"/>
      <c r="U388" s="23"/>
      <c r="V388" s="23"/>
      <c r="W388" s="23"/>
      <c r="X388" s="23"/>
    </row>
    <row r="389" spans="1:24" ht="15.75" customHeight="1">
      <c r="A389" s="452"/>
      <c r="B389" s="23"/>
      <c r="C389" s="23"/>
      <c r="D389" s="23"/>
      <c r="E389" s="23"/>
      <c r="F389" s="23"/>
      <c r="G389" s="23"/>
      <c r="H389" s="23"/>
      <c r="I389" s="23"/>
      <c r="J389" s="23"/>
      <c r="K389" s="23"/>
      <c r="L389" s="23"/>
      <c r="M389" s="23"/>
      <c r="N389" s="23"/>
      <c r="O389" s="219"/>
      <c r="P389" s="219"/>
      <c r="Q389" s="23"/>
      <c r="R389" s="23"/>
      <c r="S389" s="23"/>
      <c r="T389" s="23"/>
      <c r="U389" s="23"/>
      <c r="V389" s="23"/>
      <c r="W389" s="23"/>
      <c r="X389" s="23"/>
    </row>
    <row r="390" spans="1:24" ht="15.75" customHeight="1">
      <c r="A390" s="452"/>
      <c r="B390" s="23"/>
      <c r="C390" s="23"/>
      <c r="D390" s="23"/>
      <c r="E390" s="23"/>
      <c r="F390" s="23"/>
      <c r="G390" s="23"/>
      <c r="H390" s="23"/>
      <c r="I390" s="23"/>
      <c r="J390" s="23"/>
      <c r="K390" s="23"/>
      <c r="L390" s="23"/>
      <c r="M390" s="23"/>
      <c r="N390" s="23"/>
      <c r="O390" s="219"/>
      <c r="P390" s="219"/>
      <c r="Q390" s="23"/>
      <c r="R390" s="23"/>
      <c r="S390" s="23"/>
      <c r="T390" s="23"/>
      <c r="U390" s="23"/>
      <c r="V390" s="23"/>
      <c r="W390" s="23"/>
      <c r="X390" s="23"/>
    </row>
    <row r="391" spans="1:24" ht="15.75" customHeight="1">
      <c r="A391" s="452"/>
      <c r="B391" s="23"/>
      <c r="C391" s="23"/>
      <c r="D391" s="23"/>
      <c r="E391" s="23"/>
      <c r="F391" s="23"/>
      <c r="G391" s="23"/>
      <c r="H391" s="23"/>
      <c r="I391" s="23"/>
      <c r="J391" s="23"/>
      <c r="K391" s="23"/>
      <c r="L391" s="23"/>
      <c r="M391" s="23"/>
      <c r="N391" s="23"/>
      <c r="O391" s="219"/>
      <c r="P391" s="219"/>
      <c r="Q391" s="23"/>
      <c r="R391" s="23"/>
      <c r="S391" s="23"/>
      <c r="T391" s="23"/>
      <c r="U391" s="23"/>
      <c r="V391" s="23"/>
      <c r="W391" s="23"/>
      <c r="X391" s="23"/>
    </row>
    <row r="392" spans="1:24" ht="15.75" customHeight="1">
      <c r="A392" s="452"/>
      <c r="B392" s="23"/>
      <c r="C392" s="23"/>
      <c r="D392" s="23"/>
      <c r="E392" s="23"/>
      <c r="F392" s="23"/>
      <c r="G392" s="23"/>
      <c r="H392" s="23"/>
      <c r="I392" s="23"/>
      <c r="J392" s="23"/>
      <c r="K392" s="23"/>
      <c r="L392" s="23"/>
      <c r="M392" s="23"/>
      <c r="N392" s="23"/>
      <c r="O392" s="219"/>
      <c r="P392" s="219"/>
      <c r="Q392" s="23"/>
      <c r="R392" s="23"/>
      <c r="S392" s="23"/>
      <c r="T392" s="23"/>
      <c r="U392" s="23"/>
      <c r="V392" s="23"/>
      <c r="W392" s="23"/>
      <c r="X392" s="23"/>
    </row>
    <row r="393" spans="1:24" ht="15.75" customHeight="1">
      <c r="A393" s="452"/>
      <c r="B393" s="23"/>
      <c r="C393" s="23"/>
      <c r="D393" s="23"/>
      <c r="E393" s="23"/>
      <c r="F393" s="23"/>
      <c r="G393" s="23"/>
      <c r="H393" s="23"/>
      <c r="I393" s="23"/>
      <c r="J393" s="23"/>
      <c r="K393" s="23"/>
      <c r="L393" s="23"/>
      <c r="M393" s="23"/>
      <c r="N393" s="23"/>
      <c r="O393" s="219"/>
      <c r="P393" s="219"/>
      <c r="Q393" s="23"/>
      <c r="R393" s="23"/>
      <c r="S393" s="23"/>
      <c r="T393" s="23"/>
      <c r="U393" s="23"/>
      <c r="V393" s="23"/>
      <c r="W393" s="23"/>
      <c r="X393" s="23"/>
    </row>
    <row r="394" spans="1:24" ht="15.75" customHeight="1">
      <c r="A394" s="452"/>
      <c r="B394" s="23"/>
      <c r="C394" s="23"/>
      <c r="D394" s="23"/>
      <c r="E394" s="23"/>
      <c r="F394" s="23"/>
      <c r="G394" s="23"/>
      <c r="H394" s="23"/>
      <c r="I394" s="23"/>
      <c r="J394" s="23"/>
      <c r="K394" s="23"/>
      <c r="L394" s="23"/>
      <c r="M394" s="23"/>
      <c r="N394" s="23"/>
      <c r="O394" s="219"/>
      <c r="P394" s="219"/>
      <c r="Q394" s="23"/>
      <c r="R394" s="23"/>
      <c r="S394" s="23"/>
      <c r="T394" s="23"/>
      <c r="U394" s="23"/>
      <c r="V394" s="23"/>
      <c r="W394" s="23"/>
      <c r="X394" s="23"/>
    </row>
    <row r="395" spans="1:24" ht="15.75" customHeight="1">
      <c r="A395" s="452"/>
      <c r="B395" s="23"/>
      <c r="C395" s="23"/>
      <c r="D395" s="23"/>
      <c r="E395" s="23"/>
      <c r="F395" s="23"/>
      <c r="G395" s="23"/>
      <c r="H395" s="23"/>
      <c r="I395" s="23"/>
      <c r="J395" s="23"/>
      <c r="K395" s="23"/>
      <c r="L395" s="23"/>
      <c r="M395" s="23"/>
      <c r="N395" s="23"/>
      <c r="O395" s="219"/>
      <c r="P395" s="219"/>
      <c r="Q395" s="23"/>
      <c r="R395" s="23"/>
      <c r="S395" s="23"/>
      <c r="T395" s="23"/>
      <c r="U395" s="23"/>
      <c r="V395" s="23"/>
      <c r="W395" s="23"/>
      <c r="X395" s="23"/>
    </row>
    <row r="396" spans="1:24" ht="15.75" customHeight="1">
      <c r="A396" s="452"/>
      <c r="B396" s="23"/>
      <c r="C396" s="23"/>
      <c r="D396" s="23"/>
      <c r="E396" s="23"/>
      <c r="F396" s="23"/>
      <c r="G396" s="23"/>
      <c r="H396" s="23"/>
      <c r="I396" s="23"/>
      <c r="J396" s="23"/>
      <c r="K396" s="23"/>
      <c r="L396" s="23"/>
      <c r="M396" s="23"/>
      <c r="N396" s="23"/>
      <c r="O396" s="219"/>
      <c r="P396" s="219"/>
      <c r="Q396" s="23"/>
      <c r="R396" s="23"/>
      <c r="S396" s="23"/>
      <c r="T396" s="23"/>
      <c r="U396" s="23"/>
      <c r="V396" s="23"/>
      <c r="W396" s="23"/>
      <c r="X396" s="23"/>
    </row>
    <row r="397" spans="1:24" ht="15.75" customHeight="1">
      <c r="A397" s="452"/>
      <c r="B397" s="23"/>
      <c r="C397" s="23"/>
      <c r="D397" s="23"/>
      <c r="E397" s="23"/>
      <c r="F397" s="23"/>
      <c r="G397" s="23"/>
      <c r="H397" s="23"/>
      <c r="I397" s="23"/>
      <c r="J397" s="23"/>
      <c r="K397" s="23"/>
      <c r="L397" s="23"/>
      <c r="M397" s="23"/>
      <c r="N397" s="23"/>
      <c r="O397" s="219"/>
      <c r="P397" s="219"/>
      <c r="Q397" s="23"/>
      <c r="R397" s="23"/>
      <c r="S397" s="23"/>
      <c r="T397" s="23"/>
      <c r="U397" s="23"/>
      <c r="V397" s="23"/>
      <c r="W397" s="23"/>
      <c r="X397" s="23"/>
    </row>
    <row r="398" spans="1:24" ht="15.75" customHeight="1">
      <c r="A398" s="452"/>
      <c r="B398" s="23"/>
      <c r="C398" s="23"/>
      <c r="D398" s="23"/>
      <c r="E398" s="23"/>
      <c r="F398" s="23"/>
      <c r="G398" s="23"/>
      <c r="H398" s="23"/>
      <c r="I398" s="23"/>
      <c r="J398" s="23"/>
      <c r="K398" s="23"/>
      <c r="L398" s="23"/>
      <c r="M398" s="23"/>
      <c r="N398" s="23"/>
      <c r="O398" s="219"/>
      <c r="P398" s="219"/>
      <c r="Q398" s="23"/>
      <c r="R398" s="23"/>
      <c r="S398" s="23"/>
      <c r="T398" s="23"/>
      <c r="U398" s="23"/>
      <c r="V398" s="23"/>
      <c r="W398" s="23"/>
      <c r="X398" s="23"/>
    </row>
    <row r="399" spans="1:24" ht="15.75" customHeight="1">
      <c r="A399" s="452"/>
      <c r="B399" s="23"/>
      <c r="C399" s="23"/>
      <c r="D399" s="23"/>
      <c r="E399" s="23"/>
      <c r="F399" s="23"/>
      <c r="G399" s="23"/>
      <c r="H399" s="23"/>
      <c r="I399" s="23"/>
      <c r="J399" s="23"/>
      <c r="K399" s="23"/>
      <c r="L399" s="23"/>
      <c r="M399" s="23"/>
      <c r="N399" s="23"/>
      <c r="O399" s="219"/>
      <c r="P399" s="219"/>
      <c r="Q399" s="23"/>
      <c r="R399" s="23"/>
      <c r="S399" s="23"/>
      <c r="T399" s="23"/>
      <c r="U399" s="23"/>
      <c r="V399" s="23"/>
      <c r="W399" s="23"/>
      <c r="X399" s="23"/>
    </row>
    <row r="400" spans="1:24" ht="15.75" customHeight="1">
      <c r="A400" s="452"/>
      <c r="B400" s="23"/>
      <c r="C400" s="23"/>
      <c r="D400" s="23"/>
      <c r="E400" s="23"/>
      <c r="F400" s="23"/>
      <c r="G400" s="23"/>
      <c r="H400" s="23"/>
      <c r="I400" s="23"/>
      <c r="J400" s="23"/>
      <c r="K400" s="23"/>
      <c r="L400" s="23"/>
      <c r="M400" s="23"/>
      <c r="N400" s="23"/>
      <c r="O400" s="219"/>
      <c r="P400" s="219"/>
      <c r="Q400" s="23"/>
      <c r="R400" s="23"/>
      <c r="S400" s="23"/>
      <c r="T400" s="23"/>
      <c r="U400" s="23"/>
      <c r="V400" s="23"/>
      <c r="W400" s="23"/>
      <c r="X400" s="23"/>
    </row>
    <row r="401" spans="1:24" ht="15.75" customHeight="1">
      <c r="A401" s="452"/>
      <c r="B401" s="23"/>
      <c r="C401" s="23"/>
      <c r="D401" s="23"/>
      <c r="E401" s="23"/>
      <c r="F401" s="23"/>
      <c r="G401" s="23"/>
      <c r="H401" s="23"/>
      <c r="I401" s="23"/>
      <c r="J401" s="23"/>
      <c r="K401" s="23"/>
      <c r="L401" s="23"/>
      <c r="M401" s="23"/>
      <c r="N401" s="23"/>
      <c r="O401" s="219"/>
      <c r="P401" s="219"/>
      <c r="Q401" s="23"/>
      <c r="R401" s="23"/>
      <c r="S401" s="23"/>
      <c r="T401" s="23"/>
      <c r="U401" s="23"/>
      <c r="V401" s="23"/>
      <c r="W401" s="23"/>
      <c r="X401" s="23"/>
    </row>
    <row r="402" spans="1:24" ht="15.75" customHeight="1">
      <c r="A402" s="452"/>
      <c r="B402" s="23"/>
      <c r="C402" s="23"/>
      <c r="D402" s="23"/>
      <c r="E402" s="23"/>
      <c r="F402" s="23"/>
      <c r="G402" s="23"/>
      <c r="H402" s="23"/>
      <c r="I402" s="23"/>
      <c r="J402" s="23"/>
      <c r="K402" s="23"/>
      <c r="L402" s="23"/>
      <c r="M402" s="23"/>
      <c r="N402" s="23"/>
      <c r="O402" s="219"/>
      <c r="P402" s="219"/>
      <c r="Q402" s="23"/>
      <c r="R402" s="23"/>
      <c r="S402" s="23"/>
      <c r="T402" s="23"/>
      <c r="U402" s="23"/>
      <c r="V402" s="23"/>
      <c r="W402" s="23"/>
      <c r="X402" s="23"/>
    </row>
    <row r="403" spans="1:24" ht="15.75" customHeight="1">
      <c r="A403" s="452"/>
      <c r="B403" s="23"/>
      <c r="C403" s="23"/>
      <c r="D403" s="23"/>
      <c r="E403" s="23"/>
      <c r="F403" s="23"/>
      <c r="G403" s="23"/>
      <c r="H403" s="23"/>
      <c r="I403" s="23"/>
      <c r="J403" s="23"/>
      <c r="K403" s="23"/>
      <c r="L403" s="23"/>
      <c r="M403" s="23"/>
      <c r="N403" s="23"/>
      <c r="O403" s="219"/>
      <c r="P403" s="219"/>
      <c r="Q403" s="23"/>
      <c r="R403" s="23"/>
      <c r="S403" s="23"/>
      <c r="T403" s="23"/>
      <c r="U403" s="23"/>
      <c r="V403" s="23"/>
      <c r="W403" s="23"/>
      <c r="X403" s="23"/>
    </row>
    <row r="404" spans="1:24" ht="15.75" customHeight="1">
      <c r="A404" s="452"/>
      <c r="B404" s="23"/>
      <c r="C404" s="23"/>
      <c r="D404" s="23"/>
      <c r="E404" s="23"/>
      <c r="F404" s="23"/>
      <c r="G404" s="23"/>
      <c r="H404" s="23"/>
      <c r="I404" s="23"/>
      <c r="J404" s="23"/>
      <c r="K404" s="23"/>
      <c r="L404" s="23"/>
      <c r="M404" s="23"/>
      <c r="N404" s="23"/>
      <c r="O404" s="219"/>
      <c r="P404" s="219"/>
      <c r="Q404" s="23"/>
      <c r="R404" s="23"/>
      <c r="S404" s="23"/>
      <c r="T404" s="23"/>
      <c r="U404" s="23"/>
      <c r="V404" s="23"/>
      <c r="W404" s="23"/>
      <c r="X404" s="23"/>
    </row>
    <row r="405" spans="1:24" ht="15.75" customHeight="1">
      <c r="A405" s="452"/>
      <c r="B405" s="23"/>
      <c r="C405" s="23"/>
      <c r="D405" s="23"/>
      <c r="E405" s="23"/>
      <c r="F405" s="23"/>
      <c r="G405" s="23"/>
      <c r="H405" s="23"/>
      <c r="I405" s="23"/>
      <c r="J405" s="23"/>
      <c r="K405" s="23"/>
      <c r="L405" s="23"/>
      <c r="M405" s="23"/>
      <c r="N405" s="23"/>
      <c r="O405" s="219"/>
      <c r="P405" s="219"/>
      <c r="Q405" s="23"/>
      <c r="R405" s="23"/>
      <c r="S405" s="23"/>
      <c r="T405" s="23"/>
      <c r="U405" s="23"/>
      <c r="V405" s="23"/>
      <c r="W405" s="23"/>
      <c r="X405" s="23"/>
    </row>
    <row r="406" spans="1:24" ht="15.75" customHeight="1">
      <c r="A406" s="452"/>
      <c r="B406" s="23"/>
      <c r="C406" s="23"/>
      <c r="D406" s="23"/>
      <c r="E406" s="23"/>
      <c r="F406" s="23"/>
      <c r="G406" s="23"/>
      <c r="H406" s="23"/>
      <c r="I406" s="23"/>
      <c r="J406" s="23"/>
      <c r="K406" s="23"/>
      <c r="L406" s="23"/>
      <c r="M406" s="23"/>
      <c r="N406" s="23"/>
      <c r="O406" s="219"/>
      <c r="P406" s="219"/>
      <c r="Q406" s="23"/>
      <c r="R406" s="23"/>
      <c r="S406" s="23"/>
      <c r="T406" s="23"/>
      <c r="U406" s="23"/>
      <c r="V406" s="23"/>
      <c r="W406" s="23"/>
      <c r="X406" s="23"/>
    </row>
    <row r="407" spans="1:24" ht="15.75" customHeight="1">
      <c r="A407" s="452"/>
      <c r="B407" s="23"/>
      <c r="C407" s="23"/>
      <c r="D407" s="23"/>
      <c r="E407" s="23"/>
      <c r="F407" s="23"/>
      <c r="G407" s="23"/>
      <c r="H407" s="23"/>
      <c r="I407" s="23"/>
      <c r="J407" s="23"/>
      <c r="K407" s="23"/>
      <c r="L407" s="23"/>
      <c r="M407" s="23"/>
      <c r="N407" s="23"/>
      <c r="O407" s="219"/>
      <c r="P407" s="219"/>
      <c r="Q407" s="23"/>
      <c r="R407" s="23"/>
      <c r="S407" s="23"/>
      <c r="T407" s="23"/>
      <c r="U407" s="23"/>
      <c r="V407" s="23"/>
      <c r="W407" s="23"/>
      <c r="X407" s="23"/>
    </row>
    <row r="408" spans="1:24" ht="15.75" customHeight="1">
      <c r="A408" s="452"/>
      <c r="B408" s="23"/>
      <c r="C408" s="23"/>
      <c r="D408" s="23"/>
      <c r="E408" s="23"/>
      <c r="F408" s="23"/>
      <c r="G408" s="23"/>
      <c r="H408" s="23"/>
      <c r="I408" s="23"/>
      <c r="J408" s="23"/>
      <c r="K408" s="23"/>
      <c r="L408" s="23"/>
      <c r="M408" s="23"/>
      <c r="N408" s="23"/>
      <c r="O408" s="219"/>
      <c r="P408" s="219"/>
      <c r="Q408" s="23"/>
      <c r="R408" s="23"/>
      <c r="S408" s="23"/>
      <c r="T408" s="23"/>
      <c r="U408" s="23"/>
      <c r="V408" s="23"/>
      <c r="W408" s="23"/>
      <c r="X408" s="23"/>
    </row>
    <row r="409" spans="1:24" ht="15.75" customHeight="1">
      <c r="A409" s="452"/>
      <c r="B409" s="23"/>
      <c r="C409" s="23"/>
      <c r="D409" s="23"/>
      <c r="E409" s="23"/>
      <c r="F409" s="23"/>
      <c r="G409" s="23"/>
      <c r="H409" s="23"/>
      <c r="I409" s="23"/>
      <c r="J409" s="23"/>
      <c r="K409" s="23"/>
      <c r="L409" s="23"/>
      <c r="M409" s="23"/>
      <c r="N409" s="23"/>
      <c r="O409" s="219"/>
      <c r="P409" s="219"/>
      <c r="Q409" s="23"/>
      <c r="R409" s="23"/>
      <c r="S409" s="23"/>
      <c r="T409" s="23"/>
      <c r="U409" s="23"/>
      <c r="V409" s="23"/>
      <c r="W409" s="23"/>
      <c r="X409" s="23"/>
    </row>
    <row r="410" spans="1:24" ht="15.75" customHeight="1">
      <c r="A410" s="452"/>
      <c r="B410" s="23"/>
      <c r="C410" s="23"/>
      <c r="D410" s="23"/>
      <c r="E410" s="23"/>
      <c r="F410" s="23"/>
      <c r="G410" s="23"/>
      <c r="H410" s="23"/>
      <c r="I410" s="23"/>
      <c r="J410" s="23"/>
      <c r="K410" s="23"/>
      <c r="L410" s="23"/>
      <c r="M410" s="23"/>
      <c r="N410" s="23"/>
      <c r="O410" s="219"/>
      <c r="P410" s="219"/>
      <c r="Q410" s="23"/>
      <c r="R410" s="23"/>
      <c r="S410" s="23"/>
      <c r="T410" s="23"/>
      <c r="U410" s="23"/>
      <c r="V410" s="23"/>
      <c r="W410" s="23"/>
      <c r="X410" s="23"/>
    </row>
    <row r="411" spans="1:24" ht="15.75" customHeight="1">
      <c r="A411" s="452"/>
      <c r="B411" s="23"/>
      <c r="C411" s="23"/>
      <c r="D411" s="23"/>
      <c r="E411" s="23"/>
      <c r="F411" s="23"/>
      <c r="G411" s="23"/>
      <c r="H411" s="23"/>
      <c r="I411" s="23"/>
      <c r="J411" s="23"/>
      <c r="K411" s="23"/>
      <c r="L411" s="23"/>
      <c r="M411" s="23"/>
      <c r="N411" s="23"/>
      <c r="O411" s="219"/>
      <c r="P411" s="219"/>
      <c r="Q411" s="23"/>
      <c r="R411" s="23"/>
      <c r="S411" s="23"/>
      <c r="T411" s="23"/>
      <c r="U411" s="23"/>
      <c r="V411" s="23"/>
      <c r="W411" s="23"/>
      <c r="X411" s="23"/>
    </row>
    <row r="412" spans="1:24" ht="15.75" customHeight="1">
      <c r="A412" s="452"/>
      <c r="B412" s="23"/>
      <c r="C412" s="23"/>
      <c r="D412" s="23"/>
      <c r="E412" s="23"/>
      <c r="F412" s="23"/>
      <c r="G412" s="23"/>
      <c r="H412" s="23"/>
      <c r="I412" s="23"/>
      <c r="J412" s="23"/>
      <c r="K412" s="23"/>
      <c r="L412" s="23"/>
      <c r="M412" s="23"/>
      <c r="N412" s="23"/>
      <c r="O412" s="219"/>
      <c r="P412" s="219"/>
      <c r="Q412" s="23"/>
      <c r="R412" s="23"/>
      <c r="S412" s="23"/>
      <c r="T412" s="23"/>
      <c r="U412" s="23"/>
      <c r="V412" s="23"/>
      <c r="W412" s="23"/>
      <c r="X412" s="23"/>
    </row>
    <row r="413" spans="1:24" ht="15.75" customHeight="1">
      <c r="A413" s="452"/>
      <c r="B413" s="23"/>
      <c r="C413" s="23"/>
      <c r="D413" s="23"/>
      <c r="E413" s="23"/>
      <c r="F413" s="23"/>
      <c r="G413" s="23"/>
      <c r="H413" s="23"/>
      <c r="I413" s="23"/>
      <c r="J413" s="23"/>
      <c r="K413" s="23"/>
      <c r="L413" s="23"/>
      <c r="M413" s="23"/>
      <c r="N413" s="23"/>
      <c r="O413" s="219"/>
      <c r="P413" s="219"/>
      <c r="Q413" s="23"/>
      <c r="R413" s="23"/>
      <c r="S413" s="23"/>
      <c r="T413" s="23"/>
      <c r="U413" s="23"/>
      <c r="V413" s="23"/>
      <c r="W413" s="23"/>
      <c r="X413" s="23"/>
    </row>
    <row r="414" spans="1:24" ht="15.75" customHeight="1">
      <c r="A414" s="452"/>
      <c r="B414" s="23"/>
      <c r="C414" s="23"/>
      <c r="D414" s="23"/>
      <c r="E414" s="23"/>
      <c r="F414" s="23"/>
      <c r="G414" s="23"/>
      <c r="H414" s="23"/>
      <c r="I414" s="23"/>
      <c r="J414" s="23"/>
      <c r="K414" s="23"/>
      <c r="L414" s="23"/>
      <c r="M414" s="23"/>
      <c r="N414" s="23"/>
      <c r="O414" s="219"/>
      <c r="P414" s="219"/>
      <c r="Q414" s="23"/>
      <c r="R414" s="23"/>
      <c r="S414" s="23"/>
      <c r="T414" s="23"/>
      <c r="U414" s="23"/>
      <c r="V414" s="23"/>
      <c r="W414" s="23"/>
      <c r="X414" s="23"/>
    </row>
    <row r="415" spans="1:24" ht="15.75" customHeight="1">
      <c r="A415" s="452"/>
      <c r="B415" s="23"/>
      <c r="C415" s="23"/>
      <c r="D415" s="23"/>
      <c r="E415" s="23"/>
      <c r="F415" s="23"/>
      <c r="G415" s="23"/>
      <c r="H415" s="23"/>
      <c r="I415" s="23"/>
      <c r="J415" s="23"/>
      <c r="K415" s="23"/>
      <c r="L415" s="23"/>
      <c r="M415" s="23"/>
      <c r="N415" s="23"/>
      <c r="O415" s="219"/>
      <c r="P415" s="219"/>
      <c r="Q415" s="23"/>
      <c r="R415" s="23"/>
      <c r="S415" s="23"/>
      <c r="T415" s="23"/>
      <c r="U415" s="23"/>
      <c r="V415" s="23"/>
      <c r="W415" s="23"/>
      <c r="X415" s="23"/>
    </row>
    <row r="416" spans="1:24" ht="15.75" customHeight="1">
      <c r="A416" s="452"/>
      <c r="B416" s="23"/>
      <c r="C416" s="23"/>
      <c r="D416" s="23"/>
      <c r="E416" s="23"/>
      <c r="F416" s="23"/>
      <c r="G416" s="23"/>
      <c r="H416" s="23"/>
      <c r="I416" s="23"/>
      <c r="J416" s="23"/>
      <c r="K416" s="23"/>
      <c r="L416" s="23"/>
      <c r="M416" s="23"/>
      <c r="N416" s="23"/>
      <c r="O416" s="219"/>
      <c r="P416" s="219"/>
      <c r="Q416" s="23"/>
      <c r="R416" s="23"/>
      <c r="S416" s="23"/>
      <c r="T416" s="23"/>
      <c r="U416" s="23"/>
      <c r="V416" s="23"/>
      <c r="W416" s="23"/>
      <c r="X416" s="23"/>
    </row>
    <row r="417" spans="1:24" ht="15.75" customHeight="1">
      <c r="A417" s="452"/>
      <c r="B417" s="23"/>
      <c r="C417" s="23"/>
      <c r="D417" s="23"/>
      <c r="E417" s="23"/>
      <c r="F417" s="23"/>
      <c r="G417" s="23"/>
      <c r="H417" s="23"/>
      <c r="I417" s="23"/>
      <c r="J417" s="23"/>
      <c r="K417" s="23"/>
      <c r="L417" s="23"/>
      <c r="M417" s="23"/>
      <c r="N417" s="23"/>
      <c r="O417" s="219"/>
      <c r="P417" s="219"/>
      <c r="Q417" s="23"/>
      <c r="R417" s="23"/>
      <c r="S417" s="23"/>
      <c r="T417" s="23"/>
      <c r="U417" s="23"/>
      <c r="V417" s="23"/>
      <c r="W417" s="23"/>
      <c r="X417" s="23"/>
    </row>
    <row r="418" spans="1:24" ht="15.75" customHeight="1">
      <c r="A418" s="452"/>
      <c r="B418" s="23"/>
      <c r="C418" s="23"/>
      <c r="D418" s="23"/>
      <c r="E418" s="23"/>
      <c r="F418" s="23"/>
      <c r="G418" s="23"/>
      <c r="H418" s="23"/>
      <c r="I418" s="23"/>
      <c r="J418" s="23"/>
      <c r="K418" s="23"/>
      <c r="L418" s="23"/>
      <c r="M418" s="23"/>
      <c r="N418" s="23"/>
      <c r="O418" s="219"/>
      <c r="P418" s="219"/>
      <c r="Q418" s="23"/>
      <c r="R418" s="23"/>
      <c r="S418" s="23"/>
      <c r="T418" s="23"/>
      <c r="U418" s="23"/>
      <c r="V418" s="23"/>
      <c r="W418" s="23"/>
      <c r="X418" s="23"/>
    </row>
    <row r="419" spans="1:24" ht="15.75" customHeight="1">
      <c r="A419" s="452"/>
      <c r="B419" s="23"/>
      <c r="C419" s="23"/>
      <c r="D419" s="23"/>
      <c r="E419" s="23"/>
      <c r="F419" s="23"/>
      <c r="G419" s="23"/>
      <c r="H419" s="23"/>
      <c r="I419" s="23"/>
      <c r="J419" s="23"/>
      <c r="K419" s="23"/>
      <c r="L419" s="23"/>
      <c r="M419" s="23"/>
      <c r="N419" s="23"/>
      <c r="O419" s="219"/>
      <c r="P419" s="219"/>
      <c r="Q419" s="23"/>
      <c r="R419" s="23"/>
      <c r="S419" s="23"/>
      <c r="T419" s="23"/>
      <c r="U419" s="23"/>
      <c r="V419" s="23"/>
      <c r="W419" s="23"/>
      <c r="X419" s="23"/>
    </row>
    <row r="420" spans="1:24" ht="15.75" customHeight="1">
      <c r="A420" s="452"/>
      <c r="B420" s="23"/>
      <c r="C420" s="23"/>
      <c r="D420" s="23"/>
      <c r="E420" s="23"/>
      <c r="F420" s="23"/>
      <c r="G420" s="23"/>
      <c r="H420" s="23"/>
      <c r="I420" s="23"/>
      <c r="J420" s="23"/>
      <c r="K420" s="23"/>
      <c r="L420" s="23"/>
      <c r="M420" s="23"/>
      <c r="N420" s="23"/>
      <c r="O420" s="219"/>
      <c r="P420" s="219"/>
      <c r="Q420" s="23"/>
      <c r="R420" s="23"/>
      <c r="S420" s="23"/>
      <c r="T420" s="23"/>
      <c r="U420" s="23"/>
      <c r="V420" s="23"/>
      <c r="W420" s="23"/>
      <c r="X420" s="23"/>
    </row>
    <row r="421" spans="1:24" ht="15.75" customHeight="1">
      <c r="A421" s="452"/>
      <c r="B421" s="23"/>
      <c r="C421" s="23"/>
      <c r="D421" s="23"/>
      <c r="E421" s="23"/>
      <c r="F421" s="23"/>
      <c r="G421" s="23"/>
      <c r="H421" s="23"/>
      <c r="I421" s="23"/>
      <c r="J421" s="23"/>
      <c r="K421" s="23"/>
      <c r="L421" s="23"/>
      <c r="M421" s="23"/>
      <c r="N421" s="23"/>
      <c r="O421" s="219"/>
      <c r="P421" s="219"/>
      <c r="Q421" s="23"/>
      <c r="R421" s="23"/>
      <c r="S421" s="23"/>
      <c r="T421" s="23"/>
      <c r="U421" s="23"/>
      <c r="V421" s="23"/>
      <c r="W421" s="23"/>
      <c r="X421" s="23"/>
    </row>
    <row r="422" spans="1:24" ht="15.75" customHeight="1">
      <c r="A422" s="452"/>
      <c r="B422" s="23"/>
      <c r="C422" s="23"/>
      <c r="D422" s="23"/>
      <c r="E422" s="23"/>
      <c r="F422" s="23"/>
      <c r="G422" s="23"/>
      <c r="H422" s="23"/>
      <c r="I422" s="23"/>
      <c r="J422" s="23"/>
      <c r="K422" s="23"/>
      <c r="L422" s="23"/>
      <c r="M422" s="23"/>
      <c r="N422" s="23"/>
      <c r="O422" s="219"/>
      <c r="P422" s="219"/>
      <c r="Q422" s="23"/>
      <c r="R422" s="23"/>
      <c r="S422" s="23"/>
      <c r="T422" s="23"/>
      <c r="U422" s="23"/>
      <c r="V422" s="23"/>
      <c r="W422" s="23"/>
      <c r="X422" s="23"/>
    </row>
    <row r="423" spans="1:24" ht="15.75" customHeight="1">
      <c r="A423" s="452"/>
      <c r="B423" s="23"/>
      <c r="C423" s="23"/>
      <c r="D423" s="23"/>
      <c r="E423" s="23"/>
      <c r="F423" s="23"/>
      <c r="G423" s="23"/>
      <c r="H423" s="23"/>
      <c r="I423" s="23"/>
      <c r="J423" s="23"/>
      <c r="K423" s="23"/>
      <c r="L423" s="23"/>
      <c r="M423" s="23"/>
      <c r="N423" s="23"/>
      <c r="O423" s="219"/>
      <c r="P423" s="219"/>
      <c r="Q423" s="23"/>
      <c r="R423" s="23"/>
      <c r="S423" s="23"/>
      <c r="T423" s="23"/>
      <c r="U423" s="23"/>
      <c r="V423" s="23"/>
      <c r="W423" s="23"/>
      <c r="X423" s="23"/>
    </row>
    <row r="424" spans="1:24" ht="15.75" customHeight="1">
      <c r="A424" s="452"/>
      <c r="B424" s="23"/>
      <c r="C424" s="23"/>
      <c r="D424" s="23"/>
      <c r="E424" s="23"/>
      <c r="F424" s="23"/>
      <c r="G424" s="23"/>
      <c r="H424" s="23"/>
      <c r="I424" s="23"/>
      <c r="J424" s="23"/>
      <c r="K424" s="23"/>
      <c r="L424" s="23"/>
      <c r="M424" s="23"/>
      <c r="N424" s="23"/>
      <c r="O424" s="219"/>
      <c r="P424" s="219"/>
      <c r="Q424" s="23"/>
      <c r="R424" s="23"/>
      <c r="S424" s="23"/>
      <c r="T424" s="23"/>
      <c r="U424" s="23"/>
      <c r="V424" s="23"/>
      <c r="W424" s="23"/>
      <c r="X424" s="23"/>
    </row>
    <row r="425" spans="1:24" ht="15.75" customHeight="1">
      <c r="A425" s="452"/>
      <c r="B425" s="23"/>
      <c r="C425" s="23"/>
      <c r="D425" s="23"/>
      <c r="E425" s="23"/>
      <c r="F425" s="23"/>
      <c r="G425" s="23"/>
      <c r="H425" s="23"/>
      <c r="I425" s="23"/>
      <c r="J425" s="23"/>
      <c r="K425" s="23"/>
      <c r="L425" s="23"/>
      <c r="M425" s="23"/>
      <c r="N425" s="23"/>
      <c r="O425" s="219"/>
      <c r="P425" s="219"/>
      <c r="Q425" s="23"/>
      <c r="R425" s="23"/>
      <c r="S425" s="23"/>
      <c r="T425" s="23"/>
      <c r="U425" s="23"/>
      <c r="V425" s="23"/>
      <c r="W425" s="23"/>
      <c r="X425" s="23"/>
    </row>
    <row r="426" spans="1:24" ht="15.75" customHeight="1">
      <c r="A426" s="452"/>
      <c r="B426" s="23"/>
      <c r="C426" s="23"/>
      <c r="D426" s="23"/>
      <c r="E426" s="23"/>
      <c r="F426" s="23"/>
      <c r="G426" s="23"/>
      <c r="H426" s="23"/>
      <c r="I426" s="23"/>
      <c r="J426" s="23"/>
      <c r="K426" s="23"/>
      <c r="L426" s="23"/>
      <c r="M426" s="23"/>
      <c r="N426" s="23"/>
      <c r="O426" s="219"/>
      <c r="P426" s="219"/>
      <c r="Q426" s="23"/>
      <c r="R426" s="23"/>
      <c r="S426" s="23"/>
      <c r="T426" s="23"/>
      <c r="U426" s="23"/>
      <c r="V426" s="23"/>
      <c r="W426" s="23"/>
      <c r="X426" s="23"/>
    </row>
    <row r="427" spans="1:24" ht="15.75" customHeight="1">
      <c r="A427" s="452"/>
      <c r="B427" s="23"/>
      <c r="C427" s="23"/>
      <c r="D427" s="23"/>
      <c r="E427" s="23"/>
      <c r="F427" s="23"/>
      <c r="G427" s="23"/>
      <c r="H427" s="23"/>
      <c r="I427" s="23"/>
      <c r="J427" s="23"/>
      <c r="K427" s="23"/>
      <c r="L427" s="23"/>
      <c r="M427" s="23"/>
      <c r="N427" s="23"/>
      <c r="O427" s="219"/>
      <c r="P427" s="219"/>
      <c r="Q427" s="23"/>
      <c r="R427" s="23"/>
      <c r="S427" s="23"/>
      <c r="T427" s="23"/>
      <c r="U427" s="23"/>
      <c r="V427" s="23"/>
      <c r="W427" s="23"/>
      <c r="X427" s="23"/>
    </row>
    <row r="428" spans="1:24" ht="15.75" customHeight="1">
      <c r="A428" s="452"/>
      <c r="B428" s="23"/>
      <c r="C428" s="23"/>
      <c r="D428" s="23"/>
      <c r="E428" s="23"/>
      <c r="F428" s="23"/>
      <c r="G428" s="23"/>
      <c r="H428" s="23"/>
      <c r="I428" s="23"/>
      <c r="J428" s="23"/>
      <c r="K428" s="23"/>
      <c r="L428" s="23"/>
      <c r="M428" s="23"/>
      <c r="N428" s="23"/>
      <c r="O428" s="219"/>
      <c r="P428" s="219"/>
      <c r="Q428" s="23"/>
      <c r="R428" s="23"/>
      <c r="S428" s="23"/>
      <c r="T428" s="23"/>
      <c r="U428" s="23"/>
      <c r="V428" s="23"/>
      <c r="W428" s="23"/>
      <c r="X428" s="23"/>
    </row>
    <row r="429" spans="1:24" ht="15.75" customHeight="1">
      <c r="A429" s="452"/>
      <c r="B429" s="23"/>
      <c r="C429" s="23"/>
      <c r="D429" s="23"/>
      <c r="E429" s="23"/>
      <c r="F429" s="23"/>
      <c r="G429" s="23"/>
      <c r="H429" s="23"/>
      <c r="I429" s="23"/>
      <c r="J429" s="23"/>
      <c r="K429" s="23"/>
      <c r="L429" s="23"/>
      <c r="M429" s="23"/>
      <c r="N429" s="23"/>
      <c r="O429" s="219"/>
      <c r="P429" s="219"/>
      <c r="Q429" s="23"/>
      <c r="R429" s="23"/>
      <c r="S429" s="23"/>
      <c r="T429" s="23"/>
      <c r="U429" s="23"/>
      <c r="V429" s="23"/>
      <c r="W429" s="23"/>
      <c r="X429" s="23"/>
    </row>
    <row r="430" spans="1:24" ht="15.75" customHeight="1">
      <c r="A430" s="452"/>
      <c r="B430" s="23"/>
      <c r="C430" s="23"/>
      <c r="D430" s="23"/>
      <c r="E430" s="23"/>
      <c r="F430" s="23"/>
      <c r="G430" s="23"/>
      <c r="H430" s="23"/>
      <c r="I430" s="23"/>
      <c r="J430" s="23"/>
      <c r="K430" s="23"/>
      <c r="L430" s="23"/>
      <c r="M430" s="23"/>
      <c r="N430" s="23"/>
      <c r="O430" s="219"/>
      <c r="P430" s="219"/>
      <c r="Q430" s="23"/>
      <c r="R430" s="23"/>
      <c r="S430" s="23"/>
      <c r="T430" s="23"/>
      <c r="U430" s="23"/>
      <c r="V430" s="23"/>
      <c r="W430" s="23"/>
      <c r="X430" s="23"/>
    </row>
    <row r="431" spans="1:24" ht="15.75" customHeight="1">
      <c r="A431" s="452"/>
      <c r="B431" s="23"/>
      <c r="C431" s="23"/>
      <c r="D431" s="23"/>
      <c r="E431" s="23"/>
      <c r="F431" s="23"/>
      <c r="G431" s="23"/>
      <c r="H431" s="23"/>
      <c r="I431" s="23"/>
      <c r="J431" s="23"/>
      <c r="K431" s="23"/>
      <c r="L431" s="23"/>
      <c r="M431" s="23"/>
      <c r="N431" s="23"/>
      <c r="O431" s="219"/>
      <c r="P431" s="219"/>
      <c r="Q431" s="23"/>
      <c r="R431" s="23"/>
      <c r="S431" s="23"/>
      <c r="T431" s="23"/>
      <c r="U431" s="23"/>
      <c r="V431" s="23"/>
      <c r="W431" s="23"/>
      <c r="X431" s="23"/>
    </row>
    <row r="432" spans="1:24" ht="15.75" customHeight="1">
      <c r="A432" s="452"/>
      <c r="B432" s="23"/>
      <c r="C432" s="23"/>
      <c r="D432" s="23"/>
      <c r="E432" s="23"/>
      <c r="F432" s="23"/>
      <c r="G432" s="23"/>
      <c r="H432" s="23"/>
      <c r="I432" s="23"/>
      <c r="J432" s="23"/>
      <c r="K432" s="23"/>
      <c r="L432" s="23"/>
      <c r="M432" s="23"/>
      <c r="N432" s="23"/>
      <c r="O432" s="219"/>
      <c r="P432" s="219"/>
      <c r="Q432" s="23"/>
      <c r="R432" s="23"/>
      <c r="S432" s="23"/>
      <c r="T432" s="23"/>
      <c r="U432" s="23"/>
      <c r="V432" s="23"/>
      <c r="W432" s="23"/>
      <c r="X432" s="23"/>
    </row>
    <row r="433" spans="1:24" ht="15.75" customHeight="1">
      <c r="A433" s="452"/>
      <c r="B433" s="23"/>
      <c r="C433" s="23"/>
      <c r="D433" s="23"/>
      <c r="E433" s="23"/>
      <c r="F433" s="23"/>
      <c r="G433" s="23"/>
      <c r="H433" s="23"/>
      <c r="I433" s="23"/>
      <c r="J433" s="23"/>
      <c r="K433" s="23"/>
      <c r="L433" s="23"/>
      <c r="M433" s="23"/>
      <c r="N433" s="23"/>
      <c r="O433" s="219"/>
      <c r="P433" s="219"/>
      <c r="Q433" s="23"/>
      <c r="R433" s="23"/>
      <c r="S433" s="23"/>
      <c r="T433" s="23"/>
      <c r="U433" s="23"/>
      <c r="V433" s="23"/>
      <c r="W433" s="23"/>
      <c r="X433" s="23"/>
    </row>
    <row r="434" spans="1:24" ht="15.75" customHeight="1">
      <c r="A434" s="452"/>
      <c r="B434" s="23"/>
      <c r="C434" s="23"/>
      <c r="D434" s="23"/>
      <c r="E434" s="23"/>
      <c r="F434" s="23"/>
      <c r="G434" s="23"/>
      <c r="H434" s="23"/>
      <c r="I434" s="23"/>
      <c r="J434" s="23"/>
      <c r="K434" s="23"/>
      <c r="L434" s="23"/>
      <c r="M434" s="23"/>
      <c r="N434" s="23"/>
      <c r="O434" s="219"/>
      <c r="P434" s="219"/>
      <c r="Q434" s="23"/>
      <c r="R434" s="23"/>
      <c r="S434" s="23"/>
      <c r="T434" s="23"/>
      <c r="U434" s="23"/>
      <c r="V434" s="23"/>
      <c r="W434" s="23"/>
      <c r="X434" s="23"/>
    </row>
    <row r="435" spans="1:24" ht="15.75" customHeight="1">
      <c r="A435" s="452"/>
      <c r="B435" s="23"/>
      <c r="C435" s="23"/>
      <c r="D435" s="23"/>
      <c r="E435" s="23"/>
      <c r="F435" s="23"/>
      <c r="G435" s="23"/>
      <c r="H435" s="23"/>
      <c r="I435" s="23"/>
      <c r="J435" s="23"/>
      <c r="K435" s="23"/>
      <c r="L435" s="23"/>
      <c r="M435" s="23"/>
      <c r="N435" s="23"/>
      <c r="O435" s="219"/>
      <c r="P435" s="219"/>
      <c r="Q435" s="23"/>
      <c r="R435" s="23"/>
      <c r="S435" s="23"/>
      <c r="T435" s="23"/>
      <c r="U435" s="23"/>
      <c r="V435" s="23"/>
      <c r="W435" s="23"/>
      <c r="X435" s="23"/>
    </row>
    <row r="436" spans="1:24" ht="15.75" customHeight="1">
      <c r="A436" s="452"/>
      <c r="B436" s="23"/>
      <c r="C436" s="23"/>
      <c r="D436" s="23"/>
      <c r="E436" s="23"/>
      <c r="F436" s="23"/>
      <c r="G436" s="23"/>
      <c r="H436" s="23"/>
      <c r="I436" s="23"/>
      <c r="J436" s="23"/>
      <c r="K436" s="23"/>
      <c r="L436" s="23"/>
      <c r="M436" s="23"/>
      <c r="N436" s="23"/>
      <c r="O436" s="219"/>
      <c r="P436" s="219"/>
      <c r="Q436" s="23"/>
      <c r="R436" s="23"/>
      <c r="S436" s="23"/>
      <c r="T436" s="23"/>
      <c r="U436" s="23"/>
      <c r="V436" s="23"/>
      <c r="W436" s="23"/>
      <c r="X436" s="23"/>
    </row>
    <row r="437" spans="1:24" ht="15.75" customHeight="1">
      <c r="A437" s="452"/>
      <c r="B437" s="23"/>
      <c r="C437" s="23"/>
      <c r="D437" s="23"/>
      <c r="E437" s="23"/>
      <c r="F437" s="23"/>
      <c r="G437" s="23"/>
      <c r="H437" s="23"/>
      <c r="I437" s="23"/>
      <c r="J437" s="23"/>
      <c r="K437" s="23"/>
      <c r="L437" s="23"/>
      <c r="M437" s="23"/>
      <c r="N437" s="23"/>
      <c r="O437" s="219"/>
      <c r="P437" s="219"/>
      <c r="Q437" s="23"/>
      <c r="R437" s="23"/>
      <c r="S437" s="23"/>
      <c r="T437" s="23"/>
      <c r="U437" s="23"/>
      <c r="V437" s="23"/>
      <c r="W437" s="23"/>
      <c r="X437" s="23"/>
    </row>
    <row r="438" spans="1:24" ht="15.75" customHeight="1">
      <c r="A438" s="452"/>
      <c r="B438" s="23"/>
      <c r="C438" s="23"/>
      <c r="D438" s="23"/>
      <c r="E438" s="23"/>
      <c r="F438" s="23"/>
      <c r="G438" s="23"/>
      <c r="H438" s="23"/>
      <c r="I438" s="23"/>
      <c r="J438" s="23"/>
      <c r="K438" s="23"/>
      <c r="L438" s="23"/>
      <c r="M438" s="23"/>
      <c r="N438" s="23"/>
      <c r="O438" s="219"/>
      <c r="P438" s="219"/>
      <c r="Q438" s="23"/>
      <c r="R438" s="23"/>
      <c r="S438" s="23"/>
      <c r="T438" s="23"/>
      <c r="U438" s="23"/>
      <c r="V438" s="23"/>
      <c r="W438" s="23"/>
      <c r="X438" s="23"/>
    </row>
    <row r="439" spans="1:24" ht="15.75" customHeight="1">
      <c r="A439" s="452"/>
      <c r="B439" s="23"/>
      <c r="C439" s="23"/>
      <c r="D439" s="23"/>
      <c r="E439" s="23"/>
      <c r="F439" s="23"/>
      <c r="G439" s="23"/>
      <c r="H439" s="23"/>
      <c r="I439" s="23"/>
      <c r="J439" s="23"/>
      <c r="K439" s="23"/>
      <c r="L439" s="23"/>
      <c r="M439" s="23"/>
      <c r="N439" s="23"/>
      <c r="O439" s="219"/>
      <c r="P439" s="219"/>
      <c r="Q439" s="23"/>
      <c r="R439" s="23"/>
      <c r="S439" s="23"/>
      <c r="T439" s="23"/>
      <c r="U439" s="23"/>
      <c r="V439" s="23"/>
      <c r="W439" s="23"/>
      <c r="X439" s="23"/>
    </row>
    <row r="440" spans="1:24" ht="15.75" customHeight="1">
      <c r="A440" s="452"/>
      <c r="B440" s="23"/>
      <c r="C440" s="23"/>
      <c r="D440" s="23"/>
      <c r="E440" s="23"/>
      <c r="F440" s="23"/>
      <c r="G440" s="23"/>
      <c r="H440" s="23"/>
      <c r="I440" s="23"/>
      <c r="J440" s="23"/>
      <c r="K440" s="23"/>
      <c r="L440" s="23"/>
      <c r="M440" s="23"/>
      <c r="N440" s="23"/>
      <c r="O440" s="219"/>
      <c r="P440" s="219"/>
      <c r="Q440" s="23"/>
      <c r="R440" s="23"/>
      <c r="S440" s="23"/>
      <c r="T440" s="23"/>
      <c r="U440" s="23"/>
      <c r="V440" s="23"/>
      <c r="W440" s="23"/>
      <c r="X440" s="23"/>
    </row>
    <row r="441" spans="1:24" ht="15.75" customHeight="1">
      <c r="A441" s="452"/>
      <c r="B441" s="23"/>
      <c r="C441" s="23"/>
      <c r="D441" s="23"/>
      <c r="E441" s="23"/>
      <c r="F441" s="23"/>
      <c r="G441" s="23"/>
      <c r="H441" s="23"/>
      <c r="I441" s="23"/>
      <c r="J441" s="23"/>
      <c r="K441" s="23"/>
      <c r="L441" s="23"/>
      <c r="M441" s="23"/>
      <c r="N441" s="23"/>
      <c r="O441" s="219"/>
      <c r="P441" s="219"/>
      <c r="Q441" s="23"/>
      <c r="R441" s="23"/>
      <c r="S441" s="23"/>
      <c r="T441" s="23"/>
      <c r="U441" s="23"/>
      <c r="V441" s="23"/>
      <c r="W441" s="23"/>
      <c r="X441" s="23"/>
    </row>
    <row r="442" spans="1:24" ht="15.75" customHeight="1">
      <c r="A442" s="452"/>
      <c r="B442" s="23"/>
      <c r="C442" s="23"/>
      <c r="D442" s="23"/>
      <c r="E442" s="23"/>
      <c r="F442" s="23"/>
      <c r="G442" s="23"/>
      <c r="H442" s="23"/>
      <c r="I442" s="23"/>
      <c r="J442" s="23"/>
      <c r="K442" s="23"/>
      <c r="L442" s="23"/>
      <c r="M442" s="23"/>
      <c r="N442" s="23"/>
      <c r="O442" s="219"/>
      <c r="P442" s="219"/>
      <c r="Q442" s="23"/>
      <c r="R442" s="23"/>
      <c r="S442" s="23"/>
      <c r="T442" s="23"/>
      <c r="U442" s="23"/>
      <c r="V442" s="23"/>
      <c r="W442" s="23"/>
      <c r="X442" s="23"/>
    </row>
    <row r="443" spans="1:24" ht="15.75" customHeight="1">
      <c r="A443" s="452"/>
      <c r="B443" s="23"/>
      <c r="C443" s="23"/>
      <c r="D443" s="23"/>
      <c r="E443" s="23"/>
      <c r="F443" s="23"/>
      <c r="G443" s="23"/>
      <c r="H443" s="23"/>
      <c r="I443" s="23"/>
      <c r="J443" s="23"/>
      <c r="K443" s="23"/>
      <c r="L443" s="23"/>
      <c r="M443" s="23"/>
      <c r="N443" s="23"/>
      <c r="O443" s="219"/>
      <c r="P443" s="219"/>
      <c r="Q443" s="23"/>
      <c r="R443" s="23"/>
      <c r="S443" s="23"/>
      <c r="T443" s="23"/>
      <c r="U443" s="23"/>
      <c r="V443" s="23"/>
      <c r="W443" s="23"/>
      <c r="X443" s="23"/>
    </row>
    <row r="444" spans="1:24" ht="15.75" customHeight="1">
      <c r="A444" s="452"/>
      <c r="B444" s="23"/>
      <c r="C444" s="23"/>
      <c r="D444" s="23"/>
      <c r="E444" s="23"/>
      <c r="F444" s="23"/>
      <c r="G444" s="23"/>
      <c r="H444" s="23"/>
      <c r="I444" s="23"/>
      <c r="J444" s="23"/>
      <c r="K444" s="23"/>
      <c r="L444" s="23"/>
      <c r="M444" s="23"/>
      <c r="N444" s="23"/>
      <c r="O444" s="219"/>
      <c r="P444" s="219"/>
      <c r="Q444" s="23"/>
      <c r="R444" s="23"/>
      <c r="S444" s="23"/>
      <c r="T444" s="23"/>
      <c r="U444" s="23"/>
      <c r="V444" s="23"/>
      <c r="W444" s="23"/>
      <c r="X444" s="23"/>
    </row>
    <row r="445" spans="1:24" ht="15.75" customHeight="1">
      <c r="A445" s="452"/>
      <c r="B445" s="23"/>
      <c r="C445" s="23"/>
      <c r="D445" s="23"/>
      <c r="E445" s="23"/>
      <c r="F445" s="23"/>
      <c r="G445" s="23"/>
      <c r="H445" s="23"/>
      <c r="I445" s="23"/>
      <c r="J445" s="23"/>
      <c r="K445" s="23"/>
      <c r="L445" s="23"/>
      <c r="M445" s="23"/>
      <c r="N445" s="23"/>
      <c r="O445" s="219"/>
      <c r="P445" s="219"/>
      <c r="Q445" s="23"/>
      <c r="R445" s="23"/>
      <c r="S445" s="23"/>
      <c r="T445" s="23"/>
      <c r="U445" s="23"/>
      <c r="V445" s="23"/>
      <c r="W445" s="23"/>
      <c r="X445" s="23"/>
    </row>
    <row r="446" spans="1:24" ht="15.75" customHeight="1">
      <c r="A446" s="452"/>
      <c r="B446" s="23"/>
      <c r="C446" s="23"/>
      <c r="D446" s="23"/>
      <c r="E446" s="23"/>
      <c r="F446" s="23"/>
      <c r="G446" s="23"/>
      <c r="H446" s="23"/>
      <c r="I446" s="23"/>
      <c r="J446" s="23"/>
      <c r="K446" s="23"/>
      <c r="L446" s="23"/>
      <c r="M446" s="23"/>
      <c r="N446" s="23"/>
      <c r="O446" s="219"/>
      <c r="P446" s="219"/>
      <c r="Q446" s="23"/>
      <c r="R446" s="23"/>
      <c r="S446" s="23"/>
      <c r="T446" s="23"/>
      <c r="U446" s="23"/>
      <c r="V446" s="23"/>
      <c r="W446" s="23"/>
      <c r="X446" s="23"/>
    </row>
    <row r="447" spans="1:24" ht="15.75" customHeight="1">
      <c r="A447" s="452"/>
      <c r="B447" s="23"/>
      <c r="C447" s="23"/>
      <c r="D447" s="23"/>
      <c r="E447" s="23"/>
      <c r="F447" s="23"/>
      <c r="G447" s="23"/>
      <c r="H447" s="23"/>
      <c r="I447" s="23"/>
      <c r="J447" s="23"/>
      <c r="K447" s="23"/>
      <c r="L447" s="23"/>
      <c r="M447" s="23"/>
      <c r="N447" s="23"/>
      <c r="O447" s="219"/>
      <c r="P447" s="219"/>
      <c r="Q447" s="23"/>
      <c r="R447" s="23"/>
      <c r="S447" s="23"/>
      <c r="T447" s="23"/>
      <c r="U447" s="23"/>
      <c r="V447" s="23"/>
      <c r="W447" s="23"/>
      <c r="X447" s="23"/>
    </row>
    <row r="448" spans="1:24" ht="15.75" customHeight="1">
      <c r="A448" s="452"/>
      <c r="B448" s="23"/>
      <c r="C448" s="23"/>
      <c r="D448" s="23"/>
      <c r="E448" s="23"/>
      <c r="F448" s="23"/>
      <c r="G448" s="23"/>
      <c r="H448" s="23"/>
      <c r="I448" s="23"/>
      <c r="J448" s="23"/>
      <c r="K448" s="23"/>
      <c r="L448" s="23"/>
      <c r="M448" s="23"/>
      <c r="N448" s="23"/>
      <c r="O448" s="219"/>
      <c r="P448" s="219"/>
      <c r="Q448" s="23"/>
      <c r="R448" s="23"/>
      <c r="S448" s="23"/>
      <c r="T448" s="23"/>
      <c r="U448" s="23"/>
      <c r="V448" s="23"/>
      <c r="W448" s="23"/>
      <c r="X448" s="23"/>
    </row>
    <row r="449" spans="1:24" ht="15.75" customHeight="1">
      <c r="A449" s="452"/>
      <c r="B449" s="23"/>
      <c r="C449" s="23"/>
      <c r="D449" s="23"/>
      <c r="E449" s="23"/>
      <c r="F449" s="23"/>
      <c r="G449" s="23"/>
      <c r="H449" s="23"/>
      <c r="I449" s="23"/>
      <c r="J449" s="23"/>
      <c r="K449" s="23"/>
      <c r="L449" s="23"/>
      <c r="M449" s="23"/>
      <c r="N449" s="23"/>
      <c r="O449" s="219"/>
      <c r="P449" s="219"/>
      <c r="Q449" s="23"/>
      <c r="R449" s="23"/>
      <c r="S449" s="23"/>
      <c r="T449" s="23"/>
      <c r="U449" s="23"/>
      <c r="V449" s="23"/>
      <c r="W449" s="23"/>
      <c r="X449" s="23"/>
    </row>
    <row r="450" spans="1:24" ht="15.75" customHeight="1">
      <c r="A450" s="452"/>
      <c r="B450" s="23"/>
      <c r="C450" s="23"/>
      <c r="D450" s="23"/>
      <c r="E450" s="23"/>
      <c r="F450" s="23"/>
      <c r="G450" s="23"/>
      <c r="H450" s="23"/>
      <c r="I450" s="23"/>
      <c r="J450" s="23"/>
      <c r="K450" s="23"/>
      <c r="L450" s="23"/>
      <c r="M450" s="23"/>
      <c r="N450" s="23"/>
      <c r="O450" s="219"/>
      <c r="P450" s="219"/>
      <c r="Q450" s="23"/>
      <c r="R450" s="23"/>
      <c r="S450" s="23"/>
      <c r="T450" s="23"/>
      <c r="U450" s="23"/>
      <c r="V450" s="23"/>
      <c r="W450" s="23"/>
      <c r="X450" s="23"/>
    </row>
    <row r="451" spans="1:24" ht="15.75" customHeight="1">
      <c r="A451" s="452"/>
      <c r="B451" s="23"/>
      <c r="C451" s="23"/>
      <c r="D451" s="23"/>
      <c r="E451" s="23"/>
      <c r="F451" s="23"/>
      <c r="G451" s="23"/>
      <c r="H451" s="23"/>
      <c r="I451" s="23"/>
      <c r="J451" s="23"/>
      <c r="K451" s="23"/>
      <c r="L451" s="23"/>
      <c r="M451" s="23"/>
      <c r="N451" s="23"/>
      <c r="O451" s="219"/>
      <c r="P451" s="219"/>
      <c r="Q451" s="23"/>
      <c r="R451" s="23"/>
      <c r="S451" s="23"/>
      <c r="T451" s="23"/>
      <c r="U451" s="23"/>
      <c r="V451" s="23"/>
      <c r="W451" s="23"/>
      <c r="X451" s="23"/>
    </row>
    <row r="452" spans="1:24" ht="15.75" customHeight="1">
      <c r="A452" s="452"/>
      <c r="B452" s="23"/>
      <c r="C452" s="23"/>
      <c r="D452" s="23"/>
      <c r="E452" s="23"/>
      <c r="F452" s="23"/>
      <c r="G452" s="23"/>
      <c r="H452" s="23"/>
      <c r="I452" s="23"/>
      <c r="J452" s="23"/>
      <c r="K452" s="23"/>
      <c r="L452" s="23"/>
      <c r="M452" s="23"/>
      <c r="N452" s="23"/>
      <c r="O452" s="219"/>
      <c r="P452" s="219"/>
      <c r="Q452" s="23"/>
      <c r="R452" s="23"/>
      <c r="S452" s="23"/>
      <c r="T452" s="23"/>
      <c r="U452" s="23"/>
      <c r="V452" s="23"/>
      <c r="W452" s="23"/>
      <c r="X452" s="23"/>
    </row>
    <row r="453" spans="1:24" ht="15.75" customHeight="1">
      <c r="A453" s="452"/>
      <c r="B453" s="23"/>
      <c r="C453" s="23"/>
      <c r="D453" s="23"/>
      <c r="E453" s="23"/>
      <c r="F453" s="23"/>
      <c r="G453" s="23"/>
      <c r="H453" s="23"/>
      <c r="I453" s="23"/>
      <c r="J453" s="23"/>
      <c r="K453" s="23"/>
      <c r="L453" s="23"/>
      <c r="M453" s="23"/>
      <c r="N453" s="23"/>
      <c r="O453" s="219"/>
      <c r="P453" s="219"/>
      <c r="Q453" s="23"/>
      <c r="R453" s="23"/>
      <c r="S453" s="23"/>
      <c r="T453" s="23"/>
      <c r="U453" s="23"/>
      <c r="V453" s="23"/>
      <c r="W453" s="23"/>
      <c r="X453" s="23"/>
    </row>
    <row r="454" spans="1:24" ht="15.75" customHeight="1">
      <c r="A454" s="452"/>
      <c r="B454" s="23"/>
      <c r="C454" s="23"/>
      <c r="D454" s="23"/>
      <c r="E454" s="23"/>
      <c r="F454" s="23"/>
      <c r="G454" s="23"/>
      <c r="H454" s="23"/>
      <c r="I454" s="23"/>
      <c r="J454" s="23"/>
      <c r="K454" s="23"/>
      <c r="L454" s="23"/>
      <c r="M454" s="23"/>
      <c r="N454" s="23"/>
      <c r="O454" s="219"/>
      <c r="P454" s="219"/>
      <c r="Q454" s="23"/>
      <c r="R454" s="23"/>
      <c r="S454" s="23"/>
      <c r="T454" s="23"/>
      <c r="U454" s="23"/>
      <c r="V454" s="23"/>
      <c r="W454" s="23"/>
      <c r="X454" s="23"/>
    </row>
    <row r="455" spans="1:24" ht="15.75" customHeight="1">
      <c r="A455" s="452"/>
      <c r="B455" s="23"/>
      <c r="C455" s="23"/>
      <c r="D455" s="23"/>
      <c r="E455" s="23"/>
      <c r="F455" s="23"/>
      <c r="G455" s="23"/>
      <c r="H455" s="23"/>
      <c r="I455" s="23"/>
      <c r="J455" s="23"/>
      <c r="K455" s="23"/>
      <c r="L455" s="23"/>
      <c r="M455" s="23"/>
      <c r="N455" s="23"/>
      <c r="O455" s="219"/>
      <c r="P455" s="219"/>
      <c r="Q455" s="23"/>
      <c r="R455" s="23"/>
      <c r="S455" s="23"/>
      <c r="T455" s="23"/>
      <c r="U455" s="23"/>
      <c r="V455" s="23"/>
      <c r="W455" s="23"/>
      <c r="X455" s="23"/>
    </row>
    <row r="456" spans="1:24" ht="15.75" customHeight="1">
      <c r="A456" s="452"/>
      <c r="B456" s="23"/>
      <c r="C456" s="23"/>
      <c r="D456" s="23"/>
      <c r="E456" s="23"/>
      <c r="F456" s="23"/>
      <c r="G456" s="23"/>
      <c r="H456" s="23"/>
      <c r="I456" s="23"/>
      <c r="J456" s="23"/>
      <c r="K456" s="23"/>
      <c r="L456" s="23"/>
      <c r="M456" s="23"/>
      <c r="N456" s="23"/>
      <c r="O456" s="219"/>
      <c r="P456" s="219"/>
      <c r="Q456" s="23"/>
      <c r="R456" s="23"/>
      <c r="S456" s="23"/>
      <c r="T456" s="23"/>
      <c r="U456" s="23"/>
      <c r="V456" s="23"/>
      <c r="W456" s="23"/>
      <c r="X456" s="23"/>
    </row>
    <row r="457" spans="1:24" ht="15.75" customHeight="1">
      <c r="A457" s="452"/>
      <c r="B457" s="23"/>
      <c r="C457" s="23"/>
      <c r="D457" s="23"/>
      <c r="E457" s="23"/>
      <c r="F457" s="23"/>
      <c r="G457" s="23"/>
      <c r="H457" s="23"/>
      <c r="I457" s="23"/>
      <c r="J457" s="23"/>
      <c r="K457" s="23"/>
      <c r="L457" s="23"/>
      <c r="M457" s="23"/>
      <c r="N457" s="23"/>
      <c r="O457" s="219"/>
      <c r="P457" s="219"/>
      <c r="Q457" s="23"/>
      <c r="R457" s="23"/>
      <c r="S457" s="23"/>
      <c r="T457" s="23"/>
      <c r="U457" s="23"/>
      <c r="V457" s="23"/>
      <c r="W457" s="23"/>
      <c r="X457" s="23"/>
    </row>
    <row r="458" spans="1:24" ht="15.75" customHeight="1">
      <c r="A458" s="452"/>
      <c r="B458" s="23"/>
      <c r="C458" s="23"/>
      <c r="D458" s="23"/>
      <c r="E458" s="23"/>
      <c r="F458" s="23"/>
      <c r="G458" s="23"/>
      <c r="H458" s="23"/>
      <c r="I458" s="23"/>
      <c r="J458" s="23"/>
      <c r="K458" s="23"/>
      <c r="L458" s="23"/>
      <c r="M458" s="23"/>
      <c r="N458" s="23"/>
      <c r="O458" s="219"/>
      <c r="P458" s="219"/>
      <c r="Q458" s="23"/>
      <c r="R458" s="23"/>
      <c r="S458" s="23"/>
      <c r="T458" s="23"/>
      <c r="U458" s="23"/>
      <c r="V458" s="23"/>
      <c r="W458" s="23"/>
      <c r="X458" s="23"/>
    </row>
    <row r="459" spans="1:24" ht="15.75" customHeight="1">
      <c r="A459" s="452"/>
      <c r="B459" s="23"/>
      <c r="C459" s="23"/>
      <c r="D459" s="23"/>
      <c r="E459" s="23"/>
      <c r="F459" s="23"/>
      <c r="G459" s="23"/>
      <c r="H459" s="23"/>
      <c r="I459" s="23"/>
      <c r="J459" s="23"/>
      <c r="K459" s="23"/>
      <c r="L459" s="23"/>
      <c r="M459" s="23"/>
      <c r="N459" s="23"/>
      <c r="O459" s="219"/>
      <c r="P459" s="219"/>
      <c r="Q459" s="23"/>
      <c r="R459" s="23"/>
      <c r="S459" s="23"/>
      <c r="T459" s="23"/>
      <c r="U459" s="23"/>
      <c r="V459" s="23"/>
      <c r="W459" s="23"/>
      <c r="X459" s="23"/>
    </row>
    <row r="460" spans="1:24" ht="15.75" customHeight="1">
      <c r="A460" s="452"/>
      <c r="B460" s="23"/>
      <c r="C460" s="23"/>
      <c r="D460" s="23"/>
      <c r="E460" s="23"/>
      <c r="F460" s="23"/>
      <c r="G460" s="23"/>
      <c r="H460" s="23"/>
      <c r="I460" s="23"/>
      <c r="J460" s="23"/>
      <c r="K460" s="23"/>
      <c r="L460" s="23"/>
      <c r="M460" s="23"/>
      <c r="N460" s="23"/>
      <c r="O460" s="219"/>
      <c r="P460" s="219"/>
      <c r="Q460" s="23"/>
      <c r="R460" s="23"/>
      <c r="S460" s="23"/>
      <c r="T460" s="23"/>
      <c r="U460" s="23"/>
      <c r="V460" s="23"/>
      <c r="W460" s="23"/>
      <c r="X460" s="23"/>
    </row>
    <row r="461" spans="1:24" ht="15.75" customHeight="1">
      <c r="A461" s="452"/>
      <c r="B461" s="23"/>
      <c r="C461" s="23"/>
      <c r="D461" s="23"/>
      <c r="E461" s="23"/>
      <c r="F461" s="23"/>
      <c r="G461" s="23"/>
      <c r="H461" s="23"/>
      <c r="I461" s="23"/>
      <c r="J461" s="23"/>
      <c r="K461" s="23"/>
      <c r="L461" s="23"/>
      <c r="M461" s="23"/>
      <c r="N461" s="23"/>
      <c r="O461" s="219"/>
      <c r="P461" s="219"/>
      <c r="Q461" s="23"/>
      <c r="R461" s="23"/>
      <c r="S461" s="23"/>
      <c r="T461" s="23"/>
      <c r="U461" s="23"/>
      <c r="V461" s="23"/>
      <c r="W461" s="23"/>
      <c r="X461" s="23"/>
    </row>
    <row r="462" spans="1:24" ht="15.75" customHeight="1">
      <c r="A462" s="452"/>
      <c r="B462" s="23"/>
      <c r="C462" s="23"/>
      <c r="D462" s="23"/>
      <c r="E462" s="23"/>
      <c r="F462" s="23"/>
      <c r="G462" s="23"/>
      <c r="H462" s="23"/>
      <c r="I462" s="23"/>
      <c r="J462" s="23"/>
      <c r="K462" s="23"/>
      <c r="L462" s="23"/>
      <c r="M462" s="23"/>
      <c r="N462" s="23"/>
      <c r="O462" s="219"/>
      <c r="P462" s="219"/>
      <c r="Q462" s="23"/>
      <c r="R462" s="23"/>
      <c r="S462" s="23"/>
      <c r="T462" s="23"/>
      <c r="U462" s="23"/>
      <c r="V462" s="23"/>
      <c r="W462" s="23"/>
      <c r="X462" s="23"/>
    </row>
    <row r="463" spans="1:24" ht="15.75" customHeight="1">
      <c r="A463" s="452"/>
      <c r="B463" s="23"/>
      <c r="C463" s="23"/>
      <c r="D463" s="23"/>
      <c r="E463" s="23"/>
      <c r="F463" s="23"/>
      <c r="G463" s="23"/>
      <c r="H463" s="23"/>
      <c r="I463" s="23"/>
      <c r="J463" s="23"/>
      <c r="K463" s="23"/>
      <c r="L463" s="23"/>
      <c r="M463" s="23"/>
      <c r="N463" s="23"/>
      <c r="O463" s="219"/>
      <c r="P463" s="219"/>
      <c r="Q463" s="23"/>
      <c r="R463" s="23"/>
      <c r="S463" s="23"/>
      <c r="T463" s="23"/>
      <c r="U463" s="23"/>
      <c r="V463" s="23"/>
      <c r="W463" s="23"/>
      <c r="X463" s="23"/>
    </row>
    <row r="464" spans="1:24" ht="15.75" customHeight="1">
      <c r="A464" s="452"/>
      <c r="B464" s="23"/>
      <c r="C464" s="23"/>
      <c r="D464" s="23"/>
      <c r="E464" s="23"/>
      <c r="F464" s="23"/>
      <c r="G464" s="23"/>
      <c r="H464" s="23"/>
      <c r="I464" s="23"/>
      <c r="J464" s="23"/>
      <c r="K464" s="23"/>
      <c r="L464" s="23"/>
      <c r="M464" s="23"/>
      <c r="N464" s="23"/>
      <c r="O464" s="219"/>
      <c r="P464" s="219"/>
      <c r="Q464" s="23"/>
      <c r="R464" s="23"/>
      <c r="S464" s="23"/>
      <c r="T464" s="23"/>
      <c r="U464" s="23"/>
      <c r="V464" s="23"/>
      <c r="W464" s="23"/>
      <c r="X464" s="23"/>
    </row>
    <row r="465" spans="1:24" ht="15.75" customHeight="1">
      <c r="A465" s="452"/>
      <c r="B465" s="23"/>
      <c r="C465" s="23"/>
      <c r="D465" s="23"/>
      <c r="E465" s="23"/>
      <c r="F465" s="23"/>
      <c r="G465" s="23"/>
      <c r="H465" s="23"/>
      <c r="I465" s="23"/>
      <c r="J465" s="23"/>
      <c r="K465" s="23"/>
      <c r="L465" s="23"/>
      <c r="M465" s="23"/>
      <c r="N465" s="23"/>
      <c r="O465" s="219"/>
      <c r="P465" s="219"/>
      <c r="Q465" s="23"/>
      <c r="R465" s="23"/>
      <c r="S465" s="23"/>
      <c r="T465" s="23"/>
      <c r="U465" s="23"/>
      <c r="V465" s="23"/>
      <c r="W465" s="23"/>
      <c r="X465" s="23"/>
    </row>
    <row r="466" spans="1:24" ht="15.75" customHeight="1">
      <c r="A466" s="452"/>
      <c r="B466" s="23"/>
      <c r="C466" s="23"/>
      <c r="D466" s="23"/>
      <c r="E466" s="23"/>
      <c r="F466" s="23"/>
      <c r="G466" s="23"/>
      <c r="H466" s="23"/>
      <c r="I466" s="23"/>
      <c r="J466" s="23"/>
      <c r="K466" s="23"/>
      <c r="L466" s="23"/>
      <c r="M466" s="23"/>
      <c r="N466" s="23"/>
      <c r="O466" s="219"/>
      <c r="P466" s="219"/>
      <c r="Q466" s="23"/>
      <c r="R466" s="23"/>
      <c r="S466" s="23"/>
      <c r="T466" s="23"/>
      <c r="U466" s="23"/>
      <c r="V466" s="23"/>
      <c r="W466" s="23"/>
      <c r="X466" s="23"/>
    </row>
    <row r="467" spans="1:24" ht="15.75" customHeight="1">
      <c r="A467" s="452"/>
      <c r="B467" s="23"/>
      <c r="C467" s="23"/>
      <c r="D467" s="23"/>
      <c r="E467" s="23"/>
      <c r="F467" s="23"/>
      <c r="G467" s="23"/>
      <c r="H467" s="23"/>
      <c r="I467" s="23"/>
      <c r="J467" s="23"/>
      <c r="K467" s="23"/>
      <c r="L467" s="23"/>
      <c r="M467" s="23"/>
      <c r="N467" s="23"/>
      <c r="O467" s="219"/>
      <c r="P467" s="219"/>
      <c r="Q467" s="23"/>
      <c r="R467" s="23"/>
      <c r="S467" s="23"/>
      <c r="T467" s="23"/>
      <c r="U467" s="23"/>
      <c r="V467" s="23"/>
      <c r="W467" s="23"/>
      <c r="X467" s="23"/>
    </row>
    <row r="468" spans="1:24" ht="15.75" customHeight="1">
      <c r="A468" s="452"/>
      <c r="B468" s="23"/>
      <c r="C468" s="23"/>
      <c r="D468" s="23"/>
      <c r="E468" s="23"/>
      <c r="F468" s="23"/>
      <c r="G468" s="23"/>
      <c r="H468" s="23"/>
      <c r="I468" s="23"/>
      <c r="J468" s="23"/>
      <c r="K468" s="23"/>
      <c r="L468" s="23"/>
      <c r="M468" s="23"/>
      <c r="N468" s="23"/>
      <c r="O468" s="219"/>
      <c r="P468" s="219"/>
      <c r="Q468" s="23"/>
      <c r="R468" s="23"/>
      <c r="S468" s="23"/>
      <c r="T468" s="23"/>
      <c r="U468" s="23"/>
      <c r="V468" s="23"/>
      <c r="W468" s="23"/>
      <c r="X468" s="23"/>
    </row>
    <row r="469" spans="1:24" ht="15.75" customHeight="1">
      <c r="A469" s="452"/>
      <c r="B469" s="23"/>
      <c r="C469" s="23"/>
      <c r="D469" s="23"/>
      <c r="E469" s="23"/>
      <c r="F469" s="23"/>
      <c r="G469" s="23"/>
      <c r="H469" s="23"/>
      <c r="I469" s="23"/>
      <c r="J469" s="23"/>
      <c r="K469" s="23"/>
      <c r="L469" s="23"/>
      <c r="M469" s="23"/>
      <c r="N469" s="23"/>
      <c r="O469" s="219"/>
      <c r="P469" s="219"/>
      <c r="Q469" s="23"/>
      <c r="R469" s="23"/>
      <c r="S469" s="23"/>
      <c r="T469" s="23"/>
      <c r="U469" s="23"/>
      <c r="V469" s="23"/>
      <c r="W469" s="23"/>
      <c r="X469" s="23"/>
    </row>
    <row r="470" spans="1:24" ht="15.75" customHeight="1">
      <c r="A470" s="452"/>
      <c r="B470" s="23"/>
      <c r="C470" s="23"/>
      <c r="D470" s="23"/>
      <c r="E470" s="23"/>
      <c r="F470" s="23"/>
      <c r="G470" s="23"/>
      <c r="H470" s="23"/>
      <c r="I470" s="23"/>
      <c r="J470" s="23"/>
      <c r="K470" s="23"/>
      <c r="L470" s="23"/>
      <c r="M470" s="23"/>
      <c r="N470" s="23"/>
      <c r="O470" s="219"/>
      <c r="P470" s="219"/>
      <c r="Q470" s="23"/>
      <c r="R470" s="23"/>
      <c r="S470" s="23"/>
      <c r="T470" s="23"/>
      <c r="U470" s="23"/>
      <c r="V470" s="23"/>
      <c r="W470" s="23"/>
      <c r="X470" s="23"/>
    </row>
    <row r="471" spans="1:24" ht="15.75" customHeight="1">
      <c r="A471" s="452"/>
      <c r="B471" s="23"/>
      <c r="C471" s="23"/>
      <c r="D471" s="23"/>
      <c r="E471" s="23"/>
      <c r="F471" s="23"/>
      <c r="G471" s="23"/>
      <c r="H471" s="23"/>
      <c r="I471" s="23"/>
      <c r="J471" s="23"/>
      <c r="K471" s="23"/>
      <c r="L471" s="23"/>
      <c r="M471" s="23"/>
      <c r="N471" s="23"/>
      <c r="O471" s="219"/>
      <c r="P471" s="219"/>
      <c r="Q471" s="23"/>
      <c r="R471" s="23"/>
      <c r="S471" s="23"/>
      <c r="T471" s="23"/>
      <c r="U471" s="23"/>
      <c r="V471" s="23"/>
      <c r="W471" s="23"/>
      <c r="X471" s="23"/>
    </row>
    <row r="472" spans="1:24" ht="15.75" customHeight="1">
      <c r="A472" s="452"/>
      <c r="B472" s="23"/>
      <c r="C472" s="23"/>
      <c r="D472" s="23"/>
      <c r="E472" s="23"/>
      <c r="F472" s="23"/>
      <c r="G472" s="23"/>
      <c r="H472" s="23"/>
      <c r="I472" s="23"/>
      <c r="J472" s="23"/>
      <c r="K472" s="23"/>
      <c r="L472" s="23"/>
      <c r="M472" s="23"/>
      <c r="N472" s="23"/>
      <c r="O472" s="219"/>
      <c r="P472" s="219"/>
      <c r="Q472" s="23"/>
      <c r="R472" s="23"/>
      <c r="S472" s="23"/>
      <c r="T472" s="23"/>
      <c r="U472" s="23"/>
      <c r="V472" s="23"/>
      <c r="W472" s="23"/>
      <c r="X472" s="23"/>
    </row>
    <row r="473" spans="1:24" ht="15.75" customHeight="1">
      <c r="A473" s="452"/>
      <c r="B473" s="23"/>
      <c r="C473" s="23"/>
      <c r="D473" s="23"/>
      <c r="E473" s="23"/>
      <c r="F473" s="23"/>
      <c r="G473" s="23"/>
      <c r="H473" s="23"/>
      <c r="I473" s="23"/>
      <c r="J473" s="23"/>
      <c r="K473" s="23"/>
      <c r="L473" s="23"/>
      <c r="M473" s="23"/>
      <c r="N473" s="23"/>
      <c r="O473" s="219"/>
      <c r="P473" s="219"/>
      <c r="Q473" s="23"/>
      <c r="R473" s="23"/>
      <c r="S473" s="23"/>
      <c r="T473" s="23"/>
      <c r="U473" s="23"/>
      <c r="V473" s="23"/>
      <c r="W473" s="23"/>
      <c r="X473" s="23"/>
    </row>
    <row r="474" spans="1:24" ht="15.75" customHeight="1">
      <c r="A474" s="452"/>
      <c r="B474" s="23"/>
      <c r="C474" s="23"/>
      <c r="D474" s="23"/>
      <c r="E474" s="23"/>
      <c r="F474" s="23"/>
      <c r="G474" s="23"/>
      <c r="H474" s="23"/>
      <c r="I474" s="23"/>
      <c r="J474" s="23"/>
      <c r="K474" s="23"/>
      <c r="L474" s="23"/>
      <c r="M474" s="23"/>
      <c r="N474" s="23"/>
      <c r="O474" s="219"/>
      <c r="P474" s="219"/>
      <c r="Q474" s="23"/>
      <c r="R474" s="23"/>
      <c r="S474" s="23"/>
      <c r="T474" s="23"/>
      <c r="U474" s="23"/>
      <c r="V474" s="23"/>
      <c r="W474" s="23"/>
      <c r="X474" s="23"/>
    </row>
    <row r="475" spans="1:24" ht="15.75" customHeight="1">
      <c r="A475" s="452"/>
      <c r="B475" s="23"/>
      <c r="C475" s="23"/>
      <c r="D475" s="23"/>
      <c r="E475" s="23"/>
      <c r="F475" s="23"/>
      <c r="G475" s="23"/>
      <c r="H475" s="23"/>
      <c r="I475" s="23"/>
      <c r="J475" s="23"/>
      <c r="K475" s="23"/>
      <c r="L475" s="23"/>
      <c r="M475" s="23"/>
      <c r="N475" s="23"/>
      <c r="O475" s="219"/>
      <c r="P475" s="219"/>
      <c r="Q475" s="23"/>
      <c r="R475" s="23"/>
      <c r="S475" s="23"/>
      <c r="T475" s="23"/>
      <c r="U475" s="23"/>
      <c r="V475" s="23"/>
      <c r="W475" s="23"/>
      <c r="X475" s="23"/>
    </row>
    <row r="476" spans="1:24" ht="15.75" customHeight="1">
      <c r="A476" s="452"/>
      <c r="B476" s="23"/>
      <c r="C476" s="23"/>
      <c r="D476" s="23"/>
      <c r="E476" s="23"/>
      <c r="F476" s="23"/>
      <c r="G476" s="23"/>
      <c r="H476" s="23"/>
      <c r="I476" s="23"/>
      <c r="J476" s="23"/>
      <c r="K476" s="23"/>
      <c r="L476" s="23"/>
      <c r="M476" s="23"/>
      <c r="N476" s="23"/>
      <c r="O476" s="219"/>
      <c r="P476" s="219"/>
      <c r="Q476" s="23"/>
      <c r="R476" s="23"/>
      <c r="S476" s="23"/>
      <c r="T476" s="23"/>
      <c r="U476" s="23"/>
      <c r="V476" s="23"/>
      <c r="W476" s="23"/>
      <c r="X476" s="23"/>
    </row>
    <row r="477" spans="1:24" ht="15.75" customHeight="1">
      <c r="A477" s="452"/>
      <c r="B477" s="23"/>
      <c r="C477" s="23"/>
      <c r="D477" s="23"/>
      <c r="E477" s="23"/>
      <c r="F477" s="23"/>
      <c r="G477" s="23"/>
      <c r="H477" s="23"/>
      <c r="I477" s="23"/>
      <c r="J477" s="23"/>
      <c r="K477" s="23"/>
      <c r="L477" s="23"/>
      <c r="M477" s="23"/>
      <c r="N477" s="23"/>
      <c r="O477" s="219"/>
      <c r="P477" s="219"/>
      <c r="Q477" s="23"/>
      <c r="R477" s="23"/>
      <c r="S477" s="23"/>
      <c r="T477" s="23"/>
      <c r="U477" s="23"/>
      <c r="V477" s="23"/>
      <c r="W477" s="23"/>
      <c r="X477" s="23"/>
    </row>
    <row r="478" spans="1:24" ht="15.75" customHeight="1">
      <c r="A478" s="452"/>
      <c r="B478" s="23"/>
      <c r="C478" s="23"/>
      <c r="D478" s="23"/>
      <c r="E478" s="23"/>
      <c r="F478" s="23"/>
      <c r="G478" s="23"/>
      <c r="H478" s="23"/>
      <c r="I478" s="23"/>
      <c r="J478" s="23"/>
      <c r="K478" s="23"/>
      <c r="L478" s="23"/>
      <c r="M478" s="23"/>
      <c r="N478" s="23"/>
      <c r="O478" s="219"/>
      <c r="P478" s="219"/>
      <c r="Q478" s="23"/>
      <c r="R478" s="23"/>
      <c r="S478" s="23"/>
      <c r="T478" s="23"/>
      <c r="U478" s="23"/>
      <c r="V478" s="23"/>
      <c r="W478" s="23"/>
      <c r="X478" s="23"/>
    </row>
    <row r="479" spans="1:24" ht="15.75" customHeight="1">
      <c r="A479" s="452"/>
      <c r="B479" s="23"/>
      <c r="C479" s="23"/>
      <c r="D479" s="23"/>
      <c r="E479" s="23"/>
      <c r="F479" s="23"/>
      <c r="G479" s="23"/>
      <c r="H479" s="23"/>
      <c r="I479" s="23"/>
      <c r="J479" s="23"/>
      <c r="K479" s="23"/>
      <c r="L479" s="23"/>
      <c r="M479" s="23"/>
      <c r="N479" s="23"/>
      <c r="O479" s="219"/>
      <c r="P479" s="219"/>
      <c r="Q479" s="23"/>
      <c r="R479" s="23"/>
      <c r="S479" s="23"/>
      <c r="T479" s="23"/>
      <c r="U479" s="23"/>
      <c r="V479" s="23"/>
      <c r="W479" s="23"/>
      <c r="X479" s="23"/>
    </row>
    <row r="480" spans="1:24" ht="15.75" customHeight="1">
      <c r="A480" s="452"/>
      <c r="B480" s="23"/>
      <c r="C480" s="23"/>
      <c r="D480" s="23"/>
      <c r="E480" s="23"/>
      <c r="F480" s="23"/>
      <c r="G480" s="23"/>
      <c r="H480" s="23"/>
      <c r="I480" s="23"/>
      <c r="J480" s="23"/>
      <c r="K480" s="23"/>
      <c r="L480" s="23"/>
      <c r="M480" s="23"/>
      <c r="N480" s="23"/>
      <c r="O480" s="219"/>
      <c r="P480" s="219"/>
      <c r="Q480" s="23"/>
      <c r="R480" s="23"/>
      <c r="S480" s="23"/>
      <c r="T480" s="23"/>
      <c r="U480" s="23"/>
      <c r="V480" s="23"/>
      <c r="W480" s="23"/>
      <c r="X480" s="23"/>
    </row>
    <row r="481" spans="1:24" ht="15.75" customHeight="1">
      <c r="A481" s="452"/>
      <c r="B481" s="23"/>
      <c r="C481" s="23"/>
      <c r="D481" s="23"/>
      <c r="E481" s="23"/>
      <c r="F481" s="23"/>
      <c r="G481" s="23"/>
      <c r="H481" s="23"/>
      <c r="I481" s="23"/>
      <c r="J481" s="23"/>
      <c r="K481" s="23"/>
      <c r="L481" s="23"/>
      <c r="M481" s="23"/>
      <c r="N481" s="23"/>
      <c r="O481" s="219"/>
      <c r="P481" s="219"/>
      <c r="Q481" s="23"/>
      <c r="R481" s="23"/>
      <c r="S481" s="23"/>
      <c r="T481" s="23"/>
      <c r="U481" s="23"/>
      <c r="V481" s="23"/>
      <c r="W481" s="23"/>
      <c r="X481" s="23"/>
    </row>
    <row r="482" spans="1:24" ht="15.75" customHeight="1">
      <c r="A482" s="452"/>
      <c r="B482" s="23"/>
      <c r="C482" s="23"/>
      <c r="D482" s="23"/>
      <c r="E482" s="23"/>
      <c r="F482" s="23"/>
      <c r="G482" s="23"/>
      <c r="H482" s="23"/>
      <c r="I482" s="23"/>
      <c r="J482" s="23"/>
      <c r="K482" s="23"/>
      <c r="L482" s="23"/>
      <c r="M482" s="23"/>
      <c r="N482" s="23"/>
      <c r="O482" s="219"/>
      <c r="P482" s="219"/>
      <c r="Q482" s="23"/>
      <c r="R482" s="23"/>
      <c r="S482" s="23"/>
      <c r="T482" s="23"/>
      <c r="U482" s="23"/>
      <c r="V482" s="23"/>
      <c r="W482" s="23"/>
      <c r="X482" s="23"/>
    </row>
    <row r="483" spans="1:24" ht="15.75" customHeight="1">
      <c r="A483" s="452"/>
      <c r="B483" s="23"/>
      <c r="C483" s="23"/>
      <c r="D483" s="23"/>
      <c r="E483" s="23"/>
      <c r="F483" s="23"/>
      <c r="G483" s="23"/>
      <c r="H483" s="23"/>
      <c r="I483" s="23"/>
      <c r="J483" s="23"/>
      <c r="K483" s="23"/>
      <c r="L483" s="23"/>
      <c r="M483" s="23"/>
      <c r="N483" s="23"/>
      <c r="O483" s="219"/>
      <c r="P483" s="219"/>
      <c r="Q483" s="23"/>
      <c r="R483" s="23"/>
      <c r="S483" s="23"/>
      <c r="T483" s="23"/>
      <c r="U483" s="23"/>
      <c r="V483" s="23"/>
      <c r="W483" s="23"/>
      <c r="X483" s="23"/>
    </row>
    <row r="484" spans="1:24" ht="15.75" customHeight="1">
      <c r="A484" s="452"/>
      <c r="B484" s="23"/>
      <c r="C484" s="23"/>
      <c r="D484" s="23"/>
      <c r="E484" s="23"/>
      <c r="F484" s="23"/>
      <c r="G484" s="23"/>
      <c r="H484" s="23"/>
      <c r="I484" s="23"/>
      <c r="J484" s="23"/>
      <c r="K484" s="23"/>
      <c r="L484" s="23"/>
      <c r="M484" s="23"/>
      <c r="N484" s="23"/>
      <c r="O484" s="219"/>
      <c r="P484" s="219"/>
      <c r="Q484" s="23"/>
      <c r="R484" s="23"/>
      <c r="S484" s="23"/>
      <c r="T484" s="23"/>
      <c r="U484" s="23"/>
      <c r="V484" s="23"/>
      <c r="W484" s="23"/>
      <c r="X484" s="23"/>
    </row>
    <row r="485" spans="1:24" ht="15.75" customHeight="1">
      <c r="A485" s="452"/>
      <c r="B485" s="23"/>
      <c r="C485" s="23"/>
      <c r="D485" s="23"/>
      <c r="E485" s="23"/>
      <c r="F485" s="23"/>
      <c r="G485" s="23"/>
      <c r="H485" s="23"/>
      <c r="I485" s="23"/>
      <c r="J485" s="23"/>
      <c r="K485" s="23"/>
      <c r="L485" s="23"/>
      <c r="M485" s="23"/>
      <c r="N485" s="23"/>
      <c r="O485" s="219"/>
      <c r="P485" s="219"/>
      <c r="Q485" s="23"/>
      <c r="R485" s="23"/>
      <c r="S485" s="23"/>
      <c r="T485" s="23"/>
      <c r="U485" s="23"/>
      <c r="V485" s="23"/>
      <c r="W485" s="23"/>
      <c r="X485" s="23"/>
    </row>
    <row r="486" spans="1:24" ht="15.75" customHeight="1">
      <c r="A486" s="452"/>
      <c r="B486" s="23"/>
      <c r="C486" s="23"/>
      <c r="D486" s="23"/>
      <c r="E486" s="23"/>
      <c r="F486" s="23"/>
      <c r="G486" s="23"/>
      <c r="H486" s="23"/>
      <c r="I486" s="23"/>
      <c r="J486" s="23"/>
      <c r="K486" s="23"/>
      <c r="L486" s="23"/>
      <c r="M486" s="23"/>
      <c r="N486" s="23"/>
      <c r="O486" s="219"/>
      <c r="P486" s="219"/>
      <c r="Q486" s="23"/>
      <c r="R486" s="23"/>
      <c r="S486" s="23"/>
      <c r="T486" s="23"/>
      <c r="U486" s="23"/>
      <c r="V486" s="23"/>
      <c r="W486" s="23"/>
      <c r="X486" s="23"/>
    </row>
    <row r="487" spans="1:24" ht="15.75" customHeight="1">
      <c r="A487" s="452"/>
      <c r="B487" s="23"/>
      <c r="C487" s="23"/>
      <c r="D487" s="23"/>
      <c r="E487" s="23"/>
      <c r="F487" s="23"/>
      <c r="G487" s="23"/>
      <c r="H487" s="23"/>
      <c r="I487" s="23"/>
      <c r="J487" s="23"/>
      <c r="K487" s="23"/>
      <c r="L487" s="23"/>
      <c r="M487" s="23"/>
      <c r="N487" s="23"/>
      <c r="O487" s="219"/>
      <c r="P487" s="219"/>
      <c r="Q487" s="23"/>
      <c r="R487" s="23"/>
      <c r="S487" s="23"/>
      <c r="T487" s="23"/>
      <c r="U487" s="23"/>
      <c r="V487" s="23"/>
      <c r="W487" s="23"/>
      <c r="X487" s="23"/>
    </row>
    <row r="488" spans="1:24" ht="15.75" customHeight="1">
      <c r="A488" s="452"/>
      <c r="B488" s="23"/>
      <c r="C488" s="23"/>
      <c r="D488" s="23"/>
      <c r="E488" s="23"/>
      <c r="F488" s="23"/>
      <c r="G488" s="23"/>
      <c r="H488" s="23"/>
      <c r="I488" s="23"/>
      <c r="J488" s="23"/>
      <c r="K488" s="23"/>
      <c r="L488" s="23"/>
      <c r="M488" s="23"/>
      <c r="N488" s="23"/>
      <c r="O488" s="219"/>
      <c r="P488" s="219"/>
      <c r="Q488" s="23"/>
      <c r="R488" s="23"/>
      <c r="S488" s="23"/>
      <c r="T488" s="23"/>
      <c r="U488" s="23"/>
      <c r="V488" s="23"/>
      <c r="W488" s="23"/>
      <c r="X488" s="23"/>
    </row>
    <row r="489" spans="1:24" ht="15.75" customHeight="1">
      <c r="A489" s="452"/>
      <c r="B489" s="23"/>
      <c r="C489" s="23"/>
      <c r="D489" s="23"/>
      <c r="E489" s="23"/>
      <c r="F489" s="23"/>
      <c r="G489" s="23"/>
      <c r="H489" s="23"/>
      <c r="I489" s="23"/>
      <c r="J489" s="23"/>
      <c r="K489" s="23"/>
      <c r="L489" s="23"/>
      <c r="M489" s="23"/>
      <c r="N489" s="23"/>
      <c r="O489" s="219"/>
      <c r="P489" s="219"/>
      <c r="Q489" s="23"/>
      <c r="R489" s="23"/>
      <c r="S489" s="23"/>
      <c r="T489" s="23"/>
      <c r="U489" s="23"/>
      <c r="V489" s="23"/>
      <c r="W489" s="23"/>
      <c r="X489" s="23"/>
    </row>
    <row r="490" spans="1:24" ht="15.75" customHeight="1">
      <c r="A490" s="452"/>
      <c r="B490" s="23"/>
      <c r="C490" s="23"/>
      <c r="D490" s="23"/>
      <c r="E490" s="23"/>
      <c r="F490" s="23"/>
      <c r="G490" s="23"/>
      <c r="H490" s="23"/>
      <c r="I490" s="23"/>
      <c r="J490" s="23"/>
      <c r="K490" s="23"/>
      <c r="L490" s="23"/>
      <c r="M490" s="23"/>
      <c r="N490" s="23"/>
      <c r="O490" s="219"/>
      <c r="P490" s="219"/>
      <c r="Q490" s="23"/>
      <c r="R490" s="23"/>
      <c r="S490" s="23"/>
      <c r="T490" s="23"/>
      <c r="U490" s="23"/>
      <c r="V490" s="23"/>
      <c r="W490" s="23"/>
      <c r="X490" s="23"/>
    </row>
    <row r="491" spans="1:24" ht="15.75" customHeight="1">
      <c r="A491" s="452"/>
      <c r="B491" s="23"/>
      <c r="C491" s="23"/>
      <c r="D491" s="23"/>
      <c r="E491" s="23"/>
      <c r="F491" s="23"/>
      <c r="G491" s="23"/>
      <c r="H491" s="23"/>
      <c r="I491" s="23"/>
      <c r="J491" s="23"/>
      <c r="K491" s="23"/>
      <c r="L491" s="23"/>
      <c r="M491" s="23"/>
      <c r="N491" s="23"/>
      <c r="O491" s="219"/>
      <c r="P491" s="219"/>
      <c r="Q491" s="23"/>
      <c r="R491" s="23"/>
      <c r="S491" s="23"/>
      <c r="T491" s="23"/>
      <c r="U491" s="23"/>
      <c r="V491" s="23"/>
      <c r="W491" s="23"/>
      <c r="X491" s="23"/>
    </row>
    <row r="492" spans="1:24" ht="15.75" customHeight="1">
      <c r="A492" s="452"/>
      <c r="B492" s="23"/>
      <c r="C492" s="23"/>
      <c r="D492" s="23"/>
      <c r="E492" s="23"/>
      <c r="F492" s="23"/>
      <c r="G492" s="23"/>
      <c r="H492" s="23"/>
      <c r="I492" s="23"/>
      <c r="J492" s="23"/>
      <c r="K492" s="23"/>
      <c r="L492" s="23"/>
      <c r="M492" s="23"/>
      <c r="N492" s="23"/>
      <c r="O492" s="219"/>
      <c r="P492" s="219"/>
      <c r="Q492" s="23"/>
      <c r="R492" s="23"/>
      <c r="S492" s="23"/>
      <c r="T492" s="23"/>
      <c r="U492" s="23"/>
      <c r="V492" s="23"/>
      <c r="W492" s="23"/>
      <c r="X492" s="23"/>
    </row>
    <row r="493" spans="1:24" ht="15.75" customHeight="1">
      <c r="A493" s="452"/>
      <c r="B493" s="23"/>
      <c r="C493" s="23"/>
      <c r="D493" s="23"/>
      <c r="E493" s="23"/>
      <c r="F493" s="23"/>
      <c r="G493" s="23"/>
      <c r="H493" s="23"/>
      <c r="I493" s="23"/>
      <c r="J493" s="23"/>
      <c r="K493" s="23"/>
      <c r="L493" s="23"/>
      <c r="M493" s="23"/>
      <c r="N493" s="23"/>
      <c r="O493" s="219"/>
      <c r="P493" s="219"/>
      <c r="Q493" s="23"/>
      <c r="R493" s="23"/>
      <c r="S493" s="23"/>
      <c r="T493" s="23"/>
      <c r="U493" s="23"/>
      <c r="V493" s="23"/>
      <c r="W493" s="23"/>
      <c r="X493" s="23"/>
    </row>
    <row r="494" spans="1:24" ht="15.75" customHeight="1">
      <c r="A494" s="452"/>
      <c r="B494" s="23"/>
      <c r="C494" s="23"/>
      <c r="D494" s="23"/>
      <c r="E494" s="23"/>
      <c r="F494" s="23"/>
      <c r="G494" s="23"/>
      <c r="H494" s="23"/>
      <c r="I494" s="23"/>
      <c r="J494" s="23"/>
      <c r="K494" s="23"/>
      <c r="L494" s="23"/>
      <c r="M494" s="23"/>
      <c r="N494" s="23"/>
      <c r="O494" s="219"/>
      <c r="P494" s="219"/>
      <c r="Q494" s="23"/>
      <c r="R494" s="23"/>
      <c r="S494" s="23"/>
      <c r="T494" s="23"/>
      <c r="U494" s="23"/>
      <c r="V494" s="23"/>
      <c r="W494" s="23"/>
      <c r="X494" s="23"/>
    </row>
    <row r="495" spans="1:24" ht="15.75" customHeight="1">
      <c r="A495" s="452"/>
      <c r="B495" s="23"/>
      <c r="C495" s="23"/>
      <c r="D495" s="23"/>
      <c r="E495" s="23"/>
      <c r="F495" s="23"/>
      <c r="G495" s="23"/>
      <c r="H495" s="23"/>
      <c r="I495" s="23"/>
      <c r="J495" s="23"/>
      <c r="K495" s="23"/>
      <c r="L495" s="23"/>
      <c r="M495" s="23"/>
      <c r="N495" s="23"/>
      <c r="O495" s="219"/>
      <c r="P495" s="219"/>
      <c r="Q495" s="23"/>
      <c r="R495" s="23"/>
      <c r="S495" s="23"/>
      <c r="T495" s="23"/>
      <c r="U495" s="23"/>
      <c r="V495" s="23"/>
      <c r="W495" s="23"/>
      <c r="X495" s="23"/>
    </row>
    <row r="496" spans="1:24" ht="15.75" customHeight="1">
      <c r="A496" s="452"/>
      <c r="B496" s="23"/>
      <c r="C496" s="23"/>
      <c r="D496" s="23"/>
      <c r="E496" s="23"/>
      <c r="F496" s="23"/>
      <c r="G496" s="23"/>
      <c r="H496" s="23"/>
      <c r="I496" s="23"/>
      <c r="J496" s="23"/>
      <c r="K496" s="23"/>
      <c r="L496" s="23"/>
      <c r="M496" s="23"/>
      <c r="N496" s="23"/>
      <c r="O496" s="219"/>
      <c r="P496" s="219"/>
      <c r="Q496" s="23"/>
      <c r="R496" s="23"/>
      <c r="S496" s="23"/>
      <c r="T496" s="23"/>
      <c r="U496" s="23"/>
      <c r="V496" s="23"/>
      <c r="W496" s="23"/>
      <c r="X496" s="23"/>
    </row>
    <row r="497" spans="1:24" ht="15.75" customHeight="1">
      <c r="A497" s="452"/>
      <c r="B497" s="23"/>
      <c r="C497" s="23"/>
      <c r="D497" s="23"/>
      <c r="E497" s="23"/>
      <c r="F497" s="23"/>
      <c r="G497" s="23"/>
      <c r="H497" s="23"/>
      <c r="I497" s="23"/>
      <c r="J497" s="23"/>
      <c r="K497" s="23"/>
      <c r="L497" s="23"/>
      <c r="M497" s="23"/>
      <c r="N497" s="23"/>
      <c r="O497" s="219"/>
      <c r="P497" s="219"/>
      <c r="Q497" s="23"/>
      <c r="R497" s="23"/>
      <c r="S497" s="23"/>
      <c r="T497" s="23"/>
      <c r="U497" s="23"/>
      <c r="V497" s="23"/>
      <c r="W497" s="23"/>
      <c r="X497" s="23"/>
    </row>
    <row r="498" spans="1:24" ht="15.75" customHeight="1">
      <c r="A498" s="452"/>
      <c r="B498" s="23"/>
      <c r="C498" s="23"/>
      <c r="D498" s="23"/>
      <c r="E498" s="23"/>
      <c r="F498" s="23"/>
      <c r="G498" s="23"/>
      <c r="H498" s="23"/>
      <c r="I498" s="23"/>
      <c r="J498" s="23"/>
      <c r="K498" s="23"/>
      <c r="L498" s="23"/>
      <c r="M498" s="23"/>
      <c r="N498" s="23"/>
      <c r="O498" s="219"/>
      <c r="P498" s="219"/>
      <c r="Q498" s="23"/>
      <c r="R498" s="23"/>
      <c r="S498" s="23"/>
      <c r="T498" s="23"/>
      <c r="U498" s="23"/>
      <c r="V498" s="23"/>
      <c r="W498" s="23"/>
      <c r="X498" s="23"/>
    </row>
    <row r="499" spans="1:24" ht="15.75" customHeight="1">
      <c r="A499" s="452"/>
      <c r="B499" s="23"/>
      <c r="C499" s="23"/>
      <c r="D499" s="23"/>
      <c r="E499" s="23"/>
      <c r="F499" s="23"/>
      <c r="G499" s="23"/>
      <c r="H499" s="23"/>
      <c r="I499" s="23"/>
      <c r="J499" s="23"/>
      <c r="K499" s="23"/>
      <c r="L499" s="23"/>
      <c r="M499" s="23"/>
      <c r="N499" s="23"/>
      <c r="O499" s="219"/>
      <c r="P499" s="219"/>
      <c r="Q499" s="23"/>
      <c r="R499" s="23"/>
      <c r="S499" s="23"/>
      <c r="T499" s="23"/>
      <c r="U499" s="23"/>
      <c r="V499" s="23"/>
      <c r="W499" s="23"/>
      <c r="X499" s="23"/>
    </row>
    <row r="500" spans="1:24" ht="15.75" customHeight="1">
      <c r="A500" s="452"/>
      <c r="B500" s="23"/>
      <c r="C500" s="23"/>
      <c r="D500" s="23"/>
      <c r="E500" s="23"/>
      <c r="F500" s="23"/>
      <c r="G500" s="23"/>
      <c r="H500" s="23"/>
      <c r="I500" s="23"/>
      <c r="J500" s="23"/>
      <c r="K500" s="23"/>
      <c r="L500" s="23"/>
      <c r="M500" s="23"/>
      <c r="N500" s="23"/>
      <c r="O500" s="219"/>
      <c r="P500" s="219"/>
      <c r="Q500" s="23"/>
      <c r="R500" s="23"/>
      <c r="S500" s="23"/>
      <c r="T500" s="23"/>
      <c r="U500" s="23"/>
      <c r="V500" s="23"/>
      <c r="W500" s="23"/>
      <c r="X500" s="23"/>
    </row>
    <row r="501" spans="1:24" ht="15.75" customHeight="1">
      <c r="A501" s="452"/>
      <c r="B501" s="23"/>
      <c r="C501" s="23"/>
      <c r="D501" s="23"/>
      <c r="E501" s="23"/>
      <c r="F501" s="23"/>
      <c r="G501" s="23"/>
      <c r="H501" s="23"/>
      <c r="I501" s="23"/>
      <c r="J501" s="23"/>
      <c r="K501" s="23"/>
      <c r="L501" s="23"/>
      <c r="M501" s="23"/>
      <c r="N501" s="23"/>
      <c r="O501" s="219"/>
      <c r="P501" s="219"/>
      <c r="Q501" s="23"/>
      <c r="R501" s="23"/>
      <c r="S501" s="23"/>
      <c r="T501" s="23"/>
      <c r="U501" s="23"/>
      <c r="V501" s="23"/>
      <c r="W501" s="23"/>
      <c r="X501" s="23"/>
    </row>
    <row r="502" spans="1:24" ht="15.75" customHeight="1">
      <c r="A502" s="452"/>
      <c r="B502" s="23"/>
      <c r="C502" s="23"/>
      <c r="D502" s="23"/>
      <c r="E502" s="23"/>
      <c r="F502" s="23"/>
      <c r="G502" s="23"/>
      <c r="H502" s="23"/>
      <c r="I502" s="23"/>
      <c r="J502" s="23"/>
      <c r="K502" s="23"/>
      <c r="L502" s="23"/>
      <c r="M502" s="23"/>
      <c r="N502" s="23"/>
      <c r="O502" s="219"/>
      <c r="P502" s="219"/>
      <c r="Q502" s="23"/>
      <c r="R502" s="23"/>
      <c r="S502" s="23"/>
      <c r="T502" s="23"/>
      <c r="U502" s="23"/>
      <c r="V502" s="23"/>
      <c r="W502" s="23"/>
      <c r="X502" s="23"/>
    </row>
    <row r="503" spans="1:24" ht="15.75" customHeight="1">
      <c r="A503" s="452"/>
      <c r="B503" s="23"/>
      <c r="C503" s="23"/>
      <c r="D503" s="23"/>
      <c r="E503" s="23"/>
      <c r="F503" s="23"/>
      <c r="G503" s="23"/>
      <c r="H503" s="23"/>
      <c r="I503" s="23"/>
      <c r="J503" s="23"/>
      <c r="K503" s="23"/>
      <c r="L503" s="23"/>
      <c r="M503" s="23"/>
      <c r="N503" s="23"/>
      <c r="O503" s="219"/>
      <c r="P503" s="219"/>
      <c r="Q503" s="23"/>
      <c r="R503" s="23"/>
      <c r="S503" s="23"/>
      <c r="T503" s="23"/>
      <c r="U503" s="23"/>
      <c r="V503" s="23"/>
      <c r="W503" s="23"/>
      <c r="X503" s="23"/>
    </row>
    <row r="504" spans="1:24" ht="15.75" customHeight="1">
      <c r="A504" s="452"/>
      <c r="B504" s="23"/>
      <c r="C504" s="23"/>
      <c r="D504" s="23"/>
      <c r="E504" s="23"/>
      <c r="F504" s="23"/>
      <c r="G504" s="23"/>
      <c r="H504" s="23"/>
      <c r="I504" s="23"/>
      <c r="J504" s="23"/>
      <c r="K504" s="23"/>
      <c r="L504" s="23"/>
      <c r="M504" s="23"/>
      <c r="N504" s="23"/>
      <c r="O504" s="219"/>
      <c r="P504" s="219"/>
      <c r="Q504" s="23"/>
      <c r="R504" s="23"/>
      <c r="S504" s="23"/>
      <c r="T504" s="23"/>
      <c r="U504" s="23"/>
      <c r="V504" s="23"/>
      <c r="W504" s="23"/>
      <c r="X504" s="23"/>
    </row>
    <row r="505" spans="1:24" ht="15.75" customHeight="1">
      <c r="A505" s="452"/>
      <c r="B505" s="23"/>
      <c r="C505" s="23"/>
      <c r="D505" s="23"/>
      <c r="E505" s="23"/>
      <c r="F505" s="23"/>
      <c r="G505" s="23"/>
      <c r="H505" s="23"/>
      <c r="I505" s="23"/>
      <c r="J505" s="23"/>
      <c r="K505" s="23"/>
      <c r="L505" s="23"/>
      <c r="M505" s="23"/>
      <c r="N505" s="23"/>
      <c r="O505" s="219"/>
      <c r="P505" s="219"/>
      <c r="Q505" s="23"/>
      <c r="R505" s="23"/>
      <c r="S505" s="23"/>
      <c r="T505" s="23"/>
      <c r="U505" s="23"/>
      <c r="V505" s="23"/>
      <c r="W505" s="23"/>
      <c r="X505" s="23"/>
    </row>
    <row r="506" spans="1:24" ht="15.75" customHeight="1">
      <c r="A506" s="452"/>
      <c r="B506" s="23"/>
      <c r="C506" s="23"/>
      <c r="D506" s="23"/>
      <c r="E506" s="23"/>
      <c r="F506" s="23"/>
      <c r="G506" s="23"/>
      <c r="H506" s="23"/>
      <c r="I506" s="23"/>
      <c r="J506" s="23"/>
      <c r="K506" s="23"/>
      <c r="L506" s="23"/>
      <c r="M506" s="23"/>
      <c r="N506" s="23"/>
      <c r="O506" s="219"/>
      <c r="P506" s="219"/>
      <c r="Q506" s="23"/>
      <c r="R506" s="23"/>
      <c r="S506" s="23"/>
      <c r="T506" s="23"/>
      <c r="U506" s="23"/>
      <c r="V506" s="23"/>
      <c r="W506" s="23"/>
      <c r="X506" s="23"/>
    </row>
    <row r="507" spans="1:24" ht="15.75" customHeight="1">
      <c r="A507" s="452"/>
      <c r="B507" s="23"/>
      <c r="C507" s="23"/>
      <c r="D507" s="23"/>
      <c r="E507" s="23"/>
      <c r="F507" s="23"/>
      <c r="G507" s="23"/>
      <c r="H507" s="23"/>
      <c r="I507" s="23"/>
      <c r="J507" s="23"/>
      <c r="K507" s="23"/>
      <c r="L507" s="23"/>
      <c r="M507" s="23"/>
      <c r="N507" s="23"/>
      <c r="O507" s="219"/>
      <c r="P507" s="219"/>
      <c r="Q507" s="23"/>
      <c r="R507" s="23"/>
      <c r="S507" s="23"/>
      <c r="T507" s="23"/>
      <c r="U507" s="23"/>
      <c r="V507" s="23"/>
      <c r="W507" s="23"/>
      <c r="X507" s="23"/>
    </row>
    <row r="508" spans="1:24" ht="15.75" customHeight="1">
      <c r="A508" s="452"/>
      <c r="B508" s="23"/>
      <c r="C508" s="23"/>
      <c r="D508" s="23"/>
      <c r="E508" s="23"/>
      <c r="F508" s="23"/>
      <c r="G508" s="23"/>
      <c r="H508" s="23"/>
      <c r="I508" s="23"/>
      <c r="J508" s="23"/>
      <c r="K508" s="23"/>
      <c r="L508" s="23"/>
      <c r="M508" s="23"/>
      <c r="N508" s="23"/>
      <c r="O508" s="219"/>
      <c r="P508" s="219"/>
      <c r="Q508" s="23"/>
      <c r="R508" s="23"/>
      <c r="S508" s="23"/>
      <c r="T508" s="23"/>
      <c r="U508" s="23"/>
      <c r="V508" s="23"/>
      <c r="W508" s="23"/>
      <c r="X508" s="23"/>
    </row>
    <row r="509" spans="1:24" ht="15.75" customHeight="1">
      <c r="A509" s="452"/>
      <c r="B509" s="23"/>
      <c r="C509" s="23"/>
      <c r="D509" s="23"/>
      <c r="E509" s="23"/>
      <c r="F509" s="23"/>
      <c r="G509" s="23"/>
      <c r="H509" s="23"/>
      <c r="I509" s="23"/>
      <c r="J509" s="23"/>
      <c r="K509" s="23"/>
      <c r="L509" s="23"/>
      <c r="M509" s="23"/>
      <c r="N509" s="23"/>
      <c r="O509" s="219"/>
      <c r="P509" s="219"/>
      <c r="Q509" s="23"/>
      <c r="R509" s="23"/>
      <c r="S509" s="23"/>
      <c r="T509" s="23"/>
      <c r="U509" s="23"/>
      <c r="V509" s="23"/>
      <c r="W509" s="23"/>
      <c r="X509" s="23"/>
    </row>
    <row r="510" spans="1:24" ht="15.75" customHeight="1">
      <c r="A510" s="452"/>
      <c r="B510" s="23"/>
      <c r="C510" s="23"/>
      <c r="D510" s="23"/>
      <c r="E510" s="23"/>
      <c r="F510" s="23"/>
      <c r="G510" s="23"/>
      <c r="H510" s="23"/>
      <c r="I510" s="23"/>
      <c r="J510" s="23"/>
      <c r="K510" s="23"/>
      <c r="L510" s="23"/>
      <c r="M510" s="23"/>
      <c r="N510" s="23"/>
      <c r="O510" s="219"/>
      <c r="P510" s="219"/>
      <c r="Q510" s="23"/>
      <c r="R510" s="23"/>
      <c r="S510" s="23"/>
      <c r="T510" s="23"/>
      <c r="U510" s="23"/>
      <c r="V510" s="23"/>
      <c r="W510" s="23"/>
      <c r="X510" s="23"/>
    </row>
    <row r="511" spans="1:24" ht="15.75" customHeight="1">
      <c r="A511" s="452"/>
      <c r="B511" s="23"/>
      <c r="C511" s="23"/>
      <c r="D511" s="23"/>
      <c r="E511" s="23"/>
      <c r="F511" s="23"/>
      <c r="G511" s="23"/>
      <c r="H511" s="23"/>
      <c r="I511" s="23"/>
      <c r="J511" s="23"/>
      <c r="K511" s="23"/>
      <c r="L511" s="23"/>
      <c r="M511" s="23"/>
      <c r="N511" s="23"/>
      <c r="O511" s="219"/>
      <c r="P511" s="219"/>
      <c r="Q511" s="23"/>
      <c r="R511" s="23"/>
      <c r="S511" s="23"/>
      <c r="T511" s="23"/>
      <c r="U511" s="23"/>
      <c r="V511" s="23"/>
      <c r="W511" s="23"/>
      <c r="X511" s="23"/>
    </row>
    <row r="512" spans="1:24" ht="15.75" customHeight="1">
      <c r="A512" s="452"/>
      <c r="B512" s="23"/>
      <c r="C512" s="23"/>
      <c r="D512" s="23"/>
      <c r="E512" s="23"/>
      <c r="F512" s="23"/>
      <c r="G512" s="23"/>
      <c r="H512" s="23"/>
      <c r="I512" s="23"/>
      <c r="J512" s="23"/>
      <c r="K512" s="23"/>
      <c r="L512" s="23"/>
      <c r="M512" s="23"/>
      <c r="N512" s="23"/>
      <c r="O512" s="219"/>
      <c r="P512" s="219"/>
      <c r="Q512" s="23"/>
      <c r="R512" s="23"/>
      <c r="S512" s="23"/>
      <c r="T512" s="23"/>
      <c r="U512" s="23"/>
      <c r="V512" s="23"/>
      <c r="W512" s="23"/>
      <c r="X512" s="23"/>
    </row>
    <row r="513" spans="1:24" ht="15.75" customHeight="1">
      <c r="A513" s="452"/>
      <c r="B513" s="23"/>
      <c r="C513" s="23"/>
      <c r="D513" s="23"/>
      <c r="E513" s="23"/>
      <c r="F513" s="23"/>
      <c r="G513" s="23"/>
      <c r="H513" s="23"/>
      <c r="I513" s="23"/>
      <c r="J513" s="23"/>
      <c r="K513" s="23"/>
      <c r="L513" s="23"/>
      <c r="M513" s="23"/>
      <c r="N513" s="23"/>
      <c r="O513" s="219"/>
      <c r="P513" s="219"/>
      <c r="Q513" s="23"/>
      <c r="R513" s="23"/>
      <c r="S513" s="23"/>
      <c r="T513" s="23"/>
      <c r="U513" s="23"/>
      <c r="V513" s="23"/>
      <c r="W513" s="23"/>
      <c r="X513" s="23"/>
    </row>
    <row r="514" spans="1:24" ht="15.75" customHeight="1">
      <c r="A514" s="452"/>
      <c r="B514" s="23"/>
      <c r="C514" s="23"/>
      <c r="D514" s="23"/>
      <c r="E514" s="23"/>
      <c r="F514" s="23"/>
      <c r="G514" s="23"/>
      <c r="H514" s="23"/>
      <c r="I514" s="23"/>
      <c r="J514" s="23"/>
      <c r="K514" s="23"/>
      <c r="L514" s="23"/>
      <c r="M514" s="23"/>
      <c r="N514" s="23"/>
      <c r="O514" s="219"/>
      <c r="P514" s="219"/>
      <c r="Q514" s="23"/>
      <c r="R514" s="23"/>
      <c r="S514" s="23"/>
      <c r="T514" s="23"/>
      <c r="U514" s="23"/>
      <c r="V514" s="23"/>
      <c r="W514" s="23"/>
      <c r="X514" s="23"/>
    </row>
    <row r="515" spans="1:24" ht="15.75" customHeight="1">
      <c r="A515" s="452"/>
      <c r="B515" s="23"/>
      <c r="C515" s="23"/>
      <c r="D515" s="23"/>
      <c r="E515" s="23"/>
      <c r="F515" s="23"/>
      <c r="G515" s="23"/>
      <c r="H515" s="23"/>
      <c r="I515" s="23"/>
      <c r="J515" s="23"/>
      <c r="K515" s="23"/>
      <c r="L515" s="23"/>
      <c r="M515" s="23"/>
      <c r="N515" s="23"/>
      <c r="O515" s="219"/>
      <c r="P515" s="219"/>
      <c r="Q515" s="23"/>
      <c r="R515" s="23"/>
      <c r="S515" s="23"/>
      <c r="T515" s="23"/>
      <c r="U515" s="23"/>
      <c r="V515" s="23"/>
      <c r="W515" s="23"/>
      <c r="X515" s="23"/>
    </row>
    <row r="516" spans="1:24" ht="15.75" customHeight="1">
      <c r="A516" s="452"/>
      <c r="B516" s="23"/>
      <c r="C516" s="23"/>
      <c r="D516" s="23"/>
      <c r="E516" s="23"/>
      <c r="F516" s="23"/>
      <c r="G516" s="23"/>
      <c r="H516" s="23"/>
      <c r="I516" s="23"/>
      <c r="J516" s="23"/>
      <c r="K516" s="23"/>
      <c r="L516" s="23"/>
      <c r="M516" s="23"/>
      <c r="N516" s="23"/>
      <c r="O516" s="219"/>
      <c r="P516" s="219"/>
      <c r="Q516" s="23"/>
      <c r="R516" s="23"/>
      <c r="S516" s="23"/>
      <c r="T516" s="23"/>
      <c r="U516" s="23"/>
      <c r="V516" s="23"/>
      <c r="W516" s="23"/>
      <c r="X516" s="23"/>
    </row>
    <row r="517" spans="1:24" ht="15.75" customHeight="1">
      <c r="A517" s="452"/>
      <c r="B517" s="23"/>
      <c r="C517" s="23"/>
      <c r="D517" s="23"/>
      <c r="E517" s="23"/>
      <c r="F517" s="23"/>
      <c r="G517" s="23"/>
      <c r="H517" s="23"/>
      <c r="I517" s="23"/>
      <c r="J517" s="23"/>
      <c r="K517" s="23"/>
      <c r="L517" s="23"/>
      <c r="M517" s="23"/>
      <c r="N517" s="23"/>
      <c r="O517" s="219"/>
      <c r="P517" s="219"/>
      <c r="Q517" s="23"/>
      <c r="R517" s="23"/>
      <c r="S517" s="23"/>
      <c r="T517" s="23"/>
      <c r="U517" s="23"/>
      <c r="V517" s="23"/>
      <c r="W517" s="23"/>
      <c r="X517" s="23"/>
    </row>
    <row r="518" spans="1:24" ht="15.75" customHeight="1">
      <c r="A518" s="452"/>
      <c r="B518" s="23"/>
      <c r="C518" s="23"/>
      <c r="D518" s="23"/>
      <c r="E518" s="23"/>
      <c r="F518" s="23"/>
      <c r="G518" s="23"/>
      <c r="H518" s="23"/>
      <c r="I518" s="23"/>
      <c r="J518" s="23"/>
      <c r="K518" s="23"/>
      <c r="L518" s="23"/>
      <c r="M518" s="23"/>
      <c r="N518" s="23"/>
      <c r="O518" s="219"/>
      <c r="P518" s="219"/>
      <c r="Q518" s="23"/>
      <c r="R518" s="23"/>
      <c r="S518" s="23"/>
      <c r="T518" s="23"/>
      <c r="U518" s="23"/>
      <c r="V518" s="23"/>
      <c r="W518" s="23"/>
      <c r="X518" s="23"/>
    </row>
    <row r="519" spans="1:24" ht="15.75" customHeight="1">
      <c r="A519" s="452"/>
      <c r="B519" s="23"/>
      <c r="C519" s="23"/>
      <c r="D519" s="23"/>
      <c r="E519" s="23"/>
      <c r="F519" s="23"/>
      <c r="G519" s="23"/>
      <c r="H519" s="23"/>
      <c r="I519" s="23"/>
      <c r="J519" s="23"/>
      <c r="K519" s="23"/>
      <c r="L519" s="23"/>
      <c r="M519" s="23"/>
      <c r="N519" s="23"/>
      <c r="O519" s="219"/>
      <c r="P519" s="219"/>
      <c r="Q519" s="23"/>
      <c r="R519" s="23"/>
      <c r="S519" s="23"/>
      <c r="T519" s="23"/>
      <c r="U519" s="23"/>
      <c r="V519" s="23"/>
      <c r="W519" s="23"/>
      <c r="X519" s="23"/>
    </row>
    <row r="520" spans="1:24" ht="15.75" customHeight="1">
      <c r="A520" s="452"/>
      <c r="B520" s="23"/>
      <c r="C520" s="23"/>
      <c r="D520" s="23"/>
      <c r="E520" s="23"/>
      <c r="F520" s="23"/>
      <c r="G520" s="23"/>
      <c r="H520" s="23"/>
      <c r="I520" s="23"/>
      <c r="J520" s="23"/>
      <c r="K520" s="23"/>
      <c r="L520" s="23"/>
      <c r="M520" s="23"/>
      <c r="N520" s="23"/>
      <c r="O520" s="219"/>
      <c r="P520" s="219"/>
      <c r="Q520" s="23"/>
      <c r="R520" s="23"/>
      <c r="S520" s="23"/>
      <c r="T520" s="23"/>
      <c r="U520" s="23"/>
      <c r="V520" s="23"/>
      <c r="W520" s="23"/>
      <c r="X520" s="23"/>
    </row>
    <row r="521" spans="1:24" ht="15.75" customHeight="1">
      <c r="A521" s="452"/>
      <c r="B521" s="23"/>
      <c r="C521" s="23"/>
      <c r="D521" s="23"/>
      <c r="E521" s="23"/>
      <c r="F521" s="23"/>
      <c r="G521" s="23"/>
      <c r="H521" s="23"/>
      <c r="I521" s="23"/>
      <c r="J521" s="23"/>
      <c r="K521" s="23"/>
      <c r="L521" s="23"/>
      <c r="M521" s="23"/>
      <c r="N521" s="23"/>
      <c r="O521" s="219"/>
      <c r="P521" s="219"/>
      <c r="Q521" s="23"/>
      <c r="R521" s="23"/>
      <c r="S521" s="23"/>
      <c r="T521" s="23"/>
      <c r="U521" s="23"/>
      <c r="V521" s="23"/>
      <c r="W521" s="23"/>
      <c r="X521" s="23"/>
    </row>
    <row r="522" spans="1:24" ht="15.75" customHeight="1">
      <c r="A522" s="452"/>
      <c r="B522" s="23"/>
      <c r="C522" s="23"/>
      <c r="D522" s="23"/>
      <c r="E522" s="23"/>
      <c r="F522" s="23"/>
      <c r="G522" s="23"/>
      <c r="H522" s="23"/>
      <c r="I522" s="23"/>
      <c r="J522" s="23"/>
      <c r="K522" s="23"/>
      <c r="L522" s="23"/>
      <c r="M522" s="23"/>
      <c r="N522" s="23"/>
      <c r="O522" s="219"/>
      <c r="P522" s="219"/>
      <c r="Q522" s="23"/>
      <c r="R522" s="23"/>
      <c r="S522" s="23"/>
      <c r="T522" s="23"/>
      <c r="U522" s="23"/>
      <c r="V522" s="23"/>
      <c r="W522" s="23"/>
      <c r="X522" s="23"/>
    </row>
    <row r="523" spans="1:24" ht="15.75" customHeight="1">
      <c r="A523" s="452"/>
      <c r="B523" s="23"/>
      <c r="C523" s="23"/>
      <c r="D523" s="23"/>
      <c r="E523" s="23"/>
      <c r="F523" s="23"/>
      <c r="G523" s="23"/>
      <c r="H523" s="23"/>
      <c r="I523" s="23"/>
      <c r="J523" s="23"/>
      <c r="K523" s="23"/>
      <c r="L523" s="23"/>
      <c r="M523" s="23"/>
      <c r="N523" s="23"/>
      <c r="O523" s="219"/>
      <c r="P523" s="219"/>
      <c r="Q523" s="23"/>
      <c r="R523" s="23"/>
      <c r="S523" s="23"/>
      <c r="T523" s="23"/>
      <c r="U523" s="23"/>
      <c r="V523" s="23"/>
      <c r="W523" s="23"/>
      <c r="X523" s="23"/>
    </row>
    <row r="524" spans="1:24" ht="15.75" customHeight="1">
      <c r="A524" s="452"/>
      <c r="B524" s="23"/>
      <c r="C524" s="23"/>
      <c r="D524" s="23"/>
      <c r="E524" s="23"/>
      <c r="F524" s="23"/>
      <c r="G524" s="23"/>
      <c r="H524" s="23"/>
      <c r="I524" s="23"/>
      <c r="J524" s="23"/>
      <c r="K524" s="23"/>
      <c r="L524" s="23"/>
      <c r="M524" s="23"/>
      <c r="N524" s="23"/>
      <c r="O524" s="219"/>
      <c r="P524" s="219"/>
      <c r="Q524" s="23"/>
      <c r="R524" s="23"/>
      <c r="S524" s="23"/>
      <c r="T524" s="23"/>
      <c r="U524" s="23"/>
      <c r="V524" s="23"/>
      <c r="W524" s="23"/>
      <c r="X524" s="23"/>
    </row>
    <row r="525" spans="1:24" ht="15.75" customHeight="1">
      <c r="A525" s="452"/>
      <c r="B525" s="23"/>
      <c r="C525" s="23"/>
      <c r="D525" s="23"/>
      <c r="E525" s="23"/>
      <c r="F525" s="23"/>
      <c r="G525" s="23"/>
      <c r="H525" s="23"/>
      <c r="I525" s="23"/>
      <c r="J525" s="23"/>
      <c r="K525" s="23"/>
      <c r="L525" s="23"/>
      <c r="M525" s="23"/>
      <c r="N525" s="23"/>
      <c r="O525" s="219"/>
      <c r="P525" s="219"/>
      <c r="Q525" s="23"/>
      <c r="R525" s="23"/>
      <c r="S525" s="23"/>
      <c r="T525" s="23"/>
      <c r="U525" s="23"/>
      <c r="V525" s="23"/>
      <c r="W525" s="23"/>
      <c r="X525" s="23"/>
    </row>
    <row r="526" spans="1:24" ht="15.75" customHeight="1">
      <c r="A526" s="452"/>
      <c r="B526" s="23"/>
      <c r="C526" s="23"/>
      <c r="D526" s="23"/>
      <c r="E526" s="23"/>
      <c r="F526" s="23"/>
      <c r="G526" s="23"/>
      <c r="H526" s="23"/>
      <c r="I526" s="23"/>
      <c r="J526" s="23"/>
      <c r="K526" s="23"/>
      <c r="L526" s="23"/>
      <c r="M526" s="23"/>
      <c r="N526" s="23"/>
      <c r="O526" s="219"/>
      <c r="P526" s="219"/>
      <c r="Q526" s="23"/>
      <c r="R526" s="23"/>
      <c r="S526" s="23"/>
      <c r="T526" s="23"/>
      <c r="U526" s="23"/>
      <c r="V526" s="23"/>
      <c r="W526" s="23"/>
      <c r="X526" s="23"/>
    </row>
    <row r="527" spans="1:24" ht="15.75" customHeight="1">
      <c r="A527" s="452"/>
      <c r="B527" s="23"/>
      <c r="C527" s="23"/>
      <c r="D527" s="23"/>
      <c r="E527" s="23"/>
      <c r="F527" s="23"/>
      <c r="G527" s="23"/>
      <c r="H527" s="23"/>
      <c r="I527" s="23"/>
      <c r="J527" s="23"/>
      <c r="K527" s="23"/>
      <c r="L527" s="23"/>
      <c r="M527" s="23"/>
      <c r="N527" s="23"/>
      <c r="O527" s="219"/>
      <c r="P527" s="219"/>
      <c r="Q527" s="23"/>
      <c r="R527" s="23"/>
      <c r="S527" s="23"/>
      <c r="T527" s="23"/>
      <c r="U527" s="23"/>
      <c r="V527" s="23"/>
      <c r="W527" s="23"/>
      <c r="X527" s="23"/>
    </row>
    <row r="528" spans="1:24" ht="15.75" customHeight="1">
      <c r="A528" s="452"/>
      <c r="B528" s="23"/>
      <c r="C528" s="23"/>
      <c r="D528" s="23"/>
      <c r="E528" s="23"/>
      <c r="F528" s="23"/>
      <c r="G528" s="23"/>
      <c r="H528" s="23"/>
      <c r="I528" s="23"/>
      <c r="J528" s="23"/>
      <c r="K528" s="23"/>
      <c r="L528" s="23"/>
      <c r="M528" s="23"/>
      <c r="N528" s="23"/>
      <c r="O528" s="219"/>
      <c r="P528" s="219"/>
      <c r="Q528" s="23"/>
      <c r="R528" s="23"/>
      <c r="S528" s="23"/>
      <c r="T528" s="23"/>
      <c r="U528" s="23"/>
      <c r="V528" s="23"/>
      <c r="W528" s="23"/>
      <c r="X528" s="23"/>
    </row>
    <row r="529" spans="1:24" ht="15.75" customHeight="1">
      <c r="A529" s="452"/>
      <c r="B529" s="23"/>
      <c r="C529" s="23"/>
      <c r="D529" s="23"/>
      <c r="E529" s="23"/>
      <c r="F529" s="23"/>
      <c r="G529" s="23"/>
      <c r="H529" s="23"/>
      <c r="I529" s="23"/>
      <c r="J529" s="23"/>
      <c r="K529" s="23"/>
      <c r="L529" s="23"/>
      <c r="M529" s="23"/>
      <c r="N529" s="23"/>
      <c r="O529" s="219"/>
      <c r="P529" s="219"/>
      <c r="Q529" s="23"/>
      <c r="R529" s="23"/>
      <c r="S529" s="23"/>
      <c r="T529" s="23"/>
      <c r="U529" s="23"/>
      <c r="V529" s="23"/>
      <c r="W529" s="23"/>
      <c r="X529" s="23"/>
    </row>
    <row r="530" spans="1:24" ht="15.75" customHeight="1">
      <c r="A530" s="452"/>
      <c r="B530" s="23"/>
      <c r="C530" s="23"/>
      <c r="D530" s="23"/>
      <c r="E530" s="23"/>
      <c r="F530" s="23"/>
      <c r="G530" s="23"/>
      <c r="H530" s="23"/>
      <c r="I530" s="23"/>
      <c r="J530" s="23"/>
      <c r="K530" s="23"/>
      <c r="L530" s="23"/>
      <c r="M530" s="23"/>
      <c r="N530" s="23"/>
      <c r="O530" s="219"/>
      <c r="P530" s="219"/>
      <c r="Q530" s="23"/>
      <c r="R530" s="23"/>
      <c r="S530" s="23"/>
      <c r="T530" s="23"/>
      <c r="U530" s="23"/>
      <c r="V530" s="23"/>
      <c r="W530" s="23"/>
      <c r="X530" s="23"/>
    </row>
    <row r="531" spans="1:24" ht="15.75" customHeight="1">
      <c r="A531" s="452"/>
      <c r="B531" s="23"/>
      <c r="C531" s="23"/>
      <c r="D531" s="23"/>
      <c r="E531" s="23"/>
      <c r="F531" s="23"/>
      <c r="G531" s="23"/>
      <c r="H531" s="23"/>
      <c r="I531" s="23"/>
      <c r="J531" s="23"/>
      <c r="K531" s="23"/>
      <c r="L531" s="23"/>
      <c r="M531" s="23"/>
      <c r="N531" s="23"/>
      <c r="O531" s="219"/>
      <c r="P531" s="219"/>
      <c r="Q531" s="23"/>
      <c r="R531" s="23"/>
      <c r="S531" s="23"/>
      <c r="T531" s="23"/>
      <c r="U531" s="23"/>
      <c r="V531" s="23"/>
      <c r="W531" s="23"/>
      <c r="X531" s="23"/>
    </row>
    <row r="532" spans="1:24" ht="15.75" customHeight="1">
      <c r="A532" s="452"/>
      <c r="B532" s="23"/>
      <c r="C532" s="23"/>
      <c r="D532" s="23"/>
      <c r="E532" s="23"/>
      <c r="F532" s="23"/>
      <c r="G532" s="23"/>
      <c r="H532" s="23"/>
      <c r="I532" s="23"/>
      <c r="J532" s="23"/>
      <c r="K532" s="23"/>
      <c r="L532" s="23"/>
      <c r="M532" s="23"/>
      <c r="N532" s="23"/>
      <c r="O532" s="219"/>
      <c r="P532" s="219"/>
      <c r="Q532" s="23"/>
      <c r="R532" s="23"/>
      <c r="S532" s="23"/>
      <c r="T532" s="23"/>
      <c r="U532" s="23"/>
      <c r="V532" s="23"/>
      <c r="W532" s="23"/>
      <c r="X532" s="23"/>
    </row>
    <row r="533" spans="1:24" ht="15.75" customHeight="1">
      <c r="A533" s="452"/>
      <c r="B533" s="23"/>
      <c r="C533" s="23"/>
      <c r="D533" s="23"/>
      <c r="E533" s="23"/>
      <c r="F533" s="23"/>
      <c r="G533" s="23"/>
      <c r="H533" s="23"/>
      <c r="I533" s="23"/>
      <c r="J533" s="23"/>
      <c r="K533" s="23"/>
      <c r="L533" s="23"/>
      <c r="M533" s="23"/>
      <c r="N533" s="23"/>
      <c r="O533" s="219"/>
      <c r="P533" s="219"/>
      <c r="Q533" s="23"/>
      <c r="R533" s="23"/>
      <c r="S533" s="23"/>
      <c r="T533" s="23"/>
      <c r="U533" s="23"/>
      <c r="V533" s="23"/>
      <c r="W533" s="23"/>
      <c r="X533" s="23"/>
    </row>
    <row r="534" spans="1:24" ht="15.75" customHeight="1">
      <c r="A534" s="452"/>
      <c r="B534" s="23"/>
      <c r="C534" s="23"/>
      <c r="D534" s="23"/>
      <c r="E534" s="23"/>
      <c r="F534" s="23"/>
      <c r="G534" s="23"/>
      <c r="H534" s="23"/>
      <c r="I534" s="23"/>
      <c r="J534" s="23"/>
      <c r="K534" s="23"/>
      <c r="L534" s="23"/>
      <c r="M534" s="23"/>
      <c r="N534" s="23"/>
      <c r="O534" s="219"/>
      <c r="P534" s="219"/>
      <c r="Q534" s="23"/>
      <c r="R534" s="23"/>
      <c r="S534" s="23"/>
      <c r="T534" s="23"/>
      <c r="U534" s="23"/>
      <c r="V534" s="23"/>
      <c r="W534" s="23"/>
      <c r="X534" s="23"/>
    </row>
    <row r="535" spans="1:24" ht="15.75" customHeight="1">
      <c r="A535" s="452"/>
      <c r="B535" s="23"/>
      <c r="C535" s="23"/>
      <c r="D535" s="23"/>
      <c r="E535" s="23"/>
      <c r="F535" s="23"/>
      <c r="G535" s="23"/>
      <c r="H535" s="23"/>
      <c r="I535" s="23"/>
      <c r="J535" s="23"/>
      <c r="K535" s="23"/>
      <c r="L535" s="23"/>
      <c r="M535" s="23"/>
      <c r="N535" s="23"/>
      <c r="O535" s="219"/>
      <c r="P535" s="219"/>
      <c r="Q535" s="23"/>
      <c r="R535" s="23"/>
      <c r="S535" s="23"/>
      <c r="T535" s="23"/>
      <c r="U535" s="23"/>
      <c r="V535" s="23"/>
      <c r="W535" s="23"/>
      <c r="X535" s="23"/>
    </row>
    <row r="536" spans="1:24" ht="15.75" customHeight="1">
      <c r="A536" s="452"/>
      <c r="B536" s="23"/>
      <c r="C536" s="23"/>
      <c r="D536" s="23"/>
      <c r="E536" s="23"/>
      <c r="F536" s="23"/>
      <c r="G536" s="23"/>
      <c r="H536" s="23"/>
      <c r="I536" s="23"/>
      <c r="J536" s="23"/>
      <c r="K536" s="23"/>
      <c r="L536" s="23"/>
      <c r="M536" s="23"/>
      <c r="N536" s="23"/>
      <c r="O536" s="219"/>
      <c r="P536" s="219"/>
      <c r="Q536" s="23"/>
      <c r="R536" s="23"/>
      <c r="S536" s="23"/>
      <c r="T536" s="23"/>
      <c r="U536" s="23"/>
      <c r="V536" s="23"/>
      <c r="W536" s="23"/>
      <c r="X536" s="23"/>
    </row>
    <row r="537" spans="1:24" ht="15.75" customHeight="1">
      <c r="A537" s="452"/>
      <c r="B537" s="23"/>
      <c r="C537" s="23"/>
      <c r="D537" s="23"/>
      <c r="E537" s="23"/>
      <c r="F537" s="23"/>
      <c r="G537" s="23"/>
      <c r="H537" s="23"/>
      <c r="I537" s="23"/>
      <c r="J537" s="23"/>
      <c r="K537" s="23"/>
      <c r="L537" s="23"/>
      <c r="M537" s="23"/>
      <c r="N537" s="23"/>
      <c r="O537" s="219"/>
      <c r="P537" s="219"/>
      <c r="Q537" s="23"/>
      <c r="R537" s="23"/>
      <c r="S537" s="23"/>
      <c r="T537" s="23"/>
      <c r="U537" s="23"/>
      <c r="V537" s="23"/>
      <c r="W537" s="23"/>
      <c r="X537" s="23"/>
    </row>
    <row r="538" spans="1:24" ht="15.75" customHeight="1">
      <c r="A538" s="452"/>
      <c r="B538" s="23"/>
      <c r="C538" s="23"/>
      <c r="D538" s="23"/>
      <c r="E538" s="23"/>
      <c r="F538" s="23"/>
      <c r="G538" s="23"/>
      <c r="H538" s="23"/>
      <c r="I538" s="23"/>
      <c r="J538" s="23"/>
      <c r="K538" s="23"/>
      <c r="L538" s="23"/>
      <c r="M538" s="23"/>
      <c r="N538" s="23"/>
      <c r="O538" s="219"/>
      <c r="P538" s="219"/>
      <c r="Q538" s="23"/>
      <c r="R538" s="23"/>
      <c r="S538" s="23"/>
      <c r="T538" s="23"/>
      <c r="U538" s="23"/>
      <c r="V538" s="23"/>
      <c r="W538" s="23"/>
      <c r="X538" s="23"/>
    </row>
    <row r="539" spans="1:24" ht="15.75" customHeight="1">
      <c r="A539" s="452"/>
      <c r="B539" s="23"/>
      <c r="C539" s="23"/>
      <c r="D539" s="23"/>
      <c r="E539" s="23"/>
      <c r="F539" s="23"/>
      <c r="G539" s="23"/>
      <c r="H539" s="23"/>
      <c r="I539" s="23"/>
      <c r="J539" s="23"/>
      <c r="K539" s="23"/>
      <c r="L539" s="23"/>
      <c r="M539" s="23"/>
      <c r="N539" s="23"/>
      <c r="O539" s="219"/>
      <c r="P539" s="219"/>
      <c r="Q539" s="23"/>
      <c r="R539" s="23"/>
      <c r="S539" s="23"/>
      <c r="T539" s="23"/>
      <c r="U539" s="23"/>
      <c r="V539" s="23"/>
      <c r="W539" s="23"/>
      <c r="X539" s="23"/>
    </row>
    <row r="540" spans="1:24" ht="15.75" customHeight="1">
      <c r="A540" s="452"/>
      <c r="B540" s="23"/>
      <c r="C540" s="23"/>
      <c r="D540" s="23"/>
      <c r="E540" s="23"/>
      <c r="F540" s="23"/>
      <c r="G540" s="23"/>
      <c r="H540" s="23"/>
      <c r="I540" s="23"/>
      <c r="J540" s="23"/>
      <c r="K540" s="23"/>
      <c r="L540" s="23"/>
      <c r="M540" s="23"/>
      <c r="N540" s="23"/>
      <c r="O540" s="219"/>
      <c r="P540" s="219"/>
      <c r="Q540" s="23"/>
      <c r="R540" s="23"/>
      <c r="S540" s="23"/>
      <c r="T540" s="23"/>
      <c r="U540" s="23"/>
      <c r="V540" s="23"/>
      <c r="W540" s="23"/>
      <c r="X540" s="23"/>
    </row>
    <row r="541" spans="1:24" ht="15.75" customHeight="1">
      <c r="A541" s="452"/>
      <c r="B541" s="23"/>
      <c r="C541" s="23"/>
      <c r="D541" s="23"/>
      <c r="E541" s="23"/>
      <c r="F541" s="23"/>
      <c r="G541" s="23"/>
      <c r="H541" s="23"/>
      <c r="I541" s="23"/>
      <c r="J541" s="23"/>
      <c r="K541" s="23"/>
      <c r="L541" s="23"/>
      <c r="M541" s="23"/>
      <c r="N541" s="23"/>
      <c r="O541" s="219"/>
      <c r="P541" s="219"/>
      <c r="Q541" s="23"/>
      <c r="R541" s="23"/>
      <c r="S541" s="23"/>
      <c r="T541" s="23"/>
      <c r="U541" s="23"/>
      <c r="V541" s="23"/>
      <c r="W541" s="23"/>
      <c r="X541" s="23"/>
    </row>
    <row r="542" spans="1:24" ht="15.75" customHeight="1">
      <c r="A542" s="452"/>
      <c r="B542" s="23"/>
      <c r="C542" s="23"/>
      <c r="D542" s="23"/>
      <c r="E542" s="23"/>
      <c r="F542" s="23"/>
      <c r="G542" s="23"/>
      <c r="H542" s="23"/>
      <c r="I542" s="23"/>
      <c r="J542" s="23"/>
      <c r="K542" s="23"/>
      <c r="L542" s="23"/>
      <c r="M542" s="23"/>
      <c r="N542" s="23"/>
      <c r="O542" s="219"/>
      <c r="P542" s="219"/>
      <c r="Q542" s="23"/>
      <c r="R542" s="23"/>
      <c r="S542" s="23"/>
      <c r="T542" s="23"/>
      <c r="U542" s="23"/>
      <c r="V542" s="23"/>
      <c r="W542" s="23"/>
      <c r="X542" s="23"/>
    </row>
    <row r="543" spans="1:24" ht="15.75" customHeight="1">
      <c r="A543" s="452"/>
      <c r="B543" s="23"/>
      <c r="C543" s="23"/>
      <c r="D543" s="23"/>
      <c r="E543" s="23"/>
      <c r="F543" s="23"/>
      <c r="G543" s="23"/>
      <c r="H543" s="23"/>
      <c r="I543" s="23"/>
      <c r="J543" s="23"/>
      <c r="K543" s="23"/>
      <c r="L543" s="23"/>
      <c r="M543" s="23"/>
      <c r="N543" s="23"/>
      <c r="O543" s="219"/>
      <c r="P543" s="219"/>
      <c r="Q543" s="23"/>
      <c r="R543" s="23"/>
      <c r="S543" s="23"/>
      <c r="T543" s="23"/>
      <c r="U543" s="23"/>
      <c r="V543" s="23"/>
      <c r="W543" s="23"/>
      <c r="X543" s="23"/>
    </row>
    <row r="544" spans="1:24" ht="15.75" customHeight="1">
      <c r="A544" s="452"/>
      <c r="B544" s="23"/>
      <c r="C544" s="23"/>
      <c r="D544" s="23"/>
      <c r="E544" s="23"/>
      <c r="F544" s="23"/>
      <c r="G544" s="23"/>
      <c r="H544" s="23"/>
      <c r="I544" s="23"/>
      <c r="J544" s="23"/>
      <c r="K544" s="23"/>
      <c r="L544" s="23"/>
      <c r="M544" s="23"/>
      <c r="N544" s="23"/>
      <c r="O544" s="219"/>
      <c r="P544" s="219"/>
      <c r="Q544" s="23"/>
      <c r="R544" s="23"/>
      <c r="S544" s="23"/>
      <c r="T544" s="23"/>
      <c r="U544" s="23"/>
      <c r="V544" s="23"/>
      <c r="W544" s="23"/>
      <c r="X544" s="23"/>
    </row>
    <row r="545" spans="1:24" ht="15.75" customHeight="1">
      <c r="A545" s="452"/>
      <c r="B545" s="23"/>
      <c r="C545" s="23"/>
      <c r="D545" s="23"/>
      <c r="E545" s="23"/>
      <c r="F545" s="23"/>
      <c r="G545" s="23"/>
      <c r="H545" s="23"/>
      <c r="I545" s="23"/>
      <c r="J545" s="23"/>
      <c r="K545" s="23"/>
      <c r="L545" s="23"/>
      <c r="M545" s="23"/>
      <c r="N545" s="23"/>
      <c r="O545" s="219"/>
      <c r="P545" s="219"/>
      <c r="Q545" s="23"/>
      <c r="R545" s="23"/>
      <c r="S545" s="23"/>
      <c r="T545" s="23"/>
      <c r="U545" s="23"/>
      <c r="V545" s="23"/>
      <c r="W545" s="23"/>
      <c r="X545" s="23"/>
    </row>
    <row r="546" spans="1:24" ht="15.75" customHeight="1">
      <c r="A546" s="452"/>
      <c r="B546" s="23"/>
      <c r="C546" s="23"/>
      <c r="D546" s="23"/>
      <c r="E546" s="23"/>
      <c r="F546" s="23"/>
      <c r="G546" s="23"/>
      <c r="H546" s="23"/>
      <c r="I546" s="23"/>
      <c r="J546" s="23"/>
      <c r="K546" s="23"/>
      <c r="L546" s="23"/>
      <c r="M546" s="23"/>
      <c r="N546" s="23"/>
      <c r="O546" s="219"/>
      <c r="P546" s="219"/>
      <c r="Q546" s="23"/>
      <c r="R546" s="23"/>
      <c r="S546" s="23"/>
      <c r="T546" s="23"/>
      <c r="U546" s="23"/>
      <c r="V546" s="23"/>
      <c r="W546" s="23"/>
      <c r="X546" s="23"/>
    </row>
    <row r="547" spans="1:24" ht="15.75" customHeight="1">
      <c r="A547" s="452"/>
      <c r="B547" s="23"/>
      <c r="C547" s="23"/>
      <c r="D547" s="23"/>
      <c r="E547" s="23"/>
      <c r="F547" s="23"/>
      <c r="G547" s="23"/>
      <c r="H547" s="23"/>
      <c r="I547" s="23"/>
      <c r="J547" s="23"/>
      <c r="K547" s="23"/>
      <c r="L547" s="23"/>
      <c r="M547" s="23"/>
      <c r="N547" s="23"/>
      <c r="O547" s="219"/>
      <c r="P547" s="219"/>
      <c r="Q547" s="23"/>
      <c r="R547" s="23"/>
      <c r="S547" s="23"/>
      <c r="T547" s="23"/>
      <c r="U547" s="23"/>
      <c r="V547" s="23"/>
      <c r="W547" s="23"/>
      <c r="X547" s="23"/>
    </row>
    <row r="548" spans="1:24" ht="15.75" customHeight="1">
      <c r="A548" s="452"/>
      <c r="B548" s="23"/>
      <c r="C548" s="23"/>
      <c r="D548" s="23"/>
      <c r="E548" s="23"/>
      <c r="F548" s="23"/>
      <c r="G548" s="23"/>
      <c r="H548" s="23"/>
      <c r="I548" s="23"/>
      <c r="J548" s="23"/>
      <c r="K548" s="23"/>
      <c r="L548" s="23"/>
      <c r="M548" s="23"/>
      <c r="N548" s="23"/>
      <c r="O548" s="219"/>
      <c r="P548" s="219"/>
      <c r="Q548" s="23"/>
      <c r="R548" s="23"/>
      <c r="S548" s="23"/>
      <c r="T548" s="23"/>
      <c r="U548" s="23"/>
      <c r="V548" s="23"/>
      <c r="W548" s="23"/>
      <c r="X548" s="23"/>
    </row>
    <row r="549" spans="1:24" ht="15.75" customHeight="1">
      <c r="A549" s="452"/>
      <c r="B549" s="23"/>
      <c r="C549" s="23"/>
      <c r="D549" s="23"/>
      <c r="E549" s="23"/>
      <c r="F549" s="23"/>
      <c r="G549" s="23"/>
      <c r="H549" s="23"/>
      <c r="I549" s="23"/>
      <c r="J549" s="23"/>
      <c r="K549" s="23"/>
      <c r="L549" s="23"/>
      <c r="M549" s="23"/>
      <c r="N549" s="23"/>
      <c r="O549" s="219"/>
      <c r="P549" s="219"/>
      <c r="Q549" s="23"/>
      <c r="R549" s="23"/>
      <c r="S549" s="23"/>
      <c r="T549" s="23"/>
      <c r="U549" s="23"/>
      <c r="V549" s="23"/>
      <c r="W549" s="23"/>
      <c r="X549" s="23"/>
    </row>
    <row r="550" spans="1:24" ht="15.75" customHeight="1">
      <c r="A550" s="452"/>
      <c r="B550" s="23"/>
      <c r="C550" s="23"/>
      <c r="D550" s="23"/>
      <c r="E550" s="23"/>
      <c r="F550" s="23"/>
      <c r="G550" s="23"/>
      <c r="H550" s="23"/>
      <c r="I550" s="23"/>
      <c r="J550" s="23"/>
      <c r="K550" s="23"/>
      <c r="L550" s="23"/>
      <c r="M550" s="23"/>
      <c r="N550" s="23"/>
      <c r="O550" s="219"/>
      <c r="P550" s="219"/>
      <c r="Q550" s="23"/>
      <c r="R550" s="23"/>
      <c r="S550" s="23"/>
      <c r="T550" s="23"/>
      <c r="U550" s="23"/>
      <c r="V550" s="23"/>
      <c r="W550" s="23"/>
      <c r="X550" s="23"/>
    </row>
    <row r="551" spans="1:24" ht="15.75" customHeight="1">
      <c r="A551" s="452"/>
      <c r="B551" s="23"/>
      <c r="C551" s="23"/>
      <c r="D551" s="23"/>
      <c r="E551" s="23"/>
      <c r="F551" s="23"/>
      <c r="G551" s="23"/>
      <c r="H551" s="23"/>
      <c r="I551" s="23"/>
      <c r="J551" s="23"/>
      <c r="K551" s="23"/>
      <c r="L551" s="23"/>
      <c r="M551" s="23"/>
      <c r="N551" s="23"/>
      <c r="O551" s="219"/>
      <c r="P551" s="219"/>
      <c r="Q551" s="23"/>
      <c r="R551" s="23"/>
      <c r="S551" s="23"/>
      <c r="T551" s="23"/>
      <c r="U551" s="23"/>
      <c r="V551" s="23"/>
      <c r="W551" s="23"/>
      <c r="X551" s="23"/>
    </row>
    <row r="552" spans="1:24" ht="15.75" customHeight="1">
      <c r="A552" s="452"/>
      <c r="B552" s="23"/>
      <c r="C552" s="23"/>
      <c r="D552" s="23"/>
      <c r="E552" s="23"/>
      <c r="F552" s="23"/>
      <c r="G552" s="23"/>
      <c r="H552" s="23"/>
      <c r="I552" s="23"/>
      <c r="J552" s="23"/>
      <c r="K552" s="23"/>
      <c r="L552" s="23"/>
      <c r="M552" s="23"/>
      <c r="N552" s="23"/>
      <c r="O552" s="219"/>
      <c r="P552" s="219"/>
      <c r="Q552" s="23"/>
      <c r="R552" s="23"/>
      <c r="S552" s="23"/>
      <c r="T552" s="23"/>
      <c r="U552" s="23"/>
      <c r="V552" s="23"/>
      <c r="W552" s="23"/>
      <c r="X552" s="23"/>
    </row>
    <row r="553" spans="1:24" ht="15.75" customHeight="1">
      <c r="A553" s="452"/>
      <c r="B553" s="23"/>
      <c r="C553" s="23"/>
      <c r="D553" s="23"/>
      <c r="E553" s="23"/>
      <c r="F553" s="23"/>
      <c r="G553" s="23"/>
      <c r="H553" s="23"/>
      <c r="I553" s="23"/>
      <c r="J553" s="23"/>
      <c r="K553" s="23"/>
      <c r="L553" s="23"/>
      <c r="M553" s="23"/>
      <c r="N553" s="23"/>
      <c r="O553" s="219"/>
      <c r="P553" s="219"/>
      <c r="Q553" s="23"/>
      <c r="R553" s="23"/>
      <c r="S553" s="23"/>
      <c r="T553" s="23"/>
      <c r="U553" s="23"/>
      <c r="V553" s="23"/>
      <c r="W553" s="23"/>
      <c r="X553" s="23"/>
    </row>
    <row r="554" spans="1:24" ht="15.75" customHeight="1">
      <c r="A554" s="452"/>
      <c r="B554" s="23"/>
      <c r="C554" s="23"/>
      <c r="D554" s="23"/>
      <c r="E554" s="23"/>
      <c r="F554" s="23"/>
      <c r="G554" s="23"/>
      <c r="H554" s="23"/>
      <c r="I554" s="23"/>
      <c r="J554" s="23"/>
      <c r="K554" s="23"/>
      <c r="L554" s="23"/>
      <c r="M554" s="23"/>
      <c r="N554" s="23"/>
      <c r="O554" s="219"/>
      <c r="P554" s="219"/>
      <c r="Q554" s="23"/>
      <c r="R554" s="23"/>
      <c r="S554" s="23"/>
      <c r="T554" s="23"/>
      <c r="U554" s="23"/>
      <c r="V554" s="23"/>
      <c r="W554" s="23"/>
      <c r="X554" s="23"/>
    </row>
    <row r="555" spans="1:24" ht="15.75" customHeight="1">
      <c r="A555" s="452"/>
      <c r="B555" s="23"/>
      <c r="C555" s="23"/>
      <c r="D555" s="23"/>
      <c r="E555" s="23"/>
      <c r="F555" s="23"/>
      <c r="G555" s="23"/>
      <c r="H555" s="23"/>
      <c r="I555" s="23"/>
      <c r="J555" s="23"/>
      <c r="K555" s="23"/>
      <c r="L555" s="23"/>
      <c r="M555" s="23"/>
      <c r="N555" s="23"/>
      <c r="O555" s="219"/>
      <c r="P555" s="219"/>
      <c r="Q555" s="23"/>
      <c r="R555" s="23"/>
      <c r="S555" s="23"/>
      <c r="T555" s="23"/>
      <c r="U555" s="23"/>
      <c r="V555" s="23"/>
      <c r="W555" s="23"/>
      <c r="X555" s="23"/>
    </row>
    <row r="556" spans="1:24" ht="15.75" customHeight="1">
      <c r="A556" s="452"/>
      <c r="B556" s="23"/>
      <c r="C556" s="23"/>
      <c r="D556" s="23"/>
      <c r="E556" s="23"/>
      <c r="F556" s="23"/>
      <c r="G556" s="23"/>
      <c r="H556" s="23"/>
      <c r="I556" s="23"/>
      <c r="J556" s="23"/>
      <c r="K556" s="23"/>
      <c r="L556" s="23"/>
      <c r="M556" s="23"/>
      <c r="N556" s="23"/>
      <c r="O556" s="219"/>
      <c r="P556" s="219"/>
      <c r="Q556" s="23"/>
      <c r="R556" s="23"/>
      <c r="S556" s="23"/>
      <c r="T556" s="23"/>
      <c r="U556" s="23"/>
      <c r="V556" s="23"/>
      <c r="W556" s="23"/>
      <c r="X556" s="23"/>
    </row>
    <row r="557" spans="1:24" ht="15.75" customHeight="1">
      <c r="A557" s="452"/>
      <c r="B557" s="23"/>
      <c r="C557" s="23"/>
      <c r="D557" s="23"/>
      <c r="E557" s="23"/>
      <c r="F557" s="23"/>
      <c r="G557" s="23"/>
      <c r="H557" s="23"/>
      <c r="I557" s="23"/>
      <c r="J557" s="23"/>
      <c r="K557" s="23"/>
      <c r="L557" s="23"/>
      <c r="M557" s="23"/>
      <c r="N557" s="23"/>
      <c r="O557" s="219"/>
      <c r="P557" s="219"/>
      <c r="Q557" s="23"/>
      <c r="R557" s="23"/>
      <c r="S557" s="23"/>
      <c r="T557" s="23"/>
      <c r="U557" s="23"/>
      <c r="V557" s="23"/>
      <c r="W557" s="23"/>
      <c r="X557" s="23"/>
    </row>
    <row r="558" spans="1:24" ht="15.75" customHeight="1">
      <c r="A558" s="452"/>
      <c r="B558" s="23"/>
      <c r="C558" s="23"/>
      <c r="D558" s="23"/>
      <c r="E558" s="23"/>
      <c r="F558" s="23"/>
      <c r="G558" s="23"/>
      <c r="H558" s="23"/>
      <c r="I558" s="23"/>
      <c r="J558" s="23"/>
      <c r="K558" s="23"/>
      <c r="L558" s="23"/>
      <c r="M558" s="23"/>
      <c r="N558" s="23"/>
      <c r="O558" s="219"/>
      <c r="P558" s="219"/>
      <c r="Q558" s="23"/>
      <c r="R558" s="23"/>
      <c r="S558" s="23"/>
      <c r="T558" s="23"/>
      <c r="U558" s="23"/>
      <c r="V558" s="23"/>
      <c r="W558" s="23"/>
      <c r="X558" s="23"/>
    </row>
    <row r="559" spans="1:24" ht="15.75" customHeight="1">
      <c r="A559" s="452"/>
      <c r="B559" s="23"/>
      <c r="C559" s="23"/>
      <c r="D559" s="23"/>
      <c r="E559" s="23"/>
      <c r="F559" s="23"/>
      <c r="G559" s="23"/>
      <c r="H559" s="23"/>
      <c r="I559" s="23"/>
      <c r="J559" s="23"/>
      <c r="K559" s="23"/>
      <c r="L559" s="23"/>
      <c r="M559" s="23"/>
      <c r="N559" s="23"/>
      <c r="O559" s="219"/>
      <c r="P559" s="219"/>
      <c r="Q559" s="23"/>
      <c r="R559" s="23"/>
      <c r="S559" s="23"/>
      <c r="T559" s="23"/>
      <c r="U559" s="23"/>
      <c r="V559" s="23"/>
      <c r="W559" s="23"/>
      <c r="X559" s="23"/>
    </row>
    <row r="560" spans="1:24" ht="15.75" customHeight="1">
      <c r="A560" s="452"/>
      <c r="B560" s="23"/>
      <c r="C560" s="23"/>
      <c r="D560" s="23"/>
      <c r="E560" s="23"/>
      <c r="F560" s="23"/>
      <c r="G560" s="23"/>
      <c r="H560" s="23"/>
      <c r="I560" s="23"/>
      <c r="J560" s="23"/>
      <c r="K560" s="23"/>
      <c r="L560" s="23"/>
      <c r="M560" s="23"/>
      <c r="N560" s="23"/>
      <c r="O560" s="219"/>
      <c r="P560" s="219"/>
      <c r="Q560" s="23"/>
      <c r="R560" s="23"/>
      <c r="S560" s="23"/>
      <c r="T560" s="23"/>
      <c r="U560" s="23"/>
      <c r="V560" s="23"/>
      <c r="W560" s="23"/>
      <c r="X560" s="23"/>
    </row>
    <row r="561" spans="1:24" ht="15.75" customHeight="1">
      <c r="A561" s="452"/>
      <c r="B561" s="23"/>
      <c r="C561" s="23"/>
      <c r="D561" s="23"/>
      <c r="E561" s="23"/>
      <c r="F561" s="23"/>
      <c r="G561" s="23"/>
      <c r="H561" s="23"/>
      <c r="I561" s="23"/>
      <c r="J561" s="23"/>
      <c r="K561" s="23"/>
      <c r="L561" s="23"/>
      <c r="M561" s="23"/>
      <c r="N561" s="23"/>
      <c r="O561" s="219"/>
      <c r="P561" s="219"/>
      <c r="Q561" s="23"/>
      <c r="R561" s="23"/>
      <c r="S561" s="23"/>
      <c r="T561" s="23"/>
      <c r="U561" s="23"/>
      <c r="V561" s="23"/>
      <c r="W561" s="23"/>
      <c r="X561" s="23"/>
    </row>
    <row r="562" spans="1:24" ht="15.75" customHeight="1">
      <c r="A562" s="452"/>
      <c r="B562" s="23"/>
      <c r="C562" s="23"/>
      <c r="D562" s="23"/>
      <c r="E562" s="23"/>
      <c r="F562" s="23"/>
      <c r="G562" s="23"/>
      <c r="H562" s="23"/>
      <c r="I562" s="23"/>
      <c r="J562" s="23"/>
      <c r="K562" s="23"/>
      <c r="L562" s="23"/>
      <c r="M562" s="23"/>
      <c r="N562" s="23"/>
      <c r="O562" s="219"/>
      <c r="P562" s="219"/>
      <c r="Q562" s="23"/>
      <c r="R562" s="23"/>
      <c r="S562" s="23"/>
      <c r="T562" s="23"/>
      <c r="U562" s="23"/>
      <c r="V562" s="23"/>
      <c r="W562" s="23"/>
      <c r="X562" s="23"/>
    </row>
    <row r="563" spans="1:24" ht="15.75" customHeight="1">
      <c r="A563" s="452"/>
      <c r="B563" s="23"/>
      <c r="C563" s="23"/>
      <c r="D563" s="23"/>
      <c r="E563" s="23"/>
      <c r="F563" s="23"/>
      <c r="G563" s="23"/>
      <c r="H563" s="23"/>
      <c r="I563" s="23"/>
      <c r="J563" s="23"/>
      <c r="K563" s="23"/>
      <c r="L563" s="23"/>
      <c r="M563" s="23"/>
      <c r="N563" s="23"/>
      <c r="O563" s="219"/>
      <c r="P563" s="219"/>
      <c r="Q563" s="23"/>
      <c r="R563" s="23"/>
      <c r="S563" s="23"/>
      <c r="T563" s="23"/>
      <c r="U563" s="23"/>
      <c r="V563" s="23"/>
      <c r="W563" s="23"/>
      <c r="X563" s="23"/>
    </row>
    <row r="564" spans="1:24" ht="15.75" customHeight="1">
      <c r="A564" s="452"/>
      <c r="B564" s="23"/>
      <c r="C564" s="23"/>
      <c r="D564" s="23"/>
      <c r="E564" s="23"/>
      <c r="F564" s="23"/>
      <c r="G564" s="23"/>
      <c r="H564" s="23"/>
      <c r="I564" s="23"/>
      <c r="J564" s="23"/>
      <c r="K564" s="23"/>
      <c r="L564" s="23"/>
      <c r="M564" s="23"/>
      <c r="N564" s="23"/>
      <c r="O564" s="219"/>
      <c r="P564" s="219"/>
      <c r="Q564" s="23"/>
      <c r="R564" s="23"/>
      <c r="S564" s="23"/>
      <c r="T564" s="23"/>
      <c r="U564" s="23"/>
      <c r="V564" s="23"/>
      <c r="W564" s="23"/>
      <c r="X564" s="23"/>
    </row>
    <row r="565" spans="1:24" ht="15.75" customHeight="1">
      <c r="A565" s="452"/>
      <c r="B565" s="23"/>
      <c r="C565" s="23"/>
      <c r="D565" s="23"/>
      <c r="E565" s="23"/>
      <c r="F565" s="23"/>
      <c r="G565" s="23"/>
      <c r="H565" s="23"/>
      <c r="I565" s="23"/>
      <c r="J565" s="23"/>
      <c r="K565" s="23"/>
      <c r="L565" s="23"/>
      <c r="M565" s="23"/>
      <c r="N565" s="23"/>
      <c r="O565" s="219"/>
      <c r="P565" s="219"/>
      <c r="Q565" s="23"/>
      <c r="R565" s="23"/>
      <c r="S565" s="23"/>
      <c r="T565" s="23"/>
      <c r="U565" s="23"/>
      <c r="V565" s="23"/>
      <c r="W565" s="23"/>
      <c r="X565" s="23"/>
    </row>
    <row r="566" spans="1:24" ht="15.75" customHeight="1">
      <c r="A566" s="452"/>
      <c r="B566" s="23"/>
      <c r="C566" s="23"/>
      <c r="D566" s="23"/>
      <c r="E566" s="23"/>
      <c r="F566" s="23"/>
      <c r="G566" s="23"/>
      <c r="H566" s="23"/>
      <c r="I566" s="23"/>
      <c r="J566" s="23"/>
      <c r="K566" s="23"/>
      <c r="L566" s="23"/>
      <c r="M566" s="23"/>
      <c r="N566" s="23"/>
      <c r="O566" s="219"/>
      <c r="P566" s="219"/>
      <c r="Q566" s="23"/>
      <c r="R566" s="23"/>
      <c r="S566" s="23"/>
      <c r="T566" s="23"/>
      <c r="U566" s="23"/>
      <c r="V566" s="23"/>
      <c r="W566" s="23"/>
      <c r="X566" s="23"/>
    </row>
    <row r="567" spans="1:24" ht="15.75" customHeight="1">
      <c r="A567" s="452"/>
      <c r="B567" s="23"/>
      <c r="C567" s="23"/>
      <c r="D567" s="23"/>
      <c r="E567" s="23"/>
      <c r="F567" s="23"/>
      <c r="G567" s="23"/>
      <c r="H567" s="23"/>
      <c r="I567" s="23"/>
      <c r="J567" s="23"/>
      <c r="K567" s="23"/>
      <c r="L567" s="23"/>
      <c r="M567" s="23"/>
      <c r="N567" s="23"/>
      <c r="O567" s="219"/>
      <c r="P567" s="219"/>
      <c r="Q567" s="23"/>
      <c r="R567" s="23"/>
      <c r="S567" s="23"/>
      <c r="T567" s="23"/>
      <c r="U567" s="23"/>
      <c r="V567" s="23"/>
      <c r="W567" s="23"/>
      <c r="X567" s="23"/>
    </row>
    <row r="568" spans="1:24" ht="15.75" customHeight="1">
      <c r="A568" s="452"/>
      <c r="B568" s="23"/>
      <c r="C568" s="23"/>
      <c r="D568" s="23"/>
      <c r="E568" s="23"/>
      <c r="F568" s="23"/>
      <c r="G568" s="23"/>
      <c r="H568" s="23"/>
      <c r="I568" s="23"/>
      <c r="J568" s="23"/>
      <c r="K568" s="23"/>
      <c r="L568" s="23"/>
      <c r="M568" s="23"/>
      <c r="N568" s="23"/>
      <c r="O568" s="219"/>
      <c r="P568" s="219"/>
      <c r="Q568" s="23"/>
      <c r="R568" s="23"/>
      <c r="S568" s="23"/>
      <c r="T568" s="23"/>
      <c r="U568" s="23"/>
      <c r="V568" s="23"/>
      <c r="W568" s="23"/>
      <c r="X568" s="23"/>
    </row>
    <row r="569" spans="1:24" ht="15.75" customHeight="1">
      <c r="A569" s="452"/>
      <c r="B569" s="23"/>
      <c r="C569" s="23"/>
      <c r="D569" s="23"/>
      <c r="E569" s="23"/>
      <c r="F569" s="23"/>
      <c r="G569" s="23"/>
      <c r="H569" s="23"/>
      <c r="I569" s="23"/>
      <c r="J569" s="23"/>
      <c r="K569" s="23"/>
      <c r="L569" s="23"/>
      <c r="M569" s="23"/>
      <c r="N569" s="23"/>
      <c r="O569" s="219"/>
      <c r="P569" s="219"/>
      <c r="Q569" s="23"/>
      <c r="R569" s="23"/>
      <c r="S569" s="23"/>
      <c r="T569" s="23"/>
      <c r="U569" s="23"/>
      <c r="V569" s="23"/>
      <c r="W569" s="23"/>
      <c r="X569" s="23"/>
    </row>
    <row r="570" spans="1:24" ht="15.75" customHeight="1">
      <c r="A570" s="452"/>
      <c r="B570" s="23"/>
      <c r="C570" s="23"/>
      <c r="D570" s="23"/>
      <c r="E570" s="23"/>
      <c r="F570" s="23"/>
      <c r="G570" s="23"/>
      <c r="H570" s="23"/>
      <c r="I570" s="23"/>
      <c r="J570" s="23"/>
      <c r="K570" s="23"/>
      <c r="L570" s="23"/>
      <c r="M570" s="23"/>
      <c r="N570" s="23"/>
      <c r="O570" s="219"/>
      <c r="P570" s="219"/>
      <c r="Q570" s="23"/>
      <c r="R570" s="23"/>
      <c r="S570" s="23"/>
      <c r="T570" s="23"/>
      <c r="U570" s="23"/>
      <c r="V570" s="23"/>
      <c r="W570" s="23"/>
      <c r="X570" s="23"/>
    </row>
    <row r="571" spans="1:24" ht="15.75" customHeight="1">
      <c r="A571" s="452"/>
      <c r="B571" s="23"/>
      <c r="C571" s="23"/>
      <c r="D571" s="23"/>
      <c r="E571" s="23"/>
      <c r="F571" s="23"/>
      <c r="G571" s="23"/>
      <c r="H571" s="23"/>
      <c r="I571" s="23"/>
      <c r="J571" s="23"/>
      <c r="K571" s="23"/>
      <c r="L571" s="23"/>
      <c r="M571" s="23"/>
      <c r="N571" s="23"/>
      <c r="O571" s="219"/>
      <c r="P571" s="219"/>
      <c r="Q571" s="23"/>
      <c r="R571" s="23"/>
      <c r="S571" s="23"/>
      <c r="T571" s="23"/>
      <c r="U571" s="23"/>
      <c r="V571" s="23"/>
      <c r="W571" s="23"/>
      <c r="X571" s="23"/>
    </row>
    <row r="572" spans="1:24" ht="15.75" customHeight="1">
      <c r="A572" s="452"/>
      <c r="B572" s="23"/>
      <c r="C572" s="23"/>
      <c r="D572" s="23"/>
      <c r="E572" s="23"/>
      <c r="F572" s="23"/>
      <c r="G572" s="23"/>
      <c r="H572" s="23"/>
      <c r="I572" s="23"/>
      <c r="J572" s="23"/>
      <c r="K572" s="23"/>
      <c r="L572" s="23"/>
      <c r="M572" s="23"/>
      <c r="N572" s="23"/>
      <c r="O572" s="219"/>
      <c r="P572" s="219"/>
      <c r="Q572" s="23"/>
      <c r="R572" s="23"/>
      <c r="S572" s="23"/>
      <c r="T572" s="23"/>
      <c r="U572" s="23"/>
      <c r="V572" s="23"/>
      <c r="W572" s="23"/>
      <c r="X572" s="23"/>
    </row>
    <row r="573" spans="1:24" ht="15.75" customHeight="1">
      <c r="A573" s="452"/>
      <c r="B573" s="23"/>
      <c r="C573" s="23"/>
      <c r="D573" s="23"/>
      <c r="E573" s="23"/>
      <c r="F573" s="23"/>
      <c r="G573" s="23"/>
      <c r="H573" s="23"/>
      <c r="I573" s="23"/>
      <c r="J573" s="23"/>
      <c r="K573" s="23"/>
      <c r="L573" s="23"/>
      <c r="M573" s="23"/>
      <c r="N573" s="23"/>
      <c r="O573" s="219"/>
      <c r="P573" s="219"/>
      <c r="Q573" s="23"/>
      <c r="R573" s="23"/>
      <c r="S573" s="23"/>
      <c r="T573" s="23"/>
      <c r="U573" s="23"/>
      <c r="V573" s="23"/>
      <c r="W573" s="23"/>
      <c r="X573" s="23"/>
    </row>
    <row r="574" spans="1:24" ht="15.75" customHeight="1">
      <c r="A574" s="452"/>
      <c r="B574" s="23"/>
      <c r="C574" s="23"/>
      <c r="D574" s="23"/>
      <c r="E574" s="23"/>
      <c r="F574" s="23"/>
      <c r="G574" s="23"/>
      <c r="H574" s="23"/>
      <c r="I574" s="23"/>
      <c r="J574" s="23"/>
      <c r="K574" s="23"/>
      <c r="L574" s="23"/>
      <c r="M574" s="23"/>
      <c r="N574" s="23"/>
      <c r="O574" s="219"/>
      <c r="P574" s="219"/>
      <c r="Q574" s="23"/>
      <c r="R574" s="23"/>
      <c r="S574" s="23"/>
      <c r="T574" s="23"/>
      <c r="U574" s="23"/>
      <c r="V574" s="23"/>
      <c r="W574" s="23"/>
      <c r="X574" s="23"/>
    </row>
    <row r="575" spans="1:24" ht="15.75" customHeight="1">
      <c r="A575" s="452"/>
      <c r="B575" s="23"/>
      <c r="C575" s="23"/>
      <c r="D575" s="23"/>
      <c r="E575" s="23"/>
      <c r="F575" s="23"/>
      <c r="G575" s="23"/>
      <c r="H575" s="23"/>
      <c r="I575" s="23"/>
      <c r="J575" s="23"/>
      <c r="K575" s="23"/>
      <c r="L575" s="23"/>
      <c r="M575" s="23"/>
      <c r="N575" s="23"/>
      <c r="O575" s="219"/>
      <c r="P575" s="219"/>
      <c r="Q575" s="23"/>
      <c r="R575" s="23"/>
      <c r="S575" s="23"/>
      <c r="T575" s="23"/>
      <c r="U575" s="23"/>
      <c r="V575" s="23"/>
      <c r="W575" s="23"/>
      <c r="X575" s="23"/>
    </row>
    <row r="576" spans="1:24" ht="15.75" customHeight="1">
      <c r="A576" s="452"/>
      <c r="B576" s="23"/>
      <c r="C576" s="23"/>
      <c r="D576" s="23"/>
      <c r="E576" s="23"/>
      <c r="F576" s="23"/>
      <c r="G576" s="23"/>
      <c r="H576" s="23"/>
      <c r="I576" s="23"/>
      <c r="J576" s="23"/>
      <c r="K576" s="23"/>
      <c r="L576" s="23"/>
      <c r="M576" s="23"/>
      <c r="N576" s="23"/>
      <c r="O576" s="219"/>
      <c r="P576" s="219"/>
      <c r="Q576" s="23"/>
      <c r="R576" s="23"/>
      <c r="S576" s="23"/>
      <c r="T576" s="23"/>
      <c r="U576" s="23"/>
      <c r="V576" s="23"/>
      <c r="W576" s="23"/>
      <c r="X576" s="23"/>
    </row>
    <row r="577" spans="1:24" ht="15.75" customHeight="1">
      <c r="A577" s="452"/>
      <c r="B577" s="23"/>
      <c r="C577" s="23"/>
      <c r="D577" s="23"/>
      <c r="E577" s="23"/>
      <c r="F577" s="23"/>
      <c r="G577" s="23"/>
      <c r="H577" s="23"/>
      <c r="I577" s="23"/>
      <c r="J577" s="23"/>
      <c r="K577" s="23"/>
      <c r="L577" s="23"/>
      <c r="M577" s="23"/>
      <c r="N577" s="23"/>
      <c r="O577" s="219"/>
      <c r="P577" s="219"/>
      <c r="Q577" s="23"/>
      <c r="R577" s="23"/>
      <c r="S577" s="23"/>
      <c r="T577" s="23"/>
      <c r="U577" s="23"/>
      <c r="V577" s="23"/>
      <c r="W577" s="23"/>
      <c r="X577" s="23"/>
    </row>
    <row r="578" spans="1:24" ht="15.75" customHeight="1">
      <c r="A578" s="452"/>
      <c r="B578" s="23"/>
      <c r="C578" s="23"/>
      <c r="D578" s="23"/>
      <c r="E578" s="23"/>
      <c r="F578" s="23"/>
      <c r="G578" s="23"/>
      <c r="H578" s="23"/>
      <c r="I578" s="23"/>
      <c r="J578" s="23"/>
      <c r="K578" s="23"/>
      <c r="L578" s="23"/>
      <c r="M578" s="23"/>
      <c r="N578" s="23"/>
      <c r="O578" s="219"/>
      <c r="P578" s="219"/>
      <c r="Q578" s="23"/>
      <c r="R578" s="23"/>
      <c r="S578" s="23"/>
      <c r="T578" s="23"/>
      <c r="U578" s="23"/>
      <c r="V578" s="23"/>
      <c r="W578" s="23"/>
      <c r="X578" s="23"/>
    </row>
    <row r="579" spans="1:24" ht="15.75" customHeight="1">
      <c r="A579" s="452"/>
      <c r="B579" s="23"/>
      <c r="C579" s="23"/>
      <c r="D579" s="23"/>
      <c r="E579" s="23"/>
      <c r="F579" s="23"/>
      <c r="G579" s="23"/>
      <c r="H579" s="23"/>
      <c r="I579" s="23"/>
      <c r="J579" s="23"/>
      <c r="K579" s="23"/>
      <c r="L579" s="23"/>
      <c r="M579" s="23"/>
      <c r="N579" s="23"/>
      <c r="O579" s="219"/>
      <c r="P579" s="219"/>
      <c r="Q579" s="23"/>
      <c r="R579" s="23"/>
      <c r="S579" s="23"/>
      <c r="T579" s="23"/>
      <c r="U579" s="23"/>
      <c r="V579" s="23"/>
      <c r="W579" s="23"/>
      <c r="X579" s="23"/>
    </row>
    <row r="580" spans="1:24" ht="15.75" customHeight="1">
      <c r="A580" s="452"/>
      <c r="B580" s="23"/>
      <c r="C580" s="23"/>
      <c r="D580" s="23"/>
      <c r="E580" s="23"/>
      <c r="F580" s="23"/>
      <c r="G580" s="23"/>
      <c r="H580" s="23"/>
      <c r="I580" s="23"/>
      <c r="J580" s="23"/>
      <c r="K580" s="23"/>
      <c r="L580" s="23"/>
      <c r="M580" s="23"/>
      <c r="N580" s="23"/>
      <c r="O580" s="219"/>
      <c r="P580" s="219"/>
      <c r="Q580" s="23"/>
      <c r="R580" s="23"/>
      <c r="S580" s="23"/>
      <c r="T580" s="23"/>
      <c r="U580" s="23"/>
      <c r="V580" s="23"/>
      <c r="W580" s="23"/>
      <c r="X580" s="23"/>
    </row>
    <row r="581" spans="1:24" ht="15.75" customHeight="1">
      <c r="A581" s="452"/>
      <c r="B581" s="23"/>
      <c r="C581" s="23"/>
      <c r="D581" s="23"/>
      <c r="E581" s="23"/>
      <c r="F581" s="23"/>
      <c r="G581" s="23"/>
      <c r="H581" s="23"/>
      <c r="I581" s="23"/>
      <c r="J581" s="23"/>
      <c r="K581" s="23"/>
      <c r="L581" s="23"/>
      <c r="M581" s="23"/>
      <c r="N581" s="23"/>
      <c r="O581" s="219"/>
      <c r="P581" s="219"/>
      <c r="Q581" s="23"/>
      <c r="R581" s="23"/>
      <c r="S581" s="23"/>
      <c r="T581" s="23"/>
      <c r="U581" s="23"/>
      <c r="V581" s="23"/>
      <c r="W581" s="23"/>
      <c r="X581" s="23"/>
    </row>
    <row r="582" spans="1:24" ht="15.75" customHeight="1">
      <c r="A582" s="452"/>
      <c r="B582" s="23"/>
      <c r="C582" s="23"/>
      <c r="D582" s="23"/>
      <c r="E582" s="23"/>
      <c r="F582" s="23"/>
      <c r="G582" s="23"/>
      <c r="H582" s="23"/>
      <c r="I582" s="23"/>
      <c r="J582" s="23"/>
      <c r="K582" s="23"/>
      <c r="L582" s="23"/>
      <c r="M582" s="23"/>
      <c r="N582" s="23"/>
      <c r="O582" s="219"/>
      <c r="P582" s="219"/>
      <c r="Q582" s="23"/>
      <c r="R582" s="23"/>
      <c r="S582" s="23"/>
      <c r="T582" s="23"/>
      <c r="U582" s="23"/>
      <c r="V582" s="23"/>
      <c r="W582" s="23"/>
      <c r="X582" s="23"/>
    </row>
    <row r="583" spans="1:24" ht="15.75" customHeight="1">
      <c r="A583" s="452"/>
      <c r="B583" s="23"/>
      <c r="C583" s="23"/>
      <c r="D583" s="23"/>
      <c r="E583" s="23"/>
      <c r="F583" s="23"/>
      <c r="G583" s="23"/>
      <c r="H583" s="23"/>
      <c r="I583" s="23"/>
      <c r="J583" s="23"/>
      <c r="K583" s="23"/>
      <c r="L583" s="23"/>
      <c r="M583" s="23"/>
      <c r="N583" s="23"/>
      <c r="O583" s="219"/>
      <c r="P583" s="219"/>
      <c r="Q583" s="23"/>
      <c r="R583" s="23"/>
      <c r="S583" s="23"/>
      <c r="T583" s="23"/>
      <c r="U583" s="23"/>
      <c r="V583" s="23"/>
      <c r="W583" s="23"/>
      <c r="X583" s="23"/>
    </row>
    <row r="584" spans="1:24" ht="15.75" customHeight="1">
      <c r="A584" s="452"/>
      <c r="B584" s="23"/>
      <c r="C584" s="23"/>
      <c r="D584" s="23"/>
      <c r="E584" s="23"/>
      <c r="F584" s="23"/>
      <c r="G584" s="23"/>
      <c r="H584" s="23"/>
      <c r="I584" s="23"/>
      <c r="J584" s="23"/>
      <c r="K584" s="23"/>
      <c r="L584" s="23"/>
      <c r="M584" s="23"/>
      <c r="N584" s="23"/>
      <c r="O584" s="219"/>
      <c r="P584" s="219"/>
      <c r="Q584" s="23"/>
      <c r="R584" s="23"/>
      <c r="S584" s="23"/>
      <c r="T584" s="23"/>
      <c r="U584" s="23"/>
      <c r="V584" s="23"/>
      <c r="W584" s="23"/>
      <c r="X584" s="23"/>
    </row>
    <row r="585" spans="1:24" ht="15.75" customHeight="1">
      <c r="A585" s="452"/>
      <c r="B585" s="23"/>
      <c r="C585" s="23"/>
      <c r="D585" s="23"/>
      <c r="E585" s="23"/>
      <c r="F585" s="23"/>
      <c r="G585" s="23"/>
      <c r="H585" s="23"/>
      <c r="I585" s="23"/>
      <c r="J585" s="23"/>
      <c r="K585" s="23"/>
      <c r="L585" s="23"/>
      <c r="M585" s="23"/>
      <c r="N585" s="23"/>
      <c r="O585" s="219"/>
      <c r="P585" s="219"/>
      <c r="Q585" s="23"/>
      <c r="R585" s="23"/>
      <c r="S585" s="23"/>
      <c r="T585" s="23"/>
      <c r="U585" s="23"/>
      <c r="V585" s="23"/>
      <c r="W585" s="23"/>
      <c r="X585" s="23"/>
    </row>
    <row r="586" spans="1:24" ht="15.75" customHeight="1">
      <c r="A586" s="452"/>
      <c r="B586" s="23"/>
      <c r="C586" s="23"/>
      <c r="D586" s="23"/>
      <c r="E586" s="23"/>
      <c r="F586" s="23"/>
      <c r="G586" s="23"/>
      <c r="H586" s="23"/>
      <c r="I586" s="23"/>
      <c r="J586" s="23"/>
      <c r="K586" s="23"/>
      <c r="L586" s="23"/>
      <c r="M586" s="23"/>
      <c r="N586" s="23"/>
      <c r="O586" s="219"/>
      <c r="P586" s="219"/>
      <c r="Q586" s="23"/>
      <c r="R586" s="23"/>
      <c r="S586" s="23"/>
      <c r="T586" s="23"/>
      <c r="U586" s="23"/>
      <c r="V586" s="23"/>
      <c r="W586" s="23"/>
      <c r="X586" s="23"/>
    </row>
    <row r="587" spans="1:24" ht="15.75" customHeight="1">
      <c r="A587" s="452"/>
      <c r="B587" s="23"/>
      <c r="C587" s="23"/>
      <c r="D587" s="23"/>
      <c r="E587" s="23"/>
      <c r="F587" s="23"/>
      <c r="G587" s="23"/>
      <c r="H587" s="23"/>
      <c r="I587" s="23"/>
      <c r="J587" s="23"/>
      <c r="K587" s="23"/>
      <c r="L587" s="23"/>
      <c r="M587" s="23"/>
      <c r="N587" s="23"/>
      <c r="O587" s="219"/>
      <c r="P587" s="219"/>
      <c r="Q587" s="23"/>
      <c r="R587" s="23"/>
      <c r="S587" s="23"/>
      <c r="T587" s="23"/>
      <c r="U587" s="23"/>
      <c r="V587" s="23"/>
      <c r="W587" s="23"/>
      <c r="X587" s="23"/>
    </row>
    <row r="588" spans="1:24" ht="15.75" customHeight="1">
      <c r="A588" s="452"/>
      <c r="B588" s="23"/>
      <c r="C588" s="23"/>
      <c r="D588" s="23"/>
      <c r="E588" s="23"/>
      <c r="F588" s="23"/>
      <c r="G588" s="23"/>
      <c r="H588" s="23"/>
      <c r="I588" s="23"/>
      <c r="J588" s="23"/>
      <c r="K588" s="23"/>
      <c r="L588" s="23"/>
      <c r="M588" s="23"/>
      <c r="N588" s="23"/>
      <c r="O588" s="219"/>
      <c r="P588" s="219"/>
      <c r="Q588" s="23"/>
      <c r="R588" s="23"/>
      <c r="S588" s="23"/>
      <c r="T588" s="23"/>
      <c r="U588" s="23"/>
      <c r="V588" s="23"/>
      <c r="W588" s="23"/>
      <c r="X588" s="23"/>
    </row>
    <row r="589" spans="1:24" ht="15.75" customHeight="1">
      <c r="A589" s="452"/>
      <c r="B589" s="23"/>
      <c r="C589" s="23"/>
      <c r="D589" s="23"/>
      <c r="E589" s="23"/>
      <c r="F589" s="23"/>
      <c r="G589" s="23"/>
      <c r="H589" s="23"/>
      <c r="I589" s="23"/>
      <c r="J589" s="23"/>
      <c r="K589" s="23"/>
      <c r="L589" s="23"/>
      <c r="M589" s="23"/>
      <c r="N589" s="23"/>
      <c r="O589" s="219"/>
      <c r="P589" s="219"/>
      <c r="Q589" s="23"/>
      <c r="R589" s="23"/>
      <c r="S589" s="23"/>
      <c r="T589" s="23"/>
      <c r="U589" s="23"/>
      <c r="V589" s="23"/>
      <c r="W589" s="23"/>
      <c r="X589" s="23"/>
    </row>
    <row r="590" spans="1:24" ht="15.75" customHeight="1">
      <c r="A590" s="452"/>
      <c r="B590" s="23"/>
      <c r="C590" s="23"/>
      <c r="D590" s="23"/>
      <c r="E590" s="23"/>
      <c r="F590" s="23"/>
      <c r="G590" s="23"/>
      <c r="H590" s="23"/>
      <c r="I590" s="23"/>
      <c r="J590" s="23"/>
      <c r="K590" s="23"/>
      <c r="L590" s="23"/>
      <c r="M590" s="23"/>
      <c r="N590" s="23"/>
      <c r="O590" s="219"/>
      <c r="P590" s="219"/>
      <c r="Q590" s="23"/>
      <c r="R590" s="23"/>
      <c r="S590" s="23"/>
      <c r="T590" s="23"/>
      <c r="U590" s="23"/>
      <c r="V590" s="23"/>
      <c r="W590" s="23"/>
      <c r="X590" s="23"/>
    </row>
    <row r="591" spans="1:24" ht="15.75" customHeight="1">
      <c r="A591" s="452"/>
      <c r="B591" s="23"/>
      <c r="C591" s="23"/>
      <c r="D591" s="23"/>
      <c r="E591" s="23"/>
      <c r="F591" s="23"/>
      <c r="G591" s="23"/>
      <c r="H591" s="23"/>
      <c r="I591" s="23"/>
      <c r="J591" s="23"/>
      <c r="K591" s="23"/>
      <c r="L591" s="23"/>
      <c r="M591" s="23"/>
      <c r="N591" s="23"/>
      <c r="O591" s="219"/>
      <c r="P591" s="219"/>
      <c r="Q591" s="23"/>
      <c r="R591" s="23"/>
      <c r="S591" s="23"/>
      <c r="T591" s="23"/>
      <c r="U591" s="23"/>
      <c r="V591" s="23"/>
      <c r="W591" s="23"/>
      <c r="X591" s="23"/>
    </row>
    <row r="592" spans="1:24" ht="15.75" customHeight="1">
      <c r="A592" s="452"/>
      <c r="B592" s="23"/>
      <c r="C592" s="23"/>
      <c r="D592" s="23"/>
      <c r="E592" s="23"/>
      <c r="F592" s="23"/>
      <c r="G592" s="23"/>
      <c r="H592" s="23"/>
      <c r="I592" s="23"/>
      <c r="J592" s="23"/>
      <c r="K592" s="23"/>
      <c r="L592" s="23"/>
      <c r="M592" s="23"/>
      <c r="N592" s="23"/>
      <c r="O592" s="219"/>
      <c r="P592" s="219"/>
      <c r="Q592" s="23"/>
      <c r="R592" s="23"/>
      <c r="S592" s="23"/>
      <c r="T592" s="23"/>
      <c r="U592" s="23"/>
      <c r="V592" s="23"/>
      <c r="W592" s="23"/>
      <c r="X592" s="23"/>
    </row>
    <row r="593" spans="1:24" ht="15.75" customHeight="1">
      <c r="A593" s="452"/>
      <c r="B593" s="23"/>
      <c r="C593" s="23"/>
      <c r="D593" s="23"/>
      <c r="E593" s="23"/>
      <c r="F593" s="23"/>
      <c r="G593" s="23"/>
      <c r="H593" s="23"/>
      <c r="I593" s="23"/>
      <c r="J593" s="23"/>
      <c r="K593" s="23"/>
      <c r="L593" s="23"/>
      <c r="M593" s="23"/>
      <c r="N593" s="23"/>
      <c r="O593" s="219"/>
      <c r="P593" s="219"/>
      <c r="Q593" s="23"/>
      <c r="R593" s="23"/>
      <c r="S593" s="23"/>
      <c r="T593" s="23"/>
      <c r="U593" s="23"/>
      <c r="V593" s="23"/>
      <c r="W593" s="23"/>
      <c r="X593" s="23"/>
    </row>
    <row r="594" spans="1:24" ht="15.75" customHeight="1">
      <c r="A594" s="452"/>
      <c r="B594" s="23"/>
      <c r="C594" s="23"/>
      <c r="D594" s="23"/>
      <c r="E594" s="23"/>
      <c r="F594" s="23"/>
      <c r="G594" s="23"/>
      <c r="H594" s="23"/>
      <c r="I594" s="23"/>
      <c r="J594" s="23"/>
      <c r="K594" s="23"/>
      <c r="L594" s="23"/>
      <c r="M594" s="23"/>
      <c r="N594" s="23"/>
      <c r="O594" s="219"/>
      <c r="P594" s="219"/>
      <c r="Q594" s="23"/>
      <c r="R594" s="23"/>
      <c r="S594" s="23"/>
      <c r="T594" s="23"/>
      <c r="U594" s="23"/>
      <c r="V594" s="23"/>
      <c r="W594" s="23"/>
      <c r="X594" s="23"/>
    </row>
    <row r="595" spans="1:24" ht="15.75" customHeight="1">
      <c r="A595" s="452"/>
      <c r="B595" s="23"/>
      <c r="C595" s="23"/>
      <c r="D595" s="23"/>
      <c r="E595" s="23"/>
      <c r="F595" s="23"/>
      <c r="G595" s="23"/>
      <c r="H595" s="23"/>
      <c r="I595" s="23"/>
      <c r="J595" s="23"/>
      <c r="K595" s="23"/>
      <c r="L595" s="23"/>
      <c r="M595" s="23"/>
      <c r="N595" s="23"/>
      <c r="O595" s="219"/>
      <c r="P595" s="219"/>
      <c r="Q595" s="23"/>
      <c r="R595" s="23"/>
      <c r="S595" s="23"/>
      <c r="T595" s="23"/>
      <c r="U595" s="23"/>
      <c r="V595" s="23"/>
      <c r="W595" s="23"/>
      <c r="X595" s="23"/>
    </row>
    <row r="596" spans="1:24" ht="15.75" customHeight="1">
      <c r="A596" s="452"/>
      <c r="B596" s="23"/>
      <c r="C596" s="23"/>
      <c r="D596" s="23"/>
      <c r="E596" s="23"/>
      <c r="F596" s="23"/>
      <c r="G596" s="23"/>
      <c r="H596" s="23"/>
      <c r="I596" s="23"/>
      <c r="J596" s="23"/>
      <c r="K596" s="23"/>
      <c r="L596" s="23"/>
      <c r="M596" s="23"/>
      <c r="N596" s="23"/>
      <c r="O596" s="219"/>
      <c r="P596" s="219"/>
      <c r="Q596" s="23"/>
      <c r="R596" s="23"/>
      <c r="S596" s="23"/>
      <c r="T596" s="23"/>
      <c r="U596" s="23"/>
      <c r="V596" s="23"/>
      <c r="W596" s="23"/>
      <c r="X596" s="23"/>
    </row>
    <row r="597" spans="1:24" ht="15.75" customHeight="1">
      <c r="A597" s="452"/>
      <c r="B597" s="23"/>
      <c r="C597" s="23"/>
      <c r="D597" s="23"/>
      <c r="E597" s="23"/>
      <c r="F597" s="23"/>
      <c r="G597" s="23"/>
      <c r="H597" s="23"/>
      <c r="I597" s="23"/>
      <c r="J597" s="23"/>
      <c r="K597" s="23"/>
      <c r="L597" s="23"/>
      <c r="M597" s="23"/>
      <c r="N597" s="23"/>
      <c r="O597" s="219"/>
      <c r="P597" s="219"/>
      <c r="Q597" s="23"/>
      <c r="R597" s="23"/>
      <c r="S597" s="23"/>
      <c r="T597" s="23"/>
      <c r="U597" s="23"/>
      <c r="V597" s="23"/>
      <c r="W597" s="23"/>
      <c r="X597" s="23"/>
    </row>
    <row r="598" spans="1:24" ht="15.75" customHeight="1">
      <c r="A598" s="452"/>
      <c r="B598" s="23"/>
      <c r="C598" s="23"/>
      <c r="D598" s="23"/>
      <c r="E598" s="23"/>
      <c r="F598" s="23"/>
      <c r="G598" s="23"/>
      <c r="H598" s="23"/>
      <c r="I598" s="23"/>
      <c r="J598" s="23"/>
      <c r="K598" s="23"/>
      <c r="L598" s="23"/>
      <c r="M598" s="23"/>
      <c r="N598" s="23"/>
      <c r="O598" s="219"/>
      <c r="P598" s="219"/>
      <c r="Q598" s="23"/>
      <c r="R598" s="23"/>
      <c r="S598" s="23"/>
      <c r="T598" s="23"/>
      <c r="U598" s="23"/>
      <c r="V598" s="23"/>
      <c r="W598" s="23"/>
      <c r="X598" s="23"/>
    </row>
    <row r="599" spans="1:24" ht="15.75" customHeight="1">
      <c r="A599" s="452"/>
      <c r="B599" s="23"/>
      <c r="C599" s="23"/>
      <c r="D599" s="23"/>
      <c r="E599" s="23"/>
      <c r="F599" s="23"/>
      <c r="G599" s="23"/>
      <c r="H599" s="23"/>
      <c r="I599" s="23"/>
      <c r="J599" s="23"/>
      <c r="K599" s="23"/>
      <c r="L599" s="23"/>
      <c r="M599" s="23"/>
      <c r="N599" s="23"/>
      <c r="O599" s="219"/>
      <c r="P599" s="219"/>
      <c r="Q599" s="23"/>
      <c r="R599" s="23"/>
      <c r="S599" s="23"/>
      <c r="T599" s="23"/>
      <c r="U599" s="23"/>
      <c r="V599" s="23"/>
      <c r="W599" s="23"/>
      <c r="X599" s="23"/>
    </row>
    <row r="600" spans="1:24" ht="15.75" customHeight="1">
      <c r="A600" s="452"/>
      <c r="B600" s="23"/>
      <c r="C600" s="23"/>
      <c r="D600" s="23"/>
      <c r="E600" s="23"/>
      <c r="F600" s="23"/>
      <c r="G600" s="23"/>
      <c r="H600" s="23"/>
      <c r="I600" s="23"/>
      <c r="J600" s="23"/>
      <c r="K600" s="23"/>
      <c r="L600" s="23"/>
      <c r="M600" s="23"/>
      <c r="N600" s="23"/>
      <c r="O600" s="219"/>
      <c r="P600" s="219"/>
      <c r="Q600" s="23"/>
      <c r="R600" s="23"/>
      <c r="S600" s="23"/>
      <c r="T600" s="23"/>
      <c r="U600" s="23"/>
      <c r="V600" s="23"/>
      <c r="W600" s="23"/>
      <c r="X600" s="23"/>
    </row>
    <row r="601" spans="1:24" ht="15.75" customHeight="1">
      <c r="A601" s="452"/>
      <c r="B601" s="23"/>
      <c r="C601" s="23"/>
      <c r="D601" s="23"/>
      <c r="E601" s="23"/>
      <c r="F601" s="23"/>
      <c r="G601" s="23"/>
      <c r="H601" s="23"/>
      <c r="I601" s="23"/>
      <c r="J601" s="23"/>
      <c r="K601" s="23"/>
      <c r="L601" s="23"/>
      <c r="M601" s="23"/>
      <c r="N601" s="23"/>
      <c r="O601" s="219"/>
      <c r="P601" s="219"/>
      <c r="Q601" s="23"/>
      <c r="R601" s="23"/>
      <c r="S601" s="23"/>
      <c r="T601" s="23"/>
      <c r="U601" s="23"/>
      <c r="V601" s="23"/>
      <c r="W601" s="23"/>
      <c r="X601" s="23"/>
    </row>
    <row r="602" spans="1:24" ht="15.75" customHeight="1">
      <c r="A602" s="452"/>
      <c r="B602" s="23"/>
      <c r="C602" s="23"/>
      <c r="D602" s="23"/>
      <c r="E602" s="23"/>
      <c r="F602" s="23"/>
      <c r="G602" s="23"/>
      <c r="H602" s="23"/>
      <c r="I602" s="23"/>
      <c r="J602" s="23"/>
      <c r="K602" s="23"/>
      <c r="L602" s="23"/>
      <c r="M602" s="23"/>
      <c r="N602" s="23"/>
      <c r="O602" s="219"/>
      <c r="P602" s="219"/>
      <c r="Q602" s="23"/>
      <c r="R602" s="23"/>
      <c r="S602" s="23"/>
      <c r="T602" s="23"/>
      <c r="U602" s="23"/>
      <c r="V602" s="23"/>
      <c r="W602" s="23"/>
      <c r="X602" s="23"/>
    </row>
    <row r="603" spans="1:24" ht="15.75" customHeight="1">
      <c r="A603" s="452"/>
      <c r="B603" s="23"/>
      <c r="C603" s="23"/>
      <c r="D603" s="23"/>
      <c r="E603" s="23"/>
      <c r="F603" s="23"/>
      <c r="G603" s="23"/>
      <c r="H603" s="23"/>
      <c r="I603" s="23"/>
      <c r="J603" s="23"/>
      <c r="K603" s="23"/>
      <c r="L603" s="23"/>
      <c r="M603" s="23"/>
      <c r="N603" s="23"/>
      <c r="O603" s="219"/>
      <c r="P603" s="219"/>
      <c r="Q603" s="23"/>
      <c r="R603" s="23"/>
      <c r="S603" s="23"/>
      <c r="T603" s="23"/>
      <c r="U603" s="23"/>
      <c r="V603" s="23"/>
      <c r="W603" s="23"/>
      <c r="X603" s="23"/>
    </row>
    <row r="604" spans="1:24" ht="15.75" customHeight="1">
      <c r="A604" s="452"/>
      <c r="B604" s="23"/>
      <c r="C604" s="23"/>
      <c r="D604" s="23"/>
      <c r="E604" s="23"/>
      <c r="F604" s="23"/>
      <c r="G604" s="23"/>
      <c r="H604" s="23"/>
      <c r="I604" s="23"/>
      <c r="J604" s="23"/>
      <c r="K604" s="23"/>
      <c r="L604" s="23"/>
      <c r="M604" s="23"/>
      <c r="N604" s="23"/>
      <c r="O604" s="219"/>
      <c r="P604" s="219"/>
      <c r="Q604" s="23"/>
      <c r="R604" s="23"/>
      <c r="S604" s="23"/>
      <c r="T604" s="23"/>
      <c r="U604" s="23"/>
      <c r="V604" s="23"/>
      <c r="W604" s="23"/>
      <c r="X604" s="23"/>
    </row>
    <row r="605" spans="1:24" ht="15.75" customHeight="1">
      <c r="A605" s="452"/>
      <c r="B605" s="23"/>
      <c r="C605" s="23"/>
      <c r="D605" s="23"/>
      <c r="E605" s="23"/>
      <c r="F605" s="23"/>
      <c r="G605" s="23"/>
      <c r="H605" s="23"/>
      <c r="I605" s="23"/>
      <c r="J605" s="23"/>
      <c r="K605" s="23"/>
      <c r="L605" s="23"/>
      <c r="M605" s="23"/>
      <c r="N605" s="23"/>
      <c r="O605" s="219"/>
      <c r="P605" s="219"/>
      <c r="Q605" s="23"/>
      <c r="R605" s="23"/>
      <c r="S605" s="23"/>
      <c r="T605" s="23"/>
      <c r="U605" s="23"/>
      <c r="V605" s="23"/>
      <c r="W605" s="23"/>
      <c r="X605" s="23"/>
    </row>
    <row r="606" spans="1:24" ht="15.75" customHeight="1">
      <c r="A606" s="452"/>
      <c r="B606" s="23"/>
      <c r="C606" s="23"/>
      <c r="D606" s="23"/>
      <c r="E606" s="23"/>
      <c r="F606" s="23"/>
      <c r="G606" s="23"/>
      <c r="H606" s="23"/>
      <c r="I606" s="23"/>
      <c r="J606" s="23"/>
      <c r="K606" s="23"/>
      <c r="L606" s="23"/>
      <c r="M606" s="23"/>
      <c r="N606" s="23"/>
      <c r="O606" s="219"/>
      <c r="P606" s="219"/>
      <c r="Q606" s="23"/>
      <c r="R606" s="23"/>
      <c r="S606" s="23"/>
      <c r="T606" s="23"/>
      <c r="U606" s="23"/>
      <c r="V606" s="23"/>
      <c r="W606" s="23"/>
      <c r="X606" s="23"/>
    </row>
    <row r="607" spans="1:24" ht="15.75" customHeight="1">
      <c r="A607" s="452"/>
      <c r="B607" s="23"/>
      <c r="C607" s="23"/>
      <c r="D607" s="23"/>
      <c r="E607" s="23"/>
      <c r="F607" s="23"/>
      <c r="G607" s="23"/>
      <c r="H607" s="23"/>
      <c r="I607" s="23"/>
      <c r="J607" s="23"/>
      <c r="K607" s="23"/>
      <c r="L607" s="23"/>
      <c r="M607" s="23"/>
      <c r="N607" s="23"/>
      <c r="O607" s="219"/>
      <c r="P607" s="219"/>
      <c r="Q607" s="23"/>
      <c r="R607" s="23"/>
      <c r="S607" s="23"/>
      <c r="T607" s="23"/>
      <c r="U607" s="23"/>
      <c r="V607" s="23"/>
      <c r="W607" s="23"/>
      <c r="X607" s="23"/>
    </row>
    <row r="608" spans="1:24" ht="15.75" customHeight="1">
      <c r="A608" s="452"/>
      <c r="B608" s="23"/>
      <c r="C608" s="23"/>
      <c r="D608" s="23"/>
      <c r="E608" s="23"/>
      <c r="F608" s="23"/>
      <c r="G608" s="23"/>
      <c r="H608" s="23"/>
      <c r="I608" s="23"/>
      <c r="J608" s="23"/>
      <c r="K608" s="23"/>
      <c r="L608" s="23"/>
      <c r="M608" s="23"/>
      <c r="N608" s="23"/>
      <c r="O608" s="219"/>
      <c r="P608" s="219"/>
      <c r="Q608" s="23"/>
      <c r="R608" s="23"/>
      <c r="S608" s="23"/>
      <c r="T608" s="23"/>
      <c r="U608" s="23"/>
      <c r="V608" s="23"/>
      <c r="W608" s="23"/>
      <c r="X608" s="23"/>
    </row>
    <row r="609" spans="1:24" ht="15.75" customHeight="1">
      <c r="A609" s="452"/>
      <c r="B609" s="23"/>
      <c r="C609" s="23"/>
      <c r="D609" s="23"/>
      <c r="E609" s="23"/>
      <c r="F609" s="23"/>
      <c r="G609" s="23"/>
      <c r="H609" s="23"/>
      <c r="I609" s="23"/>
      <c r="J609" s="23"/>
      <c r="K609" s="23"/>
      <c r="L609" s="23"/>
      <c r="M609" s="23"/>
      <c r="N609" s="23"/>
      <c r="O609" s="219"/>
      <c r="P609" s="219"/>
      <c r="Q609" s="23"/>
      <c r="R609" s="23"/>
      <c r="S609" s="23"/>
      <c r="T609" s="23"/>
      <c r="U609" s="23"/>
      <c r="V609" s="23"/>
      <c r="W609" s="23"/>
      <c r="X609" s="23"/>
    </row>
    <row r="610" spans="1:24" ht="15.75" customHeight="1">
      <c r="A610" s="452"/>
      <c r="B610" s="23"/>
      <c r="C610" s="23"/>
      <c r="D610" s="23"/>
      <c r="E610" s="23"/>
      <c r="F610" s="23"/>
      <c r="G610" s="23"/>
      <c r="H610" s="23"/>
      <c r="I610" s="23"/>
      <c r="J610" s="23"/>
      <c r="K610" s="23"/>
      <c r="L610" s="23"/>
      <c r="M610" s="23"/>
      <c r="N610" s="23"/>
      <c r="O610" s="219"/>
      <c r="P610" s="219"/>
      <c r="Q610" s="23"/>
      <c r="R610" s="23"/>
      <c r="S610" s="23"/>
      <c r="T610" s="23"/>
      <c r="U610" s="23"/>
      <c r="V610" s="23"/>
      <c r="W610" s="23"/>
      <c r="X610" s="23"/>
    </row>
    <row r="611" spans="1:24" ht="15.75" customHeight="1">
      <c r="A611" s="452"/>
      <c r="B611" s="23"/>
      <c r="C611" s="23"/>
      <c r="D611" s="23"/>
      <c r="E611" s="23"/>
      <c r="F611" s="23"/>
      <c r="G611" s="23"/>
      <c r="H611" s="23"/>
      <c r="I611" s="23"/>
      <c r="J611" s="23"/>
      <c r="K611" s="23"/>
      <c r="L611" s="23"/>
      <c r="M611" s="23"/>
      <c r="N611" s="23"/>
      <c r="O611" s="219"/>
      <c r="P611" s="219"/>
      <c r="Q611" s="23"/>
      <c r="R611" s="23"/>
      <c r="S611" s="23"/>
      <c r="T611" s="23"/>
      <c r="U611" s="23"/>
      <c r="V611" s="23"/>
      <c r="W611" s="23"/>
      <c r="X611" s="23"/>
    </row>
    <row r="612" spans="1:24" ht="15.75" customHeight="1">
      <c r="A612" s="452"/>
      <c r="B612" s="23"/>
      <c r="C612" s="23"/>
      <c r="D612" s="23"/>
      <c r="E612" s="23"/>
      <c r="F612" s="23"/>
      <c r="G612" s="23"/>
      <c r="H612" s="23"/>
      <c r="I612" s="23"/>
      <c r="J612" s="23"/>
      <c r="K612" s="23"/>
      <c r="L612" s="23"/>
      <c r="M612" s="23"/>
      <c r="N612" s="23"/>
      <c r="O612" s="219"/>
      <c r="P612" s="219"/>
      <c r="Q612" s="23"/>
      <c r="R612" s="23"/>
      <c r="S612" s="23"/>
      <c r="T612" s="23"/>
      <c r="U612" s="23"/>
      <c r="V612" s="23"/>
      <c r="W612" s="23"/>
      <c r="X612" s="23"/>
    </row>
    <row r="613" spans="1:24" ht="15.75" customHeight="1">
      <c r="A613" s="452"/>
      <c r="B613" s="23"/>
      <c r="C613" s="23"/>
      <c r="D613" s="23"/>
      <c r="E613" s="23"/>
      <c r="F613" s="23"/>
      <c r="G613" s="23"/>
      <c r="H613" s="23"/>
      <c r="I613" s="23"/>
      <c r="J613" s="23"/>
      <c r="K613" s="23"/>
      <c r="L613" s="23"/>
      <c r="M613" s="23"/>
      <c r="N613" s="23"/>
      <c r="O613" s="219"/>
      <c r="P613" s="219"/>
      <c r="Q613" s="23"/>
      <c r="R613" s="23"/>
      <c r="S613" s="23"/>
      <c r="T613" s="23"/>
      <c r="U613" s="23"/>
      <c r="V613" s="23"/>
      <c r="W613" s="23"/>
      <c r="X613" s="23"/>
    </row>
    <row r="614" spans="1:24" ht="15.75" customHeight="1">
      <c r="A614" s="452"/>
      <c r="B614" s="23"/>
      <c r="C614" s="23"/>
      <c r="D614" s="23"/>
      <c r="E614" s="23"/>
      <c r="F614" s="23"/>
      <c r="G614" s="23"/>
      <c r="H614" s="23"/>
      <c r="I614" s="23"/>
      <c r="J614" s="23"/>
      <c r="K614" s="23"/>
      <c r="L614" s="23"/>
      <c r="M614" s="23"/>
      <c r="N614" s="23"/>
      <c r="O614" s="219"/>
      <c r="P614" s="219"/>
      <c r="Q614" s="23"/>
      <c r="R614" s="23"/>
      <c r="S614" s="23"/>
      <c r="T614" s="23"/>
      <c r="U614" s="23"/>
      <c r="V614" s="23"/>
      <c r="W614" s="23"/>
      <c r="X614" s="23"/>
    </row>
    <row r="615" spans="1:24" ht="15.75" customHeight="1">
      <c r="A615" s="452"/>
      <c r="B615" s="23"/>
      <c r="C615" s="23"/>
      <c r="D615" s="23"/>
      <c r="E615" s="23"/>
      <c r="F615" s="23"/>
      <c r="G615" s="23"/>
      <c r="H615" s="23"/>
      <c r="I615" s="23"/>
      <c r="J615" s="23"/>
      <c r="K615" s="23"/>
      <c r="L615" s="23"/>
      <c r="M615" s="23"/>
      <c r="N615" s="23"/>
      <c r="O615" s="219"/>
      <c r="P615" s="219"/>
      <c r="Q615" s="23"/>
      <c r="R615" s="23"/>
      <c r="S615" s="23"/>
      <c r="T615" s="23"/>
      <c r="U615" s="23"/>
      <c r="V615" s="23"/>
      <c r="W615" s="23"/>
      <c r="X615" s="23"/>
    </row>
    <row r="616" spans="1:24" ht="15.75" customHeight="1">
      <c r="A616" s="452"/>
      <c r="B616" s="23"/>
      <c r="C616" s="23"/>
      <c r="D616" s="23"/>
      <c r="E616" s="23"/>
      <c r="F616" s="23"/>
      <c r="G616" s="23"/>
      <c r="H616" s="23"/>
      <c r="I616" s="23"/>
      <c r="J616" s="23"/>
      <c r="K616" s="23"/>
      <c r="L616" s="23"/>
      <c r="M616" s="23"/>
      <c r="N616" s="23"/>
      <c r="O616" s="219"/>
      <c r="P616" s="219"/>
      <c r="Q616" s="23"/>
      <c r="R616" s="23"/>
      <c r="S616" s="23"/>
      <c r="T616" s="23"/>
      <c r="U616" s="23"/>
      <c r="V616" s="23"/>
      <c r="W616" s="23"/>
      <c r="X616" s="23"/>
    </row>
    <row r="617" spans="1:24" ht="15.75" customHeight="1">
      <c r="A617" s="452"/>
      <c r="B617" s="23"/>
      <c r="C617" s="23"/>
      <c r="D617" s="23"/>
      <c r="E617" s="23"/>
      <c r="F617" s="23"/>
      <c r="G617" s="23"/>
      <c r="H617" s="23"/>
      <c r="I617" s="23"/>
      <c r="J617" s="23"/>
      <c r="K617" s="23"/>
      <c r="L617" s="23"/>
      <c r="M617" s="23"/>
      <c r="N617" s="23"/>
      <c r="O617" s="219"/>
      <c r="P617" s="219"/>
      <c r="Q617" s="23"/>
      <c r="R617" s="23"/>
      <c r="S617" s="23"/>
      <c r="T617" s="23"/>
      <c r="U617" s="23"/>
      <c r="V617" s="23"/>
      <c r="W617" s="23"/>
      <c r="X617" s="23"/>
    </row>
    <row r="618" spans="1:24" ht="15.75" customHeight="1">
      <c r="A618" s="452"/>
      <c r="B618" s="23"/>
      <c r="C618" s="23"/>
      <c r="D618" s="23"/>
      <c r="E618" s="23"/>
      <c r="F618" s="23"/>
      <c r="G618" s="23"/>
      <c r="H618" s="23"/>
      <c r="I618" s="23"/>
      <c r="J618" s="23"/>
      <c r="K618" s="23"/>
      <c r="L618" s="23"/>
      <c r="M618" s="23"/>
      <c r="N618" s="23"/>
      <c r="O618" s="219"/>
      <c r="P618" s="219"/>
      <c r="Q618" s="23"/>
      <c r="R618" s="23"/>
      <c r="S618" s="23"/>
      <c r="T618" s="23"/>
      <c r="U618" s="23"/>
      <c r="V618" s="23"/>
      <c r="W618" s="23"/>
      <c r="X618" s="23"/>
    </row>
    <row r="619" spans="1:24" ht="15.75" customHeight="1">
      <c r="A619" s="452"/>
      <c r="B619" s="23"/>
      <c r="C619" s="23"/>
      <c r="D619" s="23"/>
      <c r="E619" s="23"/>
      <c r="F619" s="23"/>
      <c r="G619" s="23"/>
      <c r="H619" s="23"/>
      <c r="I619" s="23"/>
      <c r="J619" s="23"/>
      <c r="K619" s="23"/>
      <c r="L619" s="23"/>
      <c r="M619" s="23"/>
      <c r="N619" s="23"/>
      <c r="O619" s="219"/>
      <c r="P619" s="219"/>
      <c r="Q619" s="23"/>
      <c r="R619" s="23"/>
      <c r="S619" s="23"/>
      <c r="T619" s="23"/>
      <c r="U619" s="23"/>
      <c r="V619" s="23"/>
      <c r="W619" s="23"/>
      <c r="X619" s="23"/>
    </row>
    <row r="620" spans="1:24" ht="15.75" customHeight="1">
      <c r="A620" s="452"/>
      <c r="B620" s="23"/>
      <c r="C620" s="23"/>
      <c r="D620" s="23"/>
      <c r="E620" s="23"/>
      <c r="F620" s="23"/>
      <c r="G620" s="23"/>
      <c r="H620" s="23"/>
      <c r="I620" s="23"/>
      <c r="J620" s="23"/>
      <c r="K620" s="23"/>
      <c r="L620" s="23"/>
      <c r="M620" s="23"/>
      <c r="N620" s="23"/>
      <c r="O620" s="219"/>
      <c r="P620" s="219"/>
      <c r="Q620" s="23"/>
      <c r="R620" s="23"/>
      <c r="S620" s="23"/>
      <c r="T620" s="23"/>
      <c r="U620" s="23"/>
      <c r="V620" s="23"/>
      <c r="W620" s="23"/>
      <c r="X620" s="23"/>
    </row>
    <row r="621" spans="1:24" ht="15.75" customHeight="1">
      <c r="A621" s="452"/>
      <c r="B621" s="23"/>
      <c r="C621" s="23"/>
      <c r="D621" s="23"/>
      <c r="E621" s="23"/>
      <c r="F621" s="23"/>
      <c r="G621" s="23"/>
      <c r="H621" s="23"/>
      <c r="I621" s="23"/>
      <c r="J621" s="23"/>
      <c r="K621" s="23"/>
      <c r="L621" s="23"/>
      <c r="M621" s="23"/>
      <c r="N621" s="23"/>
      <c r="O621" s="219"/>
      <c r="P621" s="219"/>
      <c r="Q621" s="23"/>
      <c r="R621" s="23"/>
      <c r="S621" s="23"/>
      <c r="T621" s="23"/>
      <c r="U621" s="23"/>
      <c r="V621" s="23"/>
      <c r="W621" s="23"/>
      <c r="X621" s="23"/>
    </row>
    <row r="622" spans="1:24" ht="15.75" customHeight="1">
      <c r="A622" s="452"/>
      <c r="B622" s="23"/>
      <c r="C622" s="23"/>
      <c r="D622" s="23"/>
      <c r="E622" s="23"/>
      <c r="F622" s="23"/>
      <c r="G622" s="23"/>
      <c r="H622" s="23"/>
      <c r="I622" s="23"/>
      <c r="J622" s="23"/>
      <c r="K622" s="23"/>
      <c r="L622" s="23"/>
      <c r="M622" s="23"/>
      <c r="N622" s="23"/>
      <c r="O622" s="219"/>
      <c r="P622" s="219"/>
      <c r="Q622" s="23"/>
      <c r="R622" s="23"/>
      <c r="S622" s="23"/>
      <c r="T622" s="23"/>
      <c r="U622" s="23"/>
      <c r="V622" s="23"/>
      <c r="W622" s="23"/>
      <c r="X622" s="23"/>
    </row>
    <row r="623" spans="1:24" ht="15.75" customHeight="1">
      <c r="A623" s="452"/>
      <c r="B623" s="23"/>
      <c r="C623" s="23"/>
      <c r="D623" s="23"/>
      <c r="E623" s="23"/>
      <c r="F623" s="23"/>
      <c r="G623" s="23"/>
      <c r="H623" s="23"/>
      <c r="I623" s="23"/>
      <c r="J623" s="23"/>
      <c r="K623" s="23"/>
      <c r="L623" s="23"/>
      <c r="M623" s="23"/>
      <c r="N623" s="23"/>
      <c r="O623" s="219"/>
      <c r="P623" s="219"/>
      <c r="Q623" s="23"/>
      <c r="R623" s="23"/>
      <c r="S623" s="23"/>
      <c r="T623" s="23"/>
      <c r="U623" s="23"/>
      <c r="V623" s="23"/>
      <c r="W623" s="23"/>
      <c r="X623" s="23"/>
    </row>
    <row r="624" spans="1:24" ht="15.75" customHeight="1">
      <c r="A624" s="452"/>
      <c r="B624" s="23"/>
      <c r="C624" s="23"/>
      <c r="D624" s="23"/>
      <c r="E624" s="23"/>
      <c r="F624" s="23"/>
      <c r="G624" s="23"/>
      <c r="H624" s="23"/>
      <c r="I624" s="23"/>
      <c r="J624" s="23"/>
      <c r="K624" s="23"/>
      <c r="L624" s="23"/>
      <c r="M624" s="23"/>
      <c r="N624" s="23"/>
      <c r="O624" s="219"/>
      <c r="P624" s="219"/>
      <c r="Q624" s="23"/>
      <c r="R624" s="23"/>
      <c r="S624" s="23"/>
      <c r="T624" s="23"/>
      <c r="U624" s="23"/>
      <c r="V624" s="23"/>
      <c r="W624" s="23"/>
      <c r="X624" s="23"/>
    </row>
    <row r="625" spans="1:24" ht="15.75" customHeight="1">
      <c r="A625" s="452"/>
      <c r="B625" s="23"/>
      <c r="C625" s="23"/>
      <c r="D625" s="23"/>
      <c r="E625" s="23"/>
      <c r="F625" s="23"/>
      <c r="G625" s="23"/>
      <c r="H625" s="23"/>
      <c r="I625" s="23"/>
      <c r="J625" s="23"/>
      <c r="K625" s="23"/>
      <c r="L625" s="23"/>
      <c r="M625" s="23"/>
      <c r="N625" s="23"/>
      <c r="O625" s="219"/>
      <c r="P625" s="219"/>
      <c r="Q625" s="23"/>
      <c r="R625" s="23"/>
      <c r="S625" s="23"/>
      <c r="T625" s="23"/>
      <c r="U625" s="23"/>
      <c r="V625" s="23"/>
      <c r="W625" s="23"/>
      <c r="X625" s="23"/>
    </row>
    <row r="626" spans="1:24" ht="15.75" customHeight="1">
      <c r="A626" s="452"/>
      <c r="B626" s="23"/>
      <c r="C626" s="23"/>
      <c r="D626" s="23"/>
      <c r="E626" s="23"/>
      <c r="F626" s="23"/>
      <c r="G626" s="23"/>
      <c r="H626" s="23"/>
      <c r="I626" s="23"/>
      <c r="J626" s="23"/>
      <c r="K626" s="23"/>
      <c r="L626" s="23"/>
      <c r="M626" s="23"/>
      <c r="N626" s="23"/>
      <c r="O626" s="219"/>
      <c r="P626" s="219"/>
      <c r="Q626" s="23"/>
      <c r="R626" s="23"/>
      <c r="S626" s="23"/>
      <c r="T626" s="23"/>
      <c r="U626" s="23"/>
      <c r="V626" s="23"/>
      <c r="W626" s="23"/>
      <c r="X626" s="23"/>
    </row>
    <row r="627" spans="1:24" ht="15.75" customHeight="1">
      <c r="A627" s="452"/>
      <c r="B627" s="23"/>
      <c r="C627" s="23"/>
      <c r="D627" s="23"/>
      <c r="E627" s="23"/>
      <c r="F627" s="23"/>
      <c r="G627" s="23"/>
      <c r="H627" s="23"/>
      <c r="I627" s="23"/>
      <c r="J627" s="23"/>
      <c r="K627" s="23"/>
      <c r="L627" s="23"/>
      <c r="M627" s="23"/>
      <c r="N627" s="23"/>
      <c r="O627" s="219"/>
      <c r="P627" s="219"/>
      <c r="Q627" s="23"/>
      <c r="R627" s="23"/>
      <c r="S627" s="23"/>
      <c r="T627" s="23"/>
      <c r="U627" s="23"/>
      <c r="V627" s="23"/>
      <c r="W627" s="23"/>
      <c r="X627" s="23"/>
    </row>
    <row r="628" spans="1:24" ht="15.75" customHeight="1">
      <c r="A628" s="452"/>
      <c r="B628" s="23"/>
      <c r="C628" s="23"/>
      <c r="D628" s="23"/>
      <c r="E628" s="23"/>
      <c r="F628" s="23"/>
      <c r="G628" s="23"/>
      <c r="H628" s="23"/>
      <c r="I628" s="23"/>
      <c r="J628" s="23"/>
      <c r="K628" s="23"/>
      <c r="L628" s="23"/>
      <c r="M628" s="23"/>
      <c r="N628" s="23"/>
      <c r="O628" s="219"/>
      <c r="P628" s="219"/>
      <c r="Q628" s="23"/>
      <c r="R628" s="23"/>
      <c r="S628" s="23"/>
      <c r="T628" s="23"/>
      <c r="U628" s="23"/>
      <c r="V628" s="23"/>
      <c r="W628" s="23"/>
      <c r="X628" s="23"/>
    </row>
    <row r="629" spans="1:24" ht="15.75" customHeight="1">
      <c r="A629" s="452"/>
      <c r="B629" s="23"/>
      <c r="C629" s="23"/>
      <c r="D629" s="23"/>
      <c r="E629" s="23"/>
      <c r="F629" s="23"/>
      <c r="G629" s="23"/>
      <c r="H629" s="23"/>
      <c r="I629" s="23"/>
      <c r="J629" s="23"/>
      <c r="K629" s="23"/>
      <c r="L629" s="23"/>
      <c r="M629" s="23"/>
      <c r="N629" s="23"/>
      <c r="O629" s="219"/>
      <c r="P629" s="219"/>
      <c r="Q629" s="23"/>
      <c r="R629" s="23"/>
      <c r="S629" s="23"/>
      <c r="T629" s="23"/>
      <c r="U629" s="23"/>
      <c r="V629" s="23"/>
      <c r="W629" s="23"/>
      <c r="X629" s="23"/>
    </row>
    <row r="630" spans="1:24" ht="15.75" customHeight="1">
      <c r="A630" s="452"/>
      <c r="B630" s="23"/>
      <c r="C630" s="23"/>
      <c r="D630" s="23"/>
      <c r="E630" s="23"/>
      <c r="F630" s="23"/>
      <c r="G630" s="23"/>
      <c r="H630" s="23"/>
      <c r="I630" s="23"/>
      <c r="J630" s="23"/>
      <c r="K630" s="23"/>
      <c r="L630" s="23"/>
      <c r="M630" s="23"/>
      <c r="N630" s="23"/>
      <c r="O630" s="219"/>
      <c r="P630" s="219"/>
      <c r="Q630" s="23"/>
      <c r="R630" s="23"/>
      <c r="S630" s="23"/>
      <c r="T630" s="23"/>
      <c r="U630" s="23"/>
      <c r="V630" s="23"/>
      <c r="W630" s="23"/>
      <c r="X630" s="23"/>
    </row>
    <row r="631" spans="1:24" ht="15.75" customHeight="1">
      <c r="A631" s="452"/>
      <c r="B631" s="23"/>
      <c r="C631" s="23"/>
      <c r="D631" s="23"/>
      <c r="E631" s="23"/>
      <c r="F631" s="23"/>
      <c r="G631" s="23"/>
      <c r="H631" s="23"/>
      <c r="I631" s="23"/>
      <c r="J631" s="23"/>
      <c r="K631" s="23"/>
      <c r="L631" s="23"/>
      <c r="M631" s="23"/>
      <c r="N631" s="23"/>
      <c r="O631" s="219"/>
      <c r="P631" s="219"/>
      <c r="Q631" s="23"/>
      <c r="R631" s="23"/>
      <c r="S631" s="23"/>
      <c r="T631" s="23"/>
      <c r="U631" s="23"/>
      <c r="V631" s="23"/>
      <c r="W631" s="23"/>
      <c r="X631" s="23"/>
    </row>
    <row r="632" spans="1:24" ht="15.75" customHeight="1">
      <c r="A632" s="452"/>
      <c r="B632" s="23"/>
      <c r="C632" s="23"/>
      <c r="D632" s="23"/>
      <c r="E632" s="23"/>
      <c r="F632" s="23"/>
      <c r="G632" s="23"/>
      <c r="H632" s="23"/>
      <c r="I632" s="23"/>
      <c r="J632" s="23"/>
      <c r="K632" s="23"/>
      <c r="L632" s="23"/>
      <c r="M632" s="23"/>
      <c r="N632" s="23"/>
      <c r="O632" s="219"/>
      <c r="P632" s="219"/>
      <c r="Q632" s="23"/>
      <c r="R632" s="23"/>
      <c r="S632" s="23"/>
      <c r="T632" s="23"/>
      <c r="U632" s="23"/>
      <c r="V632" s="23"/>
      <c r="W632" s="23"/>
      <c r="X632" s="23"/>
    </row>
    <row r="633" spans="1:24" ht="15.75" customHeight="1">
      <c r="A633" s="452"/>
      <c r="B633" s="23"/>
      <c r="C633" s="23"/>
      <c r="D633" s="23"/>
      <c r="E633" s="23"/>
      <c r="F633" s="23"/>
      <c r="G633" s="23"/>
      <c r="H633" s="23"/>
      <c r="I633" s="23"/>
      <c r="J633" s="23"/>
      <c r="K633" s="23"/>
      <c r="L633" s="23"/>
      <c r="M633" s="23"/>
      <c r="N633" s="23"/>
      <c r="O633" s="219"/>
      <c r="P633" s="219"/>
      <c r="Q633" s="23"/>
      <c r="R633" s="23"/>
      <c r="S633" s="23"/>
      <c r="T633" s="23"/>
      <c r="U633" s="23"/>
      <c r="V633" s="23"/>
      <c r="W633" s="23"/>
      <c r="X633" s="23"/>
    </row>
    <row r="634" spans="1:24" ht="15.75" customHeight="1">
      <c r="A634" s="452"/>
      <c r="B634" s="23"/>
      <c r="C634" s="23"/>
      <c r="D634" s="23"/>
      <c r="E634" s="23"/>
      <c r="F634" s="23"/>
      <c r="G634" s="23"/>
      <c r="H634" s="23"/>
      <c r="I634" s="23"/>
      <c r="J634" s="23"/>
      <c r="K634" s="23"/>
      <c r="L634" s="23"/>
      <c r="M634" s="23"/>
      <c r="N634" s="23"/>
      <c r="O634" s="219"/>
      <c r="P634" s="219"/>
      <c r="Q634" s="23"/>
      <c r="R634" s="23"/>
      <c r="S634" s="23"/>
      <c r="T634" s="23"/>
      <c r="U634" s="23"/>
      <c r="V634" s="23"/>
      <c r="W634" s="23"/>
      <c r="X634" s="23"/>
    </row>
    <row r="635" spans="1:24" ht="15.75" customHeight="1">
      <c r="A635" s="452"/>
      <c r="B635" s="23"/>
      <c r="C635" s="23"/>
      <c r="D635" s="23"/>
      <c r="E635" s="23"/>
      <c r="F635" s="23"/>
      <c r="G635" s="23"/>
      <c r="H635" s="23"/>
      <c r="I635" s="23"/>
      <c r="J635" s="23"/>
      <c r="K635" s="23"/>
      <c r="L635" s="23"/>
      <c r="M635" s="23"/>
      <c r="N635" s="23"/>
      <c r="O635" s="219"/>
      <c r="P635" s="219"/>
      <c r="Q635" s="23"/>
      <c r="R635" s="23"/>
      <c r="S635" s="23"/>
      <c r="T635" s="23"/>
      <c r="U635" s="23"/>
      <c r="V635" s="23"/>
      <c r="W635" s="23"/>
      <c r="X635" s="23"/>
    </row>
    <row r="636" spans="1:24" ht="15.75" customHeight="1">
      <c r="A636" s="452"/>
      <c r="B636" s="23"/>
      <c r="C636" s="23"/>
      <c r="D636" s="23"/>
      <c r="E636" s="23"/>
      <c r="F636" s="23"/>
      <c r="G636" s="23"/>
      <c r="H636" s="23"/>
      <c r="I636" s="23"/>
      <c r="J636" s="23"/>
      <c r="K636" s="23"/>
      <c r="L636" s="23"/>
      <c r="M636" s="23"/>
      <c r="N636" s="23"/>
      <c r="O636" s="219"/>
      <c r="P636" s="219"/>
      <c r="Q636" s="23"/>
      <c r="R636" s="23"/>
      <c r="S636" s="23"/>
      <c r="T636" s="23"/>
      <c r="U636" s="23"/>
      <c r="V636" s="23"/>
      <c r="W636" s="23"/>
      <c r="X636" s="23"/>
    </row>
    <row r="637" spans="1:24" ht="15.75" customHeight="1">
      <c r="A637" s="452"/>
      <c r="B637" s="23"/>
      <c r="C637" s="23"/>
      <c r="D637" s="23"/>
      <c r="E637" s="23"/>
      <c r="F637" s="23"/>
      <c r="G637" s="23"/>
      <c r="H637" s="23"/>
      <c r="I637" s="23"/>
      <c r="J637" s="23"/>
      <c r="K637" s="23"/>
      <c r="L637" s="23"/>
      <c r="M637" s="23"/>
      <c r="N637" s="23"/>
      <c r="O637" s="219"/>
      <c r="P637" s="219"/>
      <c r="Q637" s="23"/>
      <c r="R637" s="23"/>
      <c r="S637" s="23"/>
      <c r="T637" s="23"/>
      <c r="U637" s="23"/>
      <c r="V637" s="23"/>
      <c r="W637" s="23"/>
      <c r="X637" s="23"/>
    </row>
    <row r="638" spans="1:24" ht="15.75" customHeight="1">
      <c r="A638" s="452"/>
      <c r="B638" s="23"/>
      <c r="C638" s="23"/>
      <c r="D638" s="23"/>
      <c r="E638" s="23"/>
      <c r="F638" s="23"/>
      <c r="G638" s="23"/>
      <c r="H638" s="23"/>
      <c r="I638" s="23"/>
      <c r="J638" s="23"/>
      <c r="K638" s="23"/>
      <c r="L638" s="23"/>
      <c r="M638" s="23"/>
      <c r="N638" s="23"/>
      <c r="O638" s="219"/>
      <c r="P638" s="219"/>
      <c r="Q638" s="23"/>
      <c r="R638" s="23"/>
      <c r="S638" s="23"/>
      <c r="T638" s="23"/>
      <c r="U638" s="23"/>
      <c r="V638" s="23"/>
      <c r="W638" s="23"/>
      <c r="X638" s="23"/>
    </row>
    <row r="639" spans="1:24" ht="15.75" customHeight="1">
      <c r="A639" s="452"/>
      <c r="B639" s="23"/>
      <c r="C639" s="23"/>
      <c r="D639" s="23"/>
      <c r="E639" s="23"/>
      <c r="F639" s="23"/>
      <c r="G639" s="23"/>
      <c r="H639" s="23"/>
      <c r="I639" s="23"/>
      <c r="J639" s="23"/>
      <c r="K639" s="23"/>
      <c r="L639" s="23"/>
      <c r="M639" s="23"/>
      <c r="N639" s="23"/>
      <c r="O639" s="219"/>
      <c r="P639" s="219"/>
      <c r="Q639" s="23"/>
      <c r="R639" s="23"/>
      <c r="S639" s="23"/>
      <c r="T639" s="23"/>
      <c r="U639" s="23"/>
      <c r="V639" s="23"/>
      <c r="W639" s="23"/>
      <c r="X639" s="23"/>
    </row>
    <row r="640" spans="1:24" ht="15.75" customHeight="1">
      <c r="A640" s="452"/>
      <c r="B640" s="23"/>
      <c r="C640" s="23"/>
      <c r="D640" s="23"/>
      <c r="E640" s="23"/>
      <c r="F640" s="23"/>
      <c r="G640" s="23"/>
      <c r="H640" s="23"/>
      <c r="I640" s="23"/>
      <c r="J640" s="23"/>
      <c r="K640" s="23"/>
      <c r="L640" s="23"/>
      <c r="M640" s="23"/>
      <c r="N640" s="23"/>
      <c r="O640" s="219"/>
      <c r="P640" s="219"/>
      <c r="Q640" s="23"/>
      <c r="R640" s="23"/>
      <c r="S640" s="23"/>
      <c r="T640" s="23"/>
      <c r="U640" s="23"/>
      <c r="V640" s="23"/>
      <c r="W640" s="23"/>
      <c r="X640" s="23"/>
    </row>
    <row r="641" spans="1:24" ht="15.75" customHeight="1">
      <c r="A641" s="452"/>
      <c r="B641" s="23"/>
      <c r="C641" s="23"/>
      <c r="D641" s="23"/>
      <c r="E641" s="23"/>
      <c r="F641" s="23"/>
      <c r="G641" s="23"/>
      <c r="H641" s="23"/>
      <c r="I641" s="23"/>
      <c r="J641" s="23"/>
      <c r="K641" s="23"/>
      <c r="L641" s="23"/>
      <c r="M641" s="23"/>
      <c r="N641" s="23"/>
      <c r="O641" s="219"/>
      <c r="P641" s="219"/>
      <c r="Q641" s="23"/>
      <c r="R641" s="23"/>
      <c r="S641" s="23"/>
      <c r="T641" s="23"/>
      <c r="U641" s="23"/>
      <c r="V641" s="23"/>
      <c r="W641" s="23"/>
      <c r="X641" s="23"/>
    </row>
    <row r="642" spans="1:24" ht="15.75" customHeight="1">
      <c r="A642" s="452"/>
      <c r="B642" s="23"/>
      <c r="C642" s="23"/>
      <c r="D642" s="23"/>
      <c r="E642" s="23"/>
      <c r="F642" s="23"/>
      <c r="G642" s="23"/>
      <c r="H642" s="23"/>
      <c r="I642" s="23"/>
      <c r="J642" s="23"/>
      <c r="K642" s="23"/>
      <c r="L642" s="23"/>
      <c r="M642" s="23"/>
      <c r="N642" s="23"/>
      <c r="O642" s="219"/>
      <c r="P642" s="219"/>
      <c r="Q642" s="23"/>
      <c r="R642" s="23"/>
      <c r="S642" s="23"/>
      <c r="T642" s="23"/>
      <c r="U642" s="23"/>
      <c r="V642" s="23"/>
      <c r="W642" s="23"/>
      <c r="X642" s="23"/>
    </row>
    <row r="643" spans="1:24" ht="15.75" customHeight="1">
      <c r="A643" s="452"/>
      <c r="B643" s="23"/>
      <c r="C643" s="23"/>
      <c r="D643" s="23"/>
      <c r="E643" s="23"/>
      <c r="F643" s="23"/>
      <c r="G643" s="23"/>
      <c r="H643" s="23"/>
      <c r="I643" s="23"/>
      <c r="J643" s="23"/>
      <c r="K643" s="23"/>
      <c r="L643" s="23"/>
      <c r="M643" s="23"/>
      <c r="N643" s="23"/>
      <c r="O643" s="219"/>
      <c r="P643" s="219"/>
      <c r="Q643" s="23"/>
      <c r="R643" s="23"/>
      <c r="S643" s="23"/>
      <c r="T643" s="23"/>
      <c r="U643" s="23"/>
      <c r="V643" s="23"/>
      <c r="W643" s="23"/>
      <c r="X643" s="23"/>
    </row>
    <row r="644" spans="1:24" ht="15.75" customHeight="1">
      <c r="A644" s="452"/>
      <c r="B644" s="23"/>
      <c r="C644" s="23"/>
      <c r="D644" s="23"/>
      <c r="E644" s="23"/>
      <c r="F644" s="23"/>
      <c r="G644" s="23"/>
      <c r="H644" s="23"/>
      <c r="I644" s="23"/>
      <c r="J644" s="23"/>
      <c r="K644" s="23"/>
      <c r="L644" s="23"/>
      <c r="M644" s="23"/>
      <c r="N644" s="23"/>
      <c r="O644" s="219"/>
      <c r="P644" s="219"/>
      <c r="Q644" s="23"/>
      <c r="R644" s="23"/>
      <c r="S644" s="23"/>
      <c r="T644" s="23"/>
      <c r="U644" s="23"/>
      <c r="V644" s="23"/>
      <c r="W644" s="23"/>
      <c r="X644" s="23"/>
    </row>
    <row r="645" spans="1:24" ht="15.75" customHeight="1">
      <c r="A645" s="452"/>
      <c r="B645" s="23"/>
      <c r="C645" s="23"/>
      <c r="D645" s="23"/>
      <c r="E645" s="23"/>
      <c r="F645" s="23"/>
      <c r="G645" s="23"/>
      <c r="H645" s="23"/>
      <c r="I645" s="23"/>
      <c r="J645" s="23"/>
      <c r="K645" s="23"/>
      <c r="L645" s="23"/>
      <c r="M645" s="23"/>
      <c r="N645" s="23"/>
      <c r="O645" s="219"/>
      <c r="P645" s="219"/>
      <c r="Q645" s="23"/>
      <c r="R645" s="23"/>
      <c r="S645" s="23"/>
      <c r="T645" s="23"/>
      <c r="U645" s="23"/>
      <c r="V645" s="23"/>
      <c r="W645" s="23"/>
      <c r="X645" s="23"/>
    </row>
    <row r="646" spans="1:24" ht="15.75" customHeight="1">
      <c r="A646" s="452"/>
      <c r="B646" s="23"/>
      <c r="C646" s="23"/>
      <c r="D646" s="23"/>
      <c r="E646" s="23"/>
      <c r="F646" s="23"/>
      <c r="G646" s="23"/>
      <c r="H646" s="23"/>
      <c r="I646" s="23"/>
      <c r="J646" s="23"/>
      <c r="K646" s="23"/>
      <c r="L646" s="23"/>
      <c r="M646" s="23"/>
      <c r="N646" s="23"/>
      <c r="O646" s="219"/>
      <c r="P646" s="219"/>
      <c r="Q646" s="23"/>
      <c r="R646" s="23"/>
      <c r="S646" s="23"/>
      <c r="T646" s="23"/>
      <c r="U646" s="23"/>
      <c r="V646" s="23"/>
      <c r="W646" s="23"/>
      <c r="X646" s="23"/>
    </row>
    <row r="647" spans="1:24" ht="15.75" customHeight="1">
      <c r="A647" s="452"/>
      <c r="B647" s="23"/>
      <c r="C647" s="23"/>
      <c r="D647" s="23"/>
      <c r="E647" s="23"/>
      <c r="F647" s="23"/>
      <c r="G647" s="23"/>
      <c r="H647" s="23"/>
      <c r="I647" s="23"/>
      <c r="J647" s="23"/>
      <c r="K647" s="23"/>
      <c r="L647" s="23"/>
      <c r="M647" s="23"/>
      <c r="N647" s="23"/>
      <c r="O647" s="219"/>
      <c r="P647" s="219"/>
      <c r="Q647" s="23"/>
      <c r="R647" s="23"/>
      <c r="S647" s="23"/>
      <c r="T647" s="23"/>
      <c r="U647" s="23"/>
      <c r="V647" s="23"/>
      <c r="W647" s="23"/>
      <c r="X647" s="23"/>
    </row>
    <row r="648" spans="1:24" ht="15.75" customHeight="1">
      <c r="A648" s="452"/>
      <c r="B648" s="23"/>
      <c r="C648" s="23"/>
      <c r="D648" s="23"/>
      <c r="E648" s="23"/>
      <c r="F648" s="23"/>
      <c r="G648" s="23"/>
      <c r="H648" s="23"/>
      <c r="I648" s="23"/>
      <c r="J648" s="23"/>
      <c r="K648" s="23"/>
      <c r="L648" s="23"/>
      <c r="M648" s="23"/>
      <c r="N648" s="23"/>
      <c r="O648" s="219"/>
      <c r="P648" s="219"/>
      <c r="Q648" s="23"/>
      <c r="R648" s="23"/>
      <c r="S648" s="23"/>
      <c r="T648" s="23"/>
      <c r="U648" s="23"/>
      <c r="V648" s="23"/>
      <c r="W648" s="23"/>
      <c r="X648" s="23"/>
    </row>
    <row r="649" spans="1:24" ht="15.75" customHeight="1">
      <c r="A649" s="452"/>
      <c r="B649" s="23"/>
      <c r="C649" s="23"/>
      <c r="D649" s="23"/>
      <c r="E649" s="23"/>
      <c r="F649" s="23"/>
      <c r="G649" s="23"/>
      <c r="H649" s="23"/>
      <c r="I649" s="23"/>
      <c r="J649" s="23"/>
      <c r="K649" s="23"/>
      <c r="L649" s="23"/>
      <c r="M649" s="23"/>
      <c r="N649" s="23"/>
      <c r="O649" s="219"/>
      <c r="P649" s="219"/>
      <c r="Q649" s="23"/>
      <c r="R649" s="23"/>
      <c r="S649" s="23"/>
      <c r="T649" s="23"/>
      <c r="U649" s="23"/>
      <c r="V649" s="23"/>
      <c r="W649" s="23"/>
      <c r="X649" s="23"/>
    </row>
    <row r="650" spans="1:24" ht="15.75" customHeight="1">
      <c r="A650" s="452"/>
      <c r="B650" s="23"/>
      <c r="C650" s="23"/>
      <c r="D650" s="23"/>
      <c r="E650" s="23"/>
      <c r="F650" s="23"/>
      <c r="G650" s="23"/>
      <c r="H650" s="23"/>
      <c r="I650" s="23"/>
      <c r="J650" s="23"/>
      <c r="K650" s="23"/>
      <c r="L650" s="23"/>
      <c r="M650" s="23"/>
      <c r="N650" s="23"/>
      <c r="O650" s="219"/>
      <c r="P650" s="219"/>
      <c r="Q650" s="23"/>
      <c r="R650" s="23"/>
      <c r="S650" s="23"/>
      <c r="T650" s="23"/>
      <c r="U650" s="23"/>
      <c r="V650" s="23"/>
      <c r="W650" s="23"/>
      <c r="X650" s="23"/>
    </row>
    <row r="651" spans="1:24" ht="15.75" customHeight="1">
      <c r="A651" s="452"/>
      <c r="B651" s="23"/>
      <c r="C651" s="23"/>
      <c r="D651" s="23"/>
      <c r="E651" s="23"/>
      <c r="F651" s="23"/>
      <c r="G651" s="23"/>
      <c r="H651" s="23"/>
      <c r="I651" s="23"/>
      <c r="J651" s="23"/>
      <c r="K651" s="23"/>
      <c r="L651" s="23"/>
      <c r="M651" s="23"/>
      <c r="N651" s="23"/>
      <c r="O651" s="219"/>
      <c r="P651" s="219"/>
      <c r="Q651" s="23"/>
      <c r="R651" s="23"/>
      <c r="S651" s="23"/>
      <c r="T651" s="23"/>
      <c r="U651" s="23"/>
      <c r="V651" s="23"/>
      <c r="W651" s="23"/>
      <c r="X651" s="23"/>
    </row>
    <row r="652" spans="1:24" ht="15.75" customHeight="1">
      <c r="A652" s="452"/>
      <c r="B652" s="23"/>
      <c r="C652" s="23"/>
      <c r="D652" s="23"/>
      <c r="E652" s="23"/>
      <c r="F652" s="23"/>
      <c r="G652" s="23"/>
      <c r="H652" s="23"/>
      <c r="I652" s="23"/>
      <c r="J652" s="23"/>
      <c r="K652" s="23"/>
      <c r="L652" s="23"/>
      <c r="M652" s="23"/>
      <c r="N652" s="23"/>
      <c r="O652" s="219"/>
      <c r="P652" s="219"/>
      <c r="Q652" s="23"/>
      <c r="R652" s="23"/>
      <c r="S652" s="23"/>
      <c r="T652" s="23"/>
      <c r="U652" s="23"/>
      <c r="V652" s="23"/>
      <c r="W652" s="23"/>
      <c r="X652" s="23"/>
    </row>
    <row r="653" spans="1:24" ht="15.75" customHeight="1">
      <c r="A653" s="452"/>
      <c r="B653" s="23"/>
      <c r="C653" s="23"/>
      <c r="D653" s="23"/>
      <c r="E653" s="23"/>
      <c r="F653" s="23"/>
      <c r="G653" s="23"/>
      <c r="H653" s="23"/>
      <c r="I653" s="23"/>
      <c r="J653" s="23"/>
      <c r="K653" s="23"/>
      <c r="L653" s="23"/>
      <c r="M653" s="23"/>
      <c r="N653" s="23"/>
      <c r="O653" s="219"/>
      <c r="P653" s="219"/>
      <c r="Q653" s="23"/>
      <c r="R653" s="23"/>
      <c r="S653" s="23"/>
      <c r="T653" s="23"/>
      <c r="U653" s="23"/>
      <c r="V653" s="23"/>
      <c r="W653" s="23"/>
      <c r="X653" s="23"/>
    </row>
    <row r="654" spans="1:24" ht="15.75" customHeight="1">
      <c r="A654" s="452"/>
      <c r="B654" s="23"/>
      <c r="C654" s="23"/>
      <c r="D654" s="23"/>
      <c r="E654" s="23"/>
      <c r="F654" s="23"/>
      <c r="G654" s="23"/>
      <c r="H654" s="23"/>
      <c r="I654" s="23"/>
      <c r="J654" s="23"/>
      <c r="K654" s="23"/>
      <c r="L654" s="23"/>
      <c r="M654" s="23"/>
      <c r="N654" s="23"/>
      <c r="O654" s="219"/>
      <c r="P654" s="219"/>
      <c r="Q654" s="23"/>
      <c r="R654" s="23"/>
      <c r="S654" s="23"/>
      <c r="T654" s="23"/>
      <c r="U654" s="23"/>
      <c r="V654" s="23"/>
      <c r="W654" s="23"/>
      <c r="X654" s="23"/>
    </row>
    <row r="655" spans="1:24" ht="15.75" customHeight="1">
      <c r="A655" s="452"/>
      <c r="B655" s="23"/>
      <c r="C655" s="23"/>
      <c r="D655" s="23"/>
      <c r="E655" s="23"/>
      <c r="F655" s="23"/>
      <c r="G655" s="23"/>
      <c r="H655" s="23"/>
      <c r="I655" s="23"/>
      <c r="J655" s="23"/>
      <c r="K655" s="23"/>
      <c r="L655" s="23"/>
      <c r="M655" s="23"/>
      <c r="N655" s="23"/>
      <c r="O655" s="219"/>
      <c r="P655" s="219"/>
      <c r="Q655" s="23"/>
      <c r="R655" s="23"/>
      <c r="S655" s="23"/>
      <c r="T655" s="23"/>
      <c r="U655" s="23"/>
      <c r="V655" s="23"/>
      <c r="W655" s="23"/>
      <c r="X655" s="23"/>
    </row>
    <row r="656" spans="1:24" ht="15.75" customHeight="1">
      <c r="A656" s="452"/>
      <c r="B656" s="23"/>
      <c r="C656" s="23"/>
      <c r="D656" s="23"/>
      <c r="E656" s="23"/>
      <c r="F656" s="23"/>
      <c r="G656" s="23"/>
      <c r="H656" s="23"/>
      <c r="I656" s="23"/>
      <c r="J656" s="23"/>
      <c r="K656" s="23"/>
      <c r="L656" s="23"/>
      <c r="M656" s="23"/>
      <c r="N656" s="23"/>
      <c r="O656" s="219"/>
      <c r="P656" s="219"/>
      <c r="Q656" s="23"/>
      <c r="R656" s="23"/>
      <c r="S656" s="23"/>
      <c r="T656" s="23"/>
      <c r="U656" s="23"/>
      <c r="V656" s="23"/>
      <c r="W656" s="23"/>
      <c r="X656" s="23"/>
    </row>
    <row r="657" spans="1:24" ht="15.75" customHeight="1">
      <c r="A657" s="452"/>
      <c r="B657" s="23"/>
      <c r="C657" s="23"/>
      <c r="D657" s="23"/>
      <c r="E657" s="23"/>
      <c r="F657" s="23"/>
      <c r="G657" s="23"/>
      <c r="H657" s="23"/>
      <c r="I657" s="23"/>
      <c r="J657" s="23"/>
      <c r="K657" s="23"/>
      <c r="L657" s="23"/>
      <c r="M657" s="23"/>
      <c r="N657" s="23"/>
      <c r="O657" s="219"/>
      <c r="P657" s="219"/>
      <c r="Q657" s="23"/>
      <c r="R657" s="23"/>
      <c r="S657" s="23"/>
      <c r="T657" s="23"/>
      <c r="U657" s="23"/>
      <c r="V657" s="23"/>
      <c r="W657" s="23"/>
      <c r="X657" s="23"/>
    </row>
    <row r="658" spans="1:24" ht="15.75" customHeight="1">
      <c r="A658" s="452"/>
      <c r="B658" s="23"/>
      <c r="C658" s="23"/>
      <c r="D658" s="23"/>
      <c r="E658" s="23"/>
      <c r="F658" s="23"/>
      <c r="G658" s="23"/>
      <c r="H658" s="23"/>
      <c r="I658" s="23"/>
      <c r="J658" s="23"/>
      <c r="K658" s="23"/>
      <c r="L658" s="23"/>
      <c r="M658" s="23"/>
      <c r="N658" s="23"/>
      <c r="O658" s="219"/>
      <c r="P658" s="219"/>
      <c r="Q658" s="23"/>
      <c r="R658" s="23"/>
      <c r="S658" s="23"/>
      <c r="T658" s="23"/>
      <c r="U658" s="23"/>
      <c r="V658" s="23"/>
      <c r="W658" s="23"/>
      <c r="X658" s="23"/>
    </row>
    <row r="659" spans="1:24" ht="15.75" customHeight="1">
      <c r="A659" s="452"/>
      <c r="B659" s="23"/>
      <c r="C659" s="23"/>
      <c r="D659" s="23"/>
      <c r="E659" s="23"/>
      <c r="F659" s="23"/>
      <c r="G659" s="23"/>
      <c r="H659" s="23"/>
      <c r="I659" s="23"/>
      <c r="J659" s="23"/>
      <c r="K659" s="23"/>
      <c r="L659" s="23"/>
      <c r="M659" s="23"/>
      <c r="N659" s="23"/>
      <c r="O659" s="219"/>
      <c r="P659" s="219"/>
      <c r="Q659" s="23"/>
      <c r="R659" s="23"/>
      <c r="S659" s="23"/>
      <c r="T659" s="23"/>
      <c r="U659" s="23"/>
      <c r="V659" s="23"/>
      <c r="W659" s="23"/>
      <c r="X659" s="23"/>
    </row>
    <row r="660" spans="1:24" ht="15.75" customHeight="1">
      <c r="A660" s="452"/>
      <c r="B660" s="23"/>
      <c r="C660" s="23"/>
      <c r="D660" s="23"/>
      <c r="E660" s="23"/>
      <c r="F660" s="23"/>
      <c r="G660" s="23"/>
      <c r="H660" s="23"/>
      <c r="I660" s="23"/>
      <c r="J660" s="23"/>
      <c r="K660" s="23"/>
      <c r="L660" s="23"/>
      <c r="M660" s="23"/>
      <c r="N660" s="23"/>
      <c r="O660" s="219"/>
      <c r="P660" s="219"/>
      <c r="Q660" s="23"/>
      <c r="R660" s="23"/>
      <c r="S660" s="23"/>
      <c r="T660" s="23"/>
      <c r="U660" s="23"/>
      <c r="V660" s="23"/>
      <c r="W660" s="23"/>
      <c r="X660" s="23"/>
    </row>
    <row r="661" spans="1:24" ht="15.75" customHeight="1">
      <c r="A661" s="452"/>
      <c r="B661" s="23"/>
      <c r="C661" s="23"/>
      <c r="D661" s="23"/>
      <c r="E661" s="23"/>
      <c r="F661" s="23"/>
      <c r="G661" s="23"/>
      <c r="H661" s="23"/>
      <c r="I661" s="23"/>
      <c r="J661" s="23"/>
      <c r="K661" s="23"/>
      <c r="L661" s="23"/>
      <c r="M661" s="23"/>
      <c r="N661" s="23"/>
      <c r="O661" s="219"/>
      <c r="P661" s="219"/>
      <c r="Q661" s="23"/>
      <c r="R661" s="23"/>
      <c r="S661" s="23"/>
      <c r="T661" s="23"/>
      <c r="U661" s="23"/>
      <c r="V661" s="23"/>
      <c r="W661" s="23"/>
      <c r="X661" s="23"/>
    </row>
    <row r="662" spans="1:24" ht="15.75" customHeight="1">
      <c r="A662" s="452"/>
      <c r="B662" s="23"/>
      <c r="C662" s="23"/>
      <c r="D662" s="23"/>
      <c r="E662" s="23"/>
      <c r="F662" s="23"/>
      <c r="G662" s="23"/>
      <c r="H662" s="23"/>
      <c r="I662" s="23"/>
      <c r="J662" s="23"/>
      <c r="K662" s="23"/>
      <c r="L662" s="23"/>
      <c r="M662" s="23"/>
      <c r="N662" s="23"/>
      <c r="O662" s="219"/>
      <c r="P662" s="219"/>
      <c r="Q662" s="23"/>
      <c r="R662" s="23"/>
      <c r="S662" s="23"/>
      <c r="T662" s="23"/>
      <c r="U662" s="23"/>
      <c r="V662" s="23"/>
      <c r="W662" s="23"/>
      <c r="X662" s="23"/>
    </row>
    <row r="663" spans="1:24" ht="15.75" customHeight="1">
      <c r="A663" s="452"/>
      <c r="B663" s="23"/>
      <c r="C663" s="23"/>
      <c r="D663" s="23"/>
      <c r="E663" s="23"/>
      <c r="F663" s="23"/>
      <c r="G663" s="23"/>
      <c r="H663" s="23"/>
      <c r="I663" s="23"/>
      <c r="J663" s="23"/>
      <c r="K663" s="23"/>
      <c r="L663" s="23"/>
      <c r="M663" s="23"/>
      <c r="N663" s="23"/>
      <c r="O663" s="219"/>
      <c r="P663" s="219"/>
      <c r="Q663" s="23"/>
      <c r="R663" s="23"/>
      <c r="S663" s="23"/>
      <c r="T663" s="23"/>
      <c r="U663" s="23"/>
      <c r="V663" s="23"/>
      <c r="W663" s="23"/>
      <c r="X663" s="23"/>
    </row>
    <row r="664" spans="1:24" ht="15.75" customHeight="1">
      <c r="A664" s="452"/>
      <c r="B664" s="23"/>
      <c r="C664" s="23"/>
      <c r="D664" s="23"/>
      <c r="E664" s="23"/>
      <c r="F664" s="23"/>
      <c r="G664" s="23"/>
      <c r="H664" s="23"/>
      <c r="I664" s="23"/>
      <c r="J664" s="23"/>
      <c r="K664" s="23"/>
      <c r="L664" s="23"/>
      <c r="M664" s="23"/>
      <c r="N664" s="23"/>
      <c r="O664" s="219"/>
      <c r="P664" s="219"/>
      <c r="Q664" s="23"/>
      <c r="R664" s="23"/>
      <c r="S664" s="23"/>
      <c r="T664" s="23"/>
      <c r="U664" s="23"/>
      <c r="V664" s="23"/>
      <c r="W664" s="23"/>
      <c r="X664" s="23"/>
    </row>
    <row r="665" spans="1:24" ht="15.75" customHeight="1">
      <c r="A665" s="452"/>
      <c r="B665" s="23"/>
      <c r="C665" s="23"/>
      <c r="D665" s="23"/>
      <c r="E665" s="23"/>
      <c r="F665" s="23"/>
      <c r="G665" s="23"/>
      <c r="H665" s="23"/>
      <c r="I665" s="23"/>
      <c r="J665" s="23"/>
      <c r="K665" s="23"/>
      <c r="L665" s="23"/>
      <c r="M665" s="23"/>
      <c r="N665" s="23"/>
      <c r="O665" s="219"/>
      <c r="P665" s="219"/>
      <c r="Q665" s="23"/>
      <c r="R665" s="23"/>
      <c r="S665" s="23"/>
      <c r="T665" s="23"/>
      <c r="U665" s="23"/>
      <c r="V665" s="23"/>
      <c r="W665" s="23"/>
      <c r="X665" s="23"/>
    </row>
    <row r="666" spans="1:24" ht="15.75" customHeight="1">
      <c r="A666" s="452"/>
      <c r="B666" s="23"/>
      <c r="C666" s="23"/>
      <c r="D666" s="23"/>
      <c r="E666" s="23"/>
      <c r="F666" s="23"/>
      <c r="G666" s="23"/>
      <c r="H666" s="23"/>
      <c r="I666" s="23"/>
      <c r="J666" s="23"/>
      <c r="K666" s="23"/>
      <c r="L666" s="23"/>
      <c r="M666" s="23"/>
      <c r="N666" s="23"/>
      <c r="O666" s="219"/>
      <c r="P666" s="219"/>
      <c r="Q666" s="23"/>
      <c r="R666" s="23"/>
      <c r="S666" s="23"/>
      <c r="T666" s="23"/>
      <c r="U666" s="23"/>
      <c r="V666" s="23"/>
      <c r="W666" s="23"/>
      <c r="X666" s="23"/>
    </row>
    <row r="667" spans="1:24" ht="15.75" customHeight="1">
      <c r="A667" s="452"/>
      <c r="B667" s="23"/>
      <c r="C667" s="23"/>
      <c r="D667" s="23"/>
      <c r="E667" s="23"/>
      <c r="F667" s="23"/>
      <c r="G667" s="23"/>
      <c r="H667" s="23"/>
      <c r="I667" s="23"/>
      <c r="J667" s="23"/>
      <c r="K667" s="23"/>
      <c r="L667" s="23"/>
      <c r="M667" s="23"/>
      <c r="N667" s="23"/>
      <c r="O667" s="219"/>
      <c r="P667" s="219"/>
      <c r="Q667" s="23"/>
      <c r="R667" s="23"/>
      <c r="S667" s="23"/>
      <c r="T667" s="23"/>
      <c r="U667" s="23"/>
      <c r="V667" s="23"/>
      <c r="W667" s="23"/>
      <c r="X667" s="23"/>
    </row>
    <row r="668" spans="1:24" ht="15.75" customHeight="1">
      <c r="A668" s="452"/>
      <c r="B668" s="23"/>
      <c r="C668" s="23"/>
      <c r="D668" s="23"/>
      <c r="E668" s="23"/>
      <c r="F668" s="23"/>
      <c r="G668" s="23"/>
      <c r="H668" s="23"/>
      <c r="I668" s="23"/>
      <c r="J668" s="23"/>
      <c r="K668" s="23"/>
      <c r="L668" s="23"/>
      <c r="M668" s="23"/>
      <c r="N668" s="23"/>
      <c r="O668" s="219"/>
      <c r="P668" s="219"/>
      <c r="Q668" s="23"/>
      <c r="R668" s="23"/>
      <c r="S668" s="23"/>
      <c r="T668" s="23"/>
      <c r="U668" s="23"/>
      <c r="V668" s="23"/>
      <c r="W668" s="23"/>
      <c r="X668" s="23"/>
    </row>
    <row r="669" spans="1:24" ht="15.75" customHeight="1">
      <c r="A669" s="452"/>
      <c r="B669" s="23"/>
      <c r="C669" s="23"/>
      <c r="D669" s="23"/>
      <c r="E669" s="23"/>
      <c r="F669" s="23"/>
      <c r="G669" s="23"/>
      <c r="H669" s="23"/>
      <c r="I669" s="23"/>
      <c r="J669" s="23"/>
      <c r="K669" s="23"/>
      <c r="L669" s="23"/>
      <c r="M669" s="23"/>
      <c r="N669" s="23"/>
      <c r="O669" s="219"/>
      <c r="P669" s="219"/>
      <c r="Q669" s="23"/>
      <c r="R669" s="23"/>
      <c r="S669" s="23"/>
      <c r="T669" s="23"/>
      <c r="U669" s="23"/>
      <c r="V669" s="23"/>
      <c r="W669" s="23"/>
      <c r="X669" s="23"/>
    </row>
    <row r="670" spans="1:24" ht="15.75" customHeight="1">
      <c r="A670" s="452"/>
      <c r="B670" s="23"/>
      <c r="C670" s="23"/>
      <c r="D670" s="23"/>
      <c r="E670" s="23"/>
      <c r="F670" s="23"/>
      <c r="G670" s="23"/>
      <c r="H670" s="23"/>
      <c r="I670" s="23"/>
      <c r="J670" s="23"/>
      <c r="K670" s="23"/>
      <c r="L670" s="23"/>
      <c r="M670" s="23"/>
      <c r="N670" s="23"/>
      <c r="O670" s="219"/>
      <c r="P670" s="219"/>
      <c r="Q670" s="23"/>
      <c r="R670" s="23"/>
      <c r="S670" s="23"/>
      <c r="T670" s="23"/>
      <c r="U670" s="23"/>
      <c r="V670" s="23"/>
      <c r="W670" s="23"/>
      <c r="X670" s="23"/>
    </row>
    <row r="671" spans="1:24" ht="15.75" customHeight="1">
      <c r="A671" s="452"/>
      <c r="B671" s="23"/>
      <c r="C671" s="23"/>
      <c r="D671" s="23"/>
      <c r="E671" s="23"/>
      <c r="F671" s="23"/>
      <c r="G671" s="23"/>
      <c r="H671" s="23"/>
      <c r="I671" s="23"/>
      <c r="J671" s="23"/>
      <c r="K671" s="23"/>
      <c r="L671" s="23"/>
      <c r="M671" s="23"/>
      <c r="N671" s="23"/>
      <c r="O671" s="219"/>
      <c r="P671" s="219"/>
      <c r="Q671" s="23"/>
      <c r="R671" s="23"/>
      <c r="S671" s="23"/>
      <c r="T671" s="23"/>
      <c r="U671" s="23"/>
      <c r="V671" s="23"/>
      <c r="W671" s="23"/>
      <c r="X671" s="23"/>
    </row>
    <row r="672" spans="1:24" ht="15.75" customHeight="1">
      <c r="A672" s="452"/>
      <c r="B672" s="23"/>
      <c r="C672" s="23"/>
      <c r="D672" s="23"/>
      <c r="E672" s="23"/>
      <c r="F672" s="23"/>
      <c r="G672" s="23"/>
      <c r="H672" s="23"/>
      <c r="I672" s="23"/>
      <c r="J672" s="23"/>
      <c r="K672" s="23"/>
      <c r="L672" s="23"/>
      <c r="M672" s="23"/>
      <c r="N672" s="23"/>
      <c r="O672" s="219"/>
      <c r="P672" s="219"/>
      <c r="Q672" s="23"/>
      <c r="R672" s="23"/>
      <c r="S672" s="23"/>
      <c r="T672" s="23"/>
      <c r="U672" s="23"/>
      <c r="V672" s="23"/>
      <c r="W672" s="23"/>
      <c r="X672" s="23"/>
    </row>
    <row r="673" spans="1:24" ht="15.75" customHeight="1">
      <c r="A673" s="452"/>
      <c r="B673" s="23"/>
      <c r="C673" s="23"/>
      <c r="D673" s="23"/>
      <c r="E673" s="23"/>
      <c r="F673" s="23"/>
      <c r="G673" s="23"/>
      <c r="H673" s="23"/>
      <c r="I673" s="23"/>
      <c r="J673" s="23"/>
      <c r="K673" s="23"/>
      <c r="L673" s="23"/>
      <c r="M673" s="23"/>
      <c r="N673" s="23"/>
      <c r="O673" s="219"/>
      <c r="P673" s="219"/>
      <c r="Q673" s="23"/>
      <c r="R673" s="23"/>
      <c r="S673" s="23"/>
      <c r="T673" s="23"/>
      <c r="U673" s="23"/>
      <c r="V673" s="23"/>
      <c r="W673" s="23"/>
      <c r="X673" s="23"/>
    </row>
    <row r="674" spans="1:24" ht="15.75" customHeight="1">
      <c r="A674" s="452"/>
      <c r="B674" s="23"/>
      <c r="C674" s="23"/>
      <c r="D674" s="23"/>
      <c r="E674" s="23"/>
      <c r="F674" s="23"/>
      <c r="G674" s="23"/>
      <c r="H674" s="23"/>
      <c r="I674" s="23"/>
      <c r="J674" s="23"/>
      <c r="K674" s="23"/>
      <c r="L674" s="23"/>
      <c r="M674" s="23"/>
      <c r="N674" s="23"/>
      <c r="O674" s="219"/>
      <c r="P674" s="219"/>
      <c r="Q674" s="23"/>
      <c r="R674" s="23"/>
      <c r="S674" s="23"/>
      <c r="T674" s="23"/>
      <c r="U674" s="23"/>
      <c r="V674" s="23"/>
      <c r="W674" s="23"/>
      <c r="X674" s="23"/>
    </row>
    <row r="675" spans="1:24" ht="15.75" customHeight="1">
      <c r="A675" s="452"/>
      <c r="B675" s="23"/>
      <c r="C675" s="23"/>
      <c r="D675" s="23"/>
      <c r="E675" s="23"/>
      <c r="F675" s="23"/>
      <c r="G675" s="23"/>
      <c r="H675" s="23"/>
      <c r="I675" s="23"/>
      <c r="J675" s="23"/>
      <c r="K675" s="23"/>
      <c r="L675" s="23"/>
      <c r="M675" s="23"/>
      <c r="N675" s="23"/>
      <c r="O675" s="219"/>
      <c r="P675" s="219"/>
      <c r="Q675" s="23"/>
      <c r="R675" s="23"/>
      <c r="S675" s="23"/>
      <c r="T675" s="23"/>
      <c r="U675" s="23"/>
      <c r="V675" s="23"/>
      <c r="W675" s="23"/>
      <c r="X675" s="23"/>
    </row>
    <row r="676" spans="1:24" ht="15.75" customHeight="1">
      <c r="A676" s="452"/>
      <c r="B676" s="23"/>
      <c r="C676" s="23"/>
      <c r="D676" s="23"/>
      <c r="E676" s="23"/>
      <c r="F676" s="23"/>
      <c r="G676" s="23"/>
      <c r="H676" s="23"/>
      <c r="I676" s="23"/>
      <c r="J676" s="23"/>
      <c r="K676" s="23"/>
      <c r="L676" s="23"/>
      <c r="M676" s="23"/>
      <c r="N676" s="23"/>
      <c r="O676" s="219"/>
      <c r="P676" s="219"/>
      <c r="Q676" s="23"/>
      <c r="R676" s="23"/>
      <c r="S676" s="23"/>
      <c r="T676" s="23"/>
      <c r="U676" s="23"/>
      <c r="V676" s="23"/>
      <c r="W676" s="23"/>
      <c r="X676" s="23"/>
    </row>
    <row r="677" spans="1:24" ht="15.75" customHeight="1">
      <c r="A677" s="452"/>
      <c r="B677" s="23"/>
      <c r="C677" s="23"/>
      <c r="D677" s="23"/>
      <c r="E677" s="23"/>
      <c r="F677" s="23"/>
      <c r="G677" s="23"/>
      <c r="H677" s="23"/>
      <c r="I677" s="23"/>
      <c r="J677" s="23"/>
      <c r="K677" s="23"/>
      <c r="L677" s="23"/>
      <c r="M677" s="23"/>
      <c r="N677" s="23"/>
      <c r="O677" s="219"/>
      <c r="P677" s="219"/>
      <c r="Q677" s="23"/>
      <c r="R677" s="23"/>
      <c r="S677" s="23"/>
      <c r="T677" s="23"/>
      <c r="U677" s="23"/>
      <c r="V677" s="23"/>
      <c r="W677" s="23"/>
      <c r="X677" s="23"/>
    </row>
    <row r="678" spans="1:24" ht="15.75" customHeight="1">
      <c r="A678" s="452"/>
      <c r="B678" s="23"/>
      <c r="C678" s="23"/>
      <c r="D678" s="23"/>
      <c r="E678" s="23"/>
      <c r="F678" s="23"/>
      <c r="G678" s="23"/>
      <c r="H678" s="23"/>
      <c r="I678" s="23"/>
      <c r="J678" s="23"/>
      <c r="K678" s="23"/>
      <c r="L678" s="23"/>
      <c r="M678" s="23"/>
      <c r="N678" s="23"/>
      <c r="O678" s="219"/>
      <c r="P678" s="219"/>
      <c r="Q678" s="23"/>
      <c r="R678" s="23"/>
      <c r="S678" s="23"/>
      <c r="T678" s="23"/>
      <c r="U678" s="23"/>
      <c r="V678" s="23"/>
      <c r="W678" s="23"/>
      <c r="X678" s="23"/>
    </row>
    <row r="679" spans="1:24" ht="15.75" customHeight="1">
      <c r="A679" s="452"/>
      <c r="B679" s="23"/>
      <c r="C679" s="23"/>
      <c r="D679" s="23"/>
      <c r="E679" s="23"/>
      <c r="F679" s="23"/>
      <c r="G679" s="23"/>
      <c r="H679" s="23"/>
      <c r="I679" s="23"/>
      <c r="J679" s="23"/>
      <c r="K679" s="23"/>
      <c r="L679" s="23"/>
      <c r="M679" s="23"/>
      <c r="N679" s="23"/>
      <c r="O679" s="219"/>
      <c r="P679" s="219"/>
      <c r="Q679" s="23"/>
      <c r="R679" s="23"/>
      <c r="S679" s="23"/>
      <c r="T679" s="23"/>
      <c r="U679" s="23"/>
      <c r="V679" s="23"/>
      <c r="W679" s="23"/>
      <c r="X679" s="23"/>
    </row>
    <row r="680" spans="1:24" ht="15.75" customHeight="1">
      <c r="A680" s="452"/>
      <c r="B680" s="23"/>
      <c r="C680" s="23"/>
      <c r="D680" s="23"/>
      <c r="E680" s="23"/>
      <c r="F680" s="23"/>
      <c r="G680" s="23"/>
      <c r="H680" s="23"/>
      <c r="I680" s="23"/>
      <c r="J680" s="23"/>
      <c r="K680" s="23"/>
      <c r="L680" s="23"/>
      <c r="M680" s="23"/>
      <c r="N680" s="23"/>
      <c r="O680" s="219"/>
      <c r="P680" s="219"/>
      <c r="Q680" s="23"/>
      <c r="R680" s="23"/>
      <c r="S680" s="23"/>
      <c r="T680" s="23"/>
      <c r="U680" s="23"/>
      <c r="V680" s="23"/>
      <c r="W680" s="23"/>
      <c r="X680" s="23"/>
    </row>
    <row r="681" spans="1:24" ht="15.75" customHeight="1">
      <c r="A681" s="452"/>
      <c r="B681" s="23"/>
      <c r="C681" s="23"/>
      <c r="D681" s="23"/>
      <c r="E681" s="23"/>
      <c r="F681" s="23"/>
      <c r="G681" s="23"/>
      <c r="H681" s="23"/>
      <c r="I681" s="23"/>
      <c r="J681" s="23"/>
      <c r="K681" s="23"/>
      <c r="L681" s="23"/>
      <c r="M681" s="23"/>
      <c r="N681" s="23"/>
      <c r="O681" s="219"/>
      <c r="P681" s="219"/>
      <c r="Q681" s="23"/>
      <c r="R681" s="23"/>
      <c r="S681" s="23"/>
      <c r="T681" s="23"/>
      <c r="U681" s="23"/>
      <c r="V681" s="23"/>
      <c r="W681" s="23"/>
      <c r="X681" s="23"/>
    </row>
    <row r="682" spans="1:24" ht="15.75" customHeight="1">
      <c r="A682" s="452"/>
      <c r="B682" s="23"/>
      <c r="C682" s="23"/>
      <c r="D682" s="23"/>
      <c r="E682" s="23"/>
      <c r="F682" s="23"/>
      <c r="G682" s="23"/>
      <c r="H682" s="23"/>
      <c r="I682" s="23"/>
      <c r="J682" s="23"/>
      <c r="K682" s="23"/>
      <c r="L682" s="23"/>
      <c r="M682" s="23"/>
      <c r="N682" s="23"/>
      <c r="O682" s="219"/>
      <c r="P682" s="219"/>
      <c r="Q682" s="23"/>
      <c r="R682" s="23"/>
      <c r="S682" s="23"/>
      <c r="T682" s="23"/>
      <c r="U682" s="23"/>
      <c r="V682" s="23"/>
      <c r="W682" s="23"/>
      <c r="X682" s="23"/>
    </row>
    <row r="683" spans="1:24" ht="15.75" customHeight="1">
      <c r="A683" s="452"/>
      <c r="B683" s="23"/>
      <c r="C683" s="23"/>
      <c r="D683" s="23"/>
      <c r="E683" s="23"/>
      <c r="F683" s="23"/>
      <c r="G683" s="23"/>
      <c r="H683" s="23"/>
      <c r="I683" s="23"/>
      <c r="J683" s="23"/>
      <c r="K683" s="23"/>
      <c r="L683" s="23"/>
      <c r="M683" s="23"/>
      <c r="N683" s="23"/>
      <c r="O683" s="219"/>
      <c r="P683" s="219"/>
      <c r="Q683" s="23"/>
      <c r="R683" s="23"/>
      <c r="S683" s="23"/>
      <c r="T683" s="23"/>
      <c r="U683" s="23"/>
      <c r="V683" s="23"/>
      <c r="W683" s="23"/>
      <c r="X683" s="23"/>
    </row>
    <row r="684" spans="1:24" ht="15.75" customHeight="1">
      <c r="A684" s="452"/>
      <c r="B684" s="23"/>
      <c r="C684" s="23"/>
      <c r="D684" s="23"/>
      <c r="E684" s="23"/>
      <c r="F684" s="23"/>
      <c r="G684" s="23"/>
      <c r="H684" s="23"/>
      <c r="I684" s="23"/>
      <c r="J684" s="23"/>
      <c r="K684" s="23"/>
      <c r="L684" s="23"/>
      <c r="M684" s="23"/>
      <c r="N684" s="23"/>
      <c r="O684" s="219"/>
      <c r="P684" s="219"/>
      <c r="Q684" s="23"/>
      <c r="R684" s="23"/>
      <c r="S684" s="23"/>
      <c r="T684" s="23"/>
      <c r="U684" s="23"/>
      <c r="V684" s="23"/>
      <c r="W684" s="23"/>
      <c r="X684" s="23"/>
    </row>
    <row r="685" spans="1:24" ht="15.75" customHeight="1">
      <c r="A685" s="452"/>
      <c r="B685" s="23"/>
      <c r="C685" s="23"/>
      <c r="D685" s="23"/>
      <c r="E685" s="23"/>
      <c r="F685" s="23"/>
      <c r="G685" s="23"/>
      <c r="H685" s="23"/>
      <c r="I685" s="23"/>
      <c r="J685" s="23"/>
      <c r="K685" s="23"/>
      <c r="L685" s="23"/>
      <c r="M685" s="23"/>
      <c r="N685" s="23"/>
      <c r="O685" s="219"/>
      <c r="P685" s="219"/>
      <c r="Q685" s="23"/>
      <c r="R685" s="23"/>
      <c r="S685" s="23"/>
      <c r="T685" s="23"/>
      <c r="U685" s="23"/>
      <c r="V685" s="23"/>
      <c r="W685" s="23"/>
      <c r="X685" s="23"/>
    </row>
    <row r="686" spans="1:24" ht="15.75" customHeight="1">
      <c r="A686" s="452"/>
      <c r="B686" s="23"/>
      <c r="C686" s="23"/>
      <c r="D686" s="23"/>
      <c r="E686" s="23"/>
      <c r="F686" s="23"/>
      <c r="G686" s="23"/>
      <c r="H686" s="23"/>
      <c r="I686" s="23"/>
      <c r="J686" s="23"/>
      <c r="K686" s="23"/>
      <c r="L686" s="23"/>
      <c r="M686" s="23"/>
      <c r="N686" s="23"/>
      <c r="O686" s="219"/>
      <c r="P686" s="219"/>
      <c r="Q686" s="23"/>
      <c r="R686" s="23"/>
      <c r="S686" s="23"/>
      <c r="T686" s="23"/>
      <c r="U686" s="23"/>
      <c r="V686" s="23"/>
      <c r="W686" s="23"/>
      <c r="X686" s="23"/>
    </row>
    <row r="687" spans="1:24" ht="15.75" customHeight="1">
      <c r="A687" s="452"/>
      <c r="B687" s="23"/>
      <c r="C687" s="23"/>
      <c r="D687" s="23"/>
      <c r="E687" s="23"/>
      <c r="F687" s="23"/>
      <c r="G687" s="23"/>
      <c r="H687" s="23"/>
      <c r="I687" s="23"/>
      <c r="J687" s="23"/>
      <c r="K687" s="23"/>
      <c r="L687" s="23"/>
      <c r="M687" s="23"/>
      <c r="N687" s="23"/>
      <c r="O687" s="219"/>
      <c r="P687" s="219"/>
      <c r="Q687" s="23"/>
      <c r="R687" s="23"/>
      <c r="S687" s="23"/>
      <c r="T687" s="23"/>
      <c r="U687" s="23"/>
      <c r="V687" s="23"/>
      <c r="W687" s="23"/>
      <c r="X687" s="23"/>
    </row>
    <row r="688" spans="1:24" ht="15.75" customHeight="1">
      <c r="A688" s="452"/>
      <c r="B688" s="23"/>
      <c r="C688" s="23"/>
      <c r="D688" s="23"/>
      <c r="E688" s="23"/>
      <c r="F688" s="23"/>
      <c r="G688" s="23"/>
      <c r="H688" s="23"/>
      <c r="I688" s="23"/>
      <c r="J688" s="23"/>
      <c r="K688" s="23"/>
      <c r="L688" s="23"/>
      <c r="M688" s="23"/>
      <c r="N688" s="23"/>
      <c r="O688" s="219"/>
      <c r="P688" s="219"/>
      <c r="Q688" s="23"/>
      <c r="R688" s="23"/>
      <c r="S688" s="23"/>
      <c r="T688" s="23"/>
      <c r="U688" s="23"/>
      <c r="V688" s="23"/>
      <c r="W688" s="23"/>
      <c r="X688" s="23"/>
    </row>
    <row r="689" spans="1:24" ht="15.75" customHeight="1">
      <c r="A689" s="452"/>
      <c r="B689" s="23"/>
      <c r="C689" s="23"/>
      <c r="D689" s="23"/>
      <c r="E689" s="23"/>
      <c r="F689" s="23"/>
      <c r="G689" s="23"/>
      <c r="H689" s="23"/>
      <c r="I689" s="23"/>
      <c r="J689" s="23"/>
      <c r="K689" s="23"/>
      <c r="L689" s="23"/>
      <c r="M689" s="23"/>
      <c r="N689" s="23"/>
      <c r="O689" s="219"/>
      <c r="P689" s="219"/>
      <c r="Q689" s="23"/>
      <c r="R689" s="23"/>
      <c r="S689" s="23"/>
      <c r="T689" s="23"/>
      <c r="U689" s="23"/>
      <c r="V689" s="23"/>
      <c r="W689" s="23"/>
      <c r="X689" s="23"/>
    </row>
    <row r="690" spans="1:24" ht="15.75" customHeight="1">
      <c r="A690" s="452"/>
      <c r="B690" s="23"/>
      <c r="C690" s="23"/>
      <c r="D690" s="23"/>
      <c r="E690" s="23"/>
      <c r="F690" s="23"/>
      <c r="G690" s="23"/>
      <c r="H690" s="23"/>
      <c r="I690" s="23"/>
      <c r="J690" s="23"/>
      <c r="K690" s="23"/>
      <c r="L690" s="23"/>
      <c r="M690" s="23"/>
      <c r="N690" s="23"/>
      <c r="O690" s="219"/>
      <c r="P690" s="219"/>
      <c r="Q690" s="23"/>
      <c r="R690" s="23"/>
      <c r="S690" s="23"/>
      <c r="T690" s="23"/>
      <c r="U690" s="23"/>
      <c r="V690" s="23"/>
      <c r="W690" s="23"/>
      <c r="X690" s="23"/>
    </row>
    <row r="691" spans="1:24" ht="15.75" customHeight="1">
      <c r="A691" s="452"/>
      <c r="B691" s="23"/>
      <c r="C691" s="23"/>
      <c r="D691" s="23"/>
      <c r="E691" s="23"/>
      <c r="F691" s="23"/>
      <c r="G691" s="23"/>
      <c r="H691" s="23"/>
      <c r="I691" s="23"/>
      <c r="J691" s="23"/>
      <c r="K691" s="23"/>
      <c r="L691" s="23"/>
      <c r="M691" s="23"/>
      <c r="N691" s="23"/>
      <c r="O691" s="219"/>
      <c r="P691" s="219"/>
      <c r="Q691" s="23"/>
      <c r="R691" s="23"/>
      <c r="S691" s="23"/>
      <c r="T691" s="23"/>
      <c r="U691" s="23"/>
      <c r="V691" s="23"/>
      <c r="W691" s="23"/>
      <c r="X691" s="23"/>
    </row>
    <row r="692" spans="1:24" ht="15.75" customHeight="1">
      <c r="A692" s="452"/>
      <c r="B692" s="23"/>
      <c r="C692" s="23"/>
      <c r="D692" s="23"/>
      <c r="E692" s="23"/>
      <c r="F692" s="23"/>
      <c r="G692" s="23"/>
      <c r="H692" s="23"/>
      <c r="I692" s="23"/>
      <c r="J692" s="23"/>
      <c r="K692" s="23"/>
      <c r="L692" s="23"/>
      <c r="M692" s="23"/>
      <c r="N692" s="23"/>
      <c r="O692" s="219"/>
      <c r="P692" s="219"/>
      <c r="Q692" s="23"/>
      <c r="R692" s="23"/>
      <c r="S692" s="23"/>
      <c r="T692" s="23"/>
      <c r="U692" s="23"/>
      <c r="V692" s="23"/>
      <c r="W692" s="23"/>
      <c r="X692" s="23"/>
    </row>
    <row r="693" spans="1:24" ht="15.75" customHeight="1">
      <c r="A693" s="452"/>
      <c r="B693" s="23"/>
      <c r="C693" s="23"/>
      <c r="D693" s="23"/>
      <c r="E693" s="23"/>
      <c r="F693" s="23"/>
      <c r="G693" s="23"/>
      <c r="H693" s="23"/>
      <c r="I693" s="23"/>
      <c r="J693" s="23"/>
      <c r="K693" s="23"/>
      <c r="L693" s="23"/>
      <c r="M693" s="23"/>
      <c r="N693" s="23"/>
      <c r="O693" s="219"/>
      <c r="P693" s="219"/>
      <c r="Q693" s="23"/>
      <c r="R693" s="23"/>
      <c r="S693" s="23"/>
      <c r="T693" s="23"/>
      <c r="U693" s="23"/>
      <c r="V693" s="23"/>
      <c r="W693" s="23"/>
      <c r="X693" s="23"/>
    </row>
    <row r="694" spans="1:24" ht="15.75" customHeight="1">
      <c r="A694" s="452"/>
      <c r="B694" s="23"/>
      <c r="C694" s="23"/>
      <c r="D694" s="23"/>
      <c r="E694" s="23"/>
      <c r="F694" s="23"/>
      <c r="G694" s="23"/>
      <c r="H694" s="23"/>
      <c r="I694" s="23"/>
      <c r="J694" s="23"/>
      <c r="K694" s="23"/>
      <c r="L694" s="23"/>
      <c r="M694" s="23"/>
      <c r="N694" s="23"/>
      <c r="O694" s="219"/>
      <c r="P694" s="219"/>
      <c r="Q694" s="23"/>
      <c r="R694" s="23"/>
      <c r="S694" s="23"/>
      <c r="T694" s="23"/>
      <c r="U694" s="23"/>
      <c r="V694" s="23"/>
      <c r="W694" s="23"/>
      <c r="X694" s="23"/>
    </row>
    <row r="695" spans="1:24" ht="15.75" customHeight="1">
      <c r="A695" s="452"/>
      <c r="B695" s="23"/>
      <c r="C695" s="23"/>
      <c r="D695" s="23"/>
      <c r="E695" s="23"/>
      <c r="F695" s="23"/>
      <c r="G695" s="23"/>
      <c r="H695" s="23"/>
      <c r="I695" s="23"/>
      <c r="J695" s="23"/>
      <c r="K695" s="23"/>
      <c r="L695" s="23"/>
      <c r="M695" s="23"/>
      <c r="N695" s="23"/>
      <c r="O695" s="219"/>
      <c r="P695" s="219"/>
      <c r="Q695" s="23"/>
      <c r="R695" s="23"/>
      <c r="S695" s="23"/>
      <c r="T695" s="23"/>
      <c r="U695" s="23"/>
      <c r="V695" s="23"/>
      <c r="W695" s="23"/>
      <c r="X695" s="23"/>
    </row>
    <row r="696" spans="1:24" ht="15.75" customHeight="1">
      <c r="A696" s="452"/>
      <c r="B696" s="23"/>
      <c r="C696" s="23"/>
      <c r="D696" s="23"/>
      <c r="E696" s="23"/>
      <c r="F696" s="23"/>
      <c r="G696" s="23"/>
      <c r="H696" s="23"/>
      <c r="I696" s="23"/>
      <c r="J696" s="23"/>
      <c r="K696" s="23"/>
      <c r="L696" s="23"/>
      <c r="M696" s="23"/>
      <c r="N696" s="23"/>
      <c r="O696" s="219"/>
      <c r="P696" s="219"/>
      <c r="Q696" s="23"/>
      <c r="R696" s="23"/>
      <c r="S696" s="23"/>
      <c r="T696" s="23"/>
      <c r="U696" s="23"/>
      <c r="V696" s="23"/>
      <c r="W696" s="23"/>
      <c r="X696" s="23"/>
    </row>
    <row r="697" spans="1:24" ht="15.75" customHeight="1">
      <c r="A697" s="452"/>
      <c r="B697" s="23"/>
      <c r="C697" s="23"/>
      <c r="D697" s="23"/>
      <c r="E697" s="23"/>
      <c r="F697" s="23"/>
      <c r="G697" s="23"/>
      <c r="H697" s="23"/>
      <c r="I697" s="23"/>
      <c r="J697" s="23"/>
      <c r="K697" s="23"/>
      <c r="L697" s="23"/>
      <c r="M697" s="23"/>
      <c r="N697" s="23"/>
      <c r="O697" s="219"/>
      <c r="P697" s="219"/>
      <c r="Q697" s="23"/>
      <c r="R697" s="23"/>
      <c r="S697" s="23"/>
      <c r="T697" s="23"/>
      <c r="U697" s="23"/>
      <c r="V697" s="23"/>
      <c r="W697" s="23"/>
      <c r="X697" s="23"/>
    </row>
    <row r="698" spans="1:24" ht="15.75" customHeight="1">
      <c r="A698" s="452"/>
      <c r="B698" s="23"/>
      <c r="C698" s="23"/>
      <c r="D698" s="23"/>
      <c r="E698" s="23"/>
      <c r="F698" s="23"/>
      <c r="G698" s="23"/>
      <c r="H698" s="23"/>
      <c r="I698" s="23"/>
      <c r="J698" s="23"/>
      <c r="K698" s="23"/>
      <c r="L698" s="23"/>
      <c r="M698" s="23"/>
      <c r="N698" s="23"/>
      <c r="O698" s="219"/>
      <c r="P698" s="219"/>
      <c r="Q698" s="23"/>
      <c r="R698" s="23"/>
      <c r="S698" s="23"/>
      <c r="T698" s="23"/>
      <c r="U698" s="23"/>
      <c r="V698" s="23"/>
      <c r="W698" s="23"/>
      <c r="X698" s="23"/>
    </row>
    <row r="699" spans="1:24" ht="15.75" customHeight="1">
      <c r="A699" s="452"/>
      <c r="B699" s="23"/>
      <c r="C699" s="23"/>
      <c r="D699" s="23"/>
      <c r="E699" s="23"/>
      <c r="F699" s="23"/>
      <c r="G699" s="23"/>
      <c r="H699" s="23"/>
      <c r="I699" s="23"/>
      <c r="J699" s="23"/>
      <c r="K699" s="23"/>
      <c r="L699" s="23"/>
      <c r="M699" s="23"/>
      <c r="N699" s="23"/>
      <c r="O699" s="219"/>
      <c r="P699" s="219"/>
      <c r="Q699" s="23"/>
      <c r="R699" s="23"/>
      <c r="S699" s="23"/>
      <c r="T699" s="23"/>
      <c r="U699" s="23"/>
      <c r="V699" s="23"/>
      <c r="W699" s="23"/>
      <c r="X699" s="23"/>
    </row>
    <row r="700" spans="1:24" ht="15.75" customHeight="1">
      <c r="A700" s="452"/>
      <c r="B700" s="23"/>
      <c r="C700" s="23"/>
      <c r="D700" s="23"/>
      <c r="E700" s="23"/>
      <c r="F700" s="23"/>
      <c r="G700" s="23"/>
      <c r="H700" s="23"/>
      <c r="I700" s="23"/>
      <c r="J700" s="23"/>
      <c r="K700" s="23"/>
      <c r="L700" s="23"/>
      <c r="M700" s="23"/>
      <c r="N700" s="23"/>
      <c r="O700" s="219"/>
      <c r="P700" s="219"/>
      <c r="Q700" s="23"/>
      <c r="R700" s="23"/>
      <c r="S700" s="23"/>
      <c r="T700" s="23"/>
      <c r="U700" s="23"/>
      <c r="V700" s="23"/>
      <c r="W700" s="23"/>
      <c r="X700" s="23"/>
    </row>
    <row r="701" spans="1:24" ht="15.75" customHeight="1">
      <c r="A701" s="452"/>
      <c r="B701" s="23"/>
      <c r="C701" s="23"/>
      <c r="D701" s="23"/>
      <c r="E701" s="23"/>
      <c r="F701" s="23"/>
      <c r="G701" s="23"/>
      <c r="H701" s="23"/>
      <c r="I701" s="23"/>
      <c r="J701" s="23"/>
      <c r="K701" s="23"/>
      <c r="L701" s="23"/>
      <c r="M701" s="23"/>
      <c r="N701" s="23"/>
      <c r="O701" s="219"/>
      <c r="P701" s="219"/>
      <c r="Q701" s="23"/>
      <c r="R701" s="23"/>
      <c r="S701" s="23"/>
      <c r="T701" s="23"/>
      <c r="U701" s="23"/>
      <c r="V701" s="23"/>
      <c r="W701" s="23"/>
      <c r="X701" s="23"/>
    </row>
    <row r="702" spans="1:24" ht="15.75" customHeight="1">
      <c r="A702" s="452"/>
      <c r="B702" s="23"/>
      <c r="C702" s="23"/>
      <c r="D702" s="23"/>
      <c r="E702" s="23"/>
      <c r="F702" s="23"/>
      <c r="G702" s="23"/>
      <c r="H702" s="23"/>
      <c r="I702" s="23"/>
      <c r="J702" s="23"/>
      <c r="K702" s="23"/>
      <c r="L702" s="23"/>
      <c r="M702" s="23"/>
      <c r="N702" s="23"/>
      <c r="O702" s="219"/>
      <c r="P702" s="219"/>
      <c r="Q702" s="23"/>
      <c r="R702" s="23"/>
      <c r="S702" s="23"/>
      <c r="T702" s="23"/>
      <c r="U702" s="23"/>
      <c r="V702" s="23"/>
      <c r="W702" s="23"/>
      <c r="X702" s="23"/>
    </row>
    <row r="703" spans="1:24" ht="15.75" customHeight="1">
      <c r="A703" s="452"/>
      <c r="B703" s="23"/>
      <c r="C703" s="23"/>
      <c r="D703" s="23"/>
      <c r="E703" s="23"/>
      <c r="F703" s="23"/>
      <c r="G703" s="23"/>
      <c r="H703" s="23"/>
      <c r="I703" s="23"/>
      <c r="J703" s="23"/>
      <c r="K703" s="23"/>
      <c r="L703" s="23"/>
      <c r="M703" s="23"/>
      <c r="N703" s="23"/>
      <c r="O703" s="219"/>
      <c r="P703" s="219"/>
      <c r="Q703" s="23"/>
      <c r="R703" s="23"/>
      <c r="S703" s="23"/>
      <c r="T703" s="23"/>
      <c r="U703" s="23"/>
      <c r="V703" s="23"/>
      <c r="W703" s="23"/>
      <c r="X703" s="23"/>
    </row>
    <row r="704" spans="1:24" ht="15.75" customHeight="1">
      <c r="A704" s="452"/>
      <c r="B704" s="23"/>
      <c r="C704" s="23"/>
      <c r="D704" s="23"/>
      <c r="E704" s="23"/>
      <c r="F704" s="23"/>
      <c r="G704" s="23"/>
      <c r="H704" s="23"/>
      <c r="I704" s="23"/>
      <c r="J704" s="23"/>
      <c r="K704" s="23"/>
      <c r="L704" s="23"/>
      <c r="M704" s="23"/>
      <c r="N704" s="23"/>
      <c r="O704" s="219"/>
      <c r="P704" s="219"/>
      <c r="Q704" s="23"/>
      <c r="R704" s="23"/>
      <c r="S704" s="23"/>
      <c r="T704" s="23"/>
      <c r="U704" s="23"/>
      <c r="V704" s="23"/>
      <c r="W704" s="23"/>
      <c r="X704" s="23"/>
    </row>
    <row r="705" spans="1:24" ht="15.75" customHeight="1">
      <c r="A705" s="452"/>
      <c r="B705" s="23"/>
      <c r="C705" s="23"/>
      <c r="D705" s="23"/>
      <c r="E705" s="23"/>
      <c r="F705" s="23"/>
      <c r="G705" s="23"/>
      <c r="H705" s="23"/>
      <c r="I705" s="23"/>
      <c r="J705" s="23"/>
      <c r="K705" s="23"/>
      <c r="L705" s="23"/>
      <c r="M705" s="23"/>
      <c r="N705" s="23"/>
      <c r="O705" s="219"/>
      <c r="P705" s="219"/>
      <c r="Q705" s="23"/>
      <c r="R705" s="23"/>
      <c r="S705" s="23"/>
      <c r="T705" s="23"/>
      <c r="U705" s="23"/>
      <c r="V705" s="23"/>
      <c r="W705" s="23"/>
      <c r="X705" s="23"/>
    </row>
    <row r="706" spans="1:24" ht="15.75" customHeight="1">
      <c r="A706" s="452"/>
      <c r="B706" s="23"/>
      <c r="C706" s="23"/>
      <c r="D706" s="23"/>
      <c r="E706" s="23"/>
      <c r="F706" s="23"/>
      <c r="G706" s="23"/>
      <c r="H706" s="23"/>
      <c r="I706" s="23"/>
      <c r="J706" s="23"/>
      <c r="K706" s="23"/>
      <c r="L706" s="23"/>
      <c r="M706" s="23"/>
      <c r="N706" s="23"/>
      <c r="O706" s="219"/>
      <c r="P706" s="219"/>
      <c r="Q706" s="23"/>
      <c r="R706" s="23"/>
      <c r="S706" s="23"/>
      <c r="T706" s="23"/>
      <c r="U706" s="23"/>
      <c r="V706" s="23"/>
      <c r="W706" s="23"/>
      <c r="X706" s="23"/>
    </row>
    <row r="707" spans="1:24" ht="15.75" customHeight="1">
      <c r="A707" s="452"/>
      <c r="B707" s="23"/>
      <c r="C707" s="23"/>
      <c r="D707" s="23"/>
      <c r="E707" s="23"/>
      <c r="F707" s="23"/>
      <c r="G707" s="23"/>
      <c r="H707" s="23"/>
      <c r="I707" s="23"/>
      <c r="J707" s="23"/>
      <c r="K707" s="23"/>
      <c r="L707" s="23"/>
      <c r="M707" s="23"/>
      <c r="N707" s="23"/>
      <c r="O707" s="219"/>
      <c r="P707" s="219"/>
      <c r="Q707" s="23"/>
      <c r="R707" s="23"/>
      <c r="S707" s="23"/>
      <c r="T707" s="23"/>
      <c r="U707" s="23"/>
      <c r="V707" s="23"/>
      <c r="W707" s="23"/>
      <c r="X707" s="23"/>
    </row>
    <row r="708" spans="1:24" ht="15.75" customHeight="1">
      <c r="A708" s="452"/>
      <c r="B708" s="23"/>
      <c r="C708" s="23"/>
      <c r="D708" s="23"/>
      <c r="E708" s="23"/>
      <c r="F708" s="23"/>
      <c r="G708" s="23"/>
      <c r="H708" s="23"/>
      <c r="I708" s="23"/>
      <c r="J708" s="23"/>
      <c r="K708" s="23"/>
      <c r="L708" s="23"/>
      <c r="M708" s="23"/>
      <c r="N708" s="23"/>
      <c r="O708" s="219"/>
      <c r="P708" s="219"/>
      <c r="Q708" s="23"/>
      <c r="R708" s="23"/>
      <c r="S708" s="23"/>
      <c r="T708" s="23"/>
      <c r="U708" s="23"/>
      <c r="V708" s="23"/>
      <c r="W708" s="23"/>
      <c r="X708" s="23"/>
    </row>
    <row r="709" spans="1:24" ht="15.75" customHeight="1">
      <c r="A709" s="452"/>
      <c r="B709" s="23"/>
      <c r="C709" s="23"/>
      <c r="D709" s="23"/>
      <c r="E709" s="23"/>
      <c r="F709" s="23"/>
      <c r="G709" s="23"/>
      <c r="H709" s="23"/>
      <c r="I709" s="23"/>
      <c r="J709" s="23"/>
      <c r="K709" s="23"/>
      <c r="L709" s="23"/>
      <c r="M709" s="23"/>
      <c r="N709" s="23"/>
      <c r="O709" s="219"/>
      <c r="P709" s="219"/>
      <c r="Q709" s="23"/>
      <c r="R709" s="23"/>
      <c r="S709" s="23"/>
      <c r="T709" s="23"/>
      <c r="U709" s="23"/>
      <c r="V709" s="23"/>
      <c r="W709" s="23"/>
      <c r="X709" s="23"/>
    </row>
    <row r="710" spans="1:24" ht="15.75" customHeight="1">
      <c r="A710" s="452"/>
      <c r="B710" s="23"/>
      <c r="C710" s="23"/>
      <c r="D710" s="23"/>
      <c r="E710" s="23"/>
      <c r="F710" s="23"/>
      <c r="G710" s="23"/>
      <c r="H710" s="23"/>
      <c r="I710" s="23"/>
      <c r="J710" s="23"/>
      <c r="K710" s="23"/>
      <c r="L710" s="23"/>
      <c r="M710" s="23"/>
      <c r="N710" s="23"/>
      <c r="O710" s="219"/>
      <c r="P710" s="219"/>
      <c r="Q710" s="23"/>
      <c r="R710" s="23"/>
      <c r="S710" s="23"/>
      <c r="T710" s="23"/>
      <c r="U710" s="23"/>
      <c r="V710" s="23"/>
      <c r="W710" s="23"/>
      <c r="X710" s="23"/>
    </row>
    <row r="711" spans="1:24" ht="15.75" customHeight="1">
      <c r="A711" s="452"/>
      <c r="B711" s="23"/>
      <c r="C711" s="23"/>
      <c r="D711" s="23"/>
      <c r="E711" s="23"/>
      <c r="F711" s="23"/>
      <c r="G711" s="23"/>
      <c r="H711" s="23"/>
      <c r="I711" s="23"/>
      <c r="J711" s="23"/>
      <c r="K711" s="23"/>
      <c r="L711" s="23"/>
      <c r="M711" s="23"/>
      <c r="N711" s="23"/>
      <c r="O711" s="219"/>
      <c r="P711" s="219"/>
      <c r="Q711" s="23"/>
      <c r="R711" s="23"/>
      <c r="S711" s="23"/>
      <c r="T711" s="23"/>
      <c r="U711" s="23"/>
      <c r="V711" s="23"/>
      <c r="W711" s="23"/>
      <c r="X711" s="23"/>
    </row>
    <row r="712" spans="1:24" ht="15.75" customHeight="1">
      <c r="A712" s="452"/>
      <c r="B712" s="23"/>
      <c r="C712" s="23"/>
      <c r="D712" s="23"/>
      <c r="E712" s="23"/>
      <c r="F712" s="23"/>
      <c r="G712" s="23"/>
      <c r="H712" s="23"/>
      <c r="I712" s="23"/>
      <c r="J712" s="23"/>
      <c r="K712" s="23"/>
      <c r="L712" s="23"/>
      <c r="M712" s="23"/>
      <c r="N712" s="23"/>
      <c r="O712" s="219"/>
      <c r="P712" s="219"/>
      <c r="Q712" s="23"/>
      <c r="R712" s="23"/>
      <c r="S712" s="23"/>
      <c r="T712" s="23"/>
      <c r="U712" s="23"/>
      <c r="V712" s="23"/>
      <c r="W712" s="23"/>
      <c r="X712" s="23"/>
    </row>
    <row r="713" spans="1:24" ht="15.75" customHeight="1">
      <c r="A713" s="452"/>
      <c r="B713" s="23"/>
      <c r="C713" s="23"/>
      <c r="D713" s="23"/>
      <c r="E713" s="23"/>
      <c r="F713" s="23"/>
      <c r="G713" s="23"/>
      <c r="H713" s="23"/>
      <c r="I713" s="23"/>
      <c r="J713" s="23"/>
      <c r="K713" s="23"/>
      <c r="L713" s="23"/>
      <c r="M713" s="23"/>
      <c r="N713" s="23"/>
      <c r="O713" s="219"/>
      <c r="P713" s="219"/>
      <c r="Q713" s="23"/>
      <c r="R713" s="23"/>
      <c r="S713" s="23"/>
      <c r="T713" s="23"/>
      <c r="U713" s="23"/>
      <c r="V713" s="23"/>
      <c r="W713" s="23"/>
      <c r="X713" s="23"/>
    </row>
    <row r="714" spans="1:24" ht="15.75" customHeight="1">
      <c r="A714" s="452"/>
      <c r="B714" s="23"/>
      <c r="C714" s="23"/>
      <c r="D714" s="23"/>
      <c r="E714" s="23"/>
      <c r="F714" s="23"/>
      <c r="G714" s="23"/>
      <c r="H714" s="23"/>
      <c r="I714" s="23"/>
      <c r="J714" s="23"/>
      <c r="K714" s="23"/>
      <c r="L714" s="23"/>
      <c r="M714" s="23"/>
      <c r="N714" s="23"/>
      <c r="O714" s="219"/>
      <c r="P714" s="219"/>
      <c r="Q714" s="23"/>
      <c r="R714" s="23"/>
      <c r="S714" s="23"/>
      <c r="T714" s="23"/>
      <c r="U714" s="23"/>
      <c r="V714" s="23"/>
      <c r="W714" s="23"/>
      <c r="X714" s="23"/>
    </row>
    <row r="715" spans="1:24" ht="15.75" customHeight="1">
      <c r="A715" s="452"/>
      <c r="B715" s="23"/>
      <c r="C715" s="23"/>
      <c r="D715" s="23"/>
      <c r="E715" s="23"/>
      <c r="F715" s="23"/>
      <c r="G715" s="23"/>
      <c r="H715" s="23"/>
      <c r="I715" s="23"/>
      <c r="J715" s="23"/>
      <c r="K715" s="23"/>
      <c r="L715" s="23"/>
      <c r="M715" s="23"/>
      <c r="N715" s="23"/>
      <c r="O715" s="219"/>
      <c r="P715" s="219"/>
      <c r="Q715" s="23"/>
      <c r="R715" s="23"/>
      <c r="S715" s="23"/>
      <c r="T715" s="23"/>
      <c r="U715" s="23"/>
      <c r="V715" s="23"/>
      <c r="W715" s="23"/>
      <c r="X715" s="23"/>
    </row>
    <row r="716" spans="1:24" ht="15.75" customHeight="1">
      <c r="A716" s="452"/>
      <c r="B716" s="23"/>
      <c r="C716" s="23"/>
      <c r="D716" s="23"/>
      <c r="E716" s="23"/>
      <c r="F716" s="23"/>
      <c r="G716" s="23"/>
      <c r="H716" s="23"/>
      <c r="I716" s="23"/>
      <c r="J716" s="23"/>
      <c r="K716" s="23"/>
      <c r="L716" s="23"/>
      <c r="M716" s="23"/>
      <c r="N716" s="23"/>
      <c r="O716" s="219"/>
      <c r="P716" s="219"/>
      <c r="Q716" s="23"/>
      <c r="R716" s="23"/>
      <c r="S716" s="23"/>
      <c r="T716" s="23"/>
      <c r="U716" s="23"/>
      <c r="V716" s="23"/>
      <c r="W716" s="23"/>
      <c r="X716" s="23"/>
    </row>
    <row r="717" spans="1:24" ht="15.75" customHeight="1">
      <c r="A717" s="452"/>
      <c r="B717" s="23"/>
      <c r="C717" s="23"/>
      <c r="D717" s="23"/>
      <c r="E717" s="23"/>
      <c r="F717" s="23"/>
      <c r="G717" s="23"/>
      <c r="H717" s="23"/>
      <c r="I717" s="23"/>
      <c r="J717" s="23"/>
      <c r="K717" s="23"/>
      <c r="L717" s="23"/>
      <c r="M717" s="23"/>
      <c r="N717" s="23"/>
      <c r="O717" s="219"/>
      <c r="P717" s="219"/>
      <c r="Q717" s="23"/>
      <c r="R717" s="23"/>
      <c r="S717" s="23"/>
      <c r="T717" s="23"/>
      <c r="U717" s="23"/>
      <c r="V717" s="23"/>
      <c r="W717" s="23"/>
      <c r="X717" s="23"/>
    </row>
    <row r="718" spans="1:24" ht="15.75" customHeight="1">
      <c r="A718" s="452"/>
      <c r="B718" s="23"/>
      <c r="C718" s="23"/>
      <c r="D718" s="23"/>
      <c r="E718" s="23"/>
      <c r="F718" s="23"/>
      <c r="G718" s="23"/>
      <c r="H718" s="23"/>
      <c r="I718" s="23"/>
      <c r="J718" s="23"/>
      <c r="K718" s="23"/>
      <c r="L718" s="23"/>
      <c r="M718" s="23"/>
      <c r="N718" s="23"/>
      <c r="O718" s="219"/>
      <c r="P718" s="219"/>
      <c r="Q718" s="23"/>
      <c r="R718" s="23"/>
      <c r="S718" s="23"/>
      <c r="T718" s="23"/>
      <c r="U718" s="23"/>
      <c r="V718" s="23"/>
      <c r="W718" s="23"/>
      <c r="X718" s="23"/>
    </row>
    <row r="719" spans="1:24" ht="15.75" customHeight="1">
      <c r="A719" s="452"/>
      <c r="B719" s="23"/>
      <c r="C719" s="23"/>
      <c r="D719" s="23"/>
      <c r="E719" s="23"/>
      <c r="F719" s="23"/>
      <c r="G719" s="23"/>
      <c r="H719" s="23"/>
      <c r="I719" s="23"/>
      <c r="J719" s="23"/>
      <c r="K719" s="23"/>
      <c r="L719" s="23"/>
      <c r="M719" s="23"/>
      <c r="N719" s="23"/>
      <c r="O719" s="219"/>
      <c r="P719" s="219"/>
      <c r="Q719" s="23"/>
      <c r="R719" s="23"/>
      <c r="S719" s="23"/>
      <c r="T719" s="23"/>
      <c r="U719" s="23"/>
      <c r="V719" s="23"/>
      <c r="W719" s="23"/>
      <c r="X719" s="23"/>
    </row>
    <row r="720" spans="1:24" ht="15.75" customHeight="1">
      <c r="A720" s="452"/>
      <c r="B720" s="23"/>
      <c r="C720" s="23"/>
      <c r="D720" s="23"/>
      <c r="E720" s="23"/>
      <c r="F720" s="23"/>
      <c r="G720" s="23"/>
      <c r="H720" s="23"/>
      <c r="I720" s="23"/>
      <c r="J720" s="23"/>
      <c r="K720" s="23"/>
      <c r="L720" s="23"/>
      <c r="M720" s="23"/>
      <c r="N720" s="23"/>
      <c r="O720" s="219"/>
      <c r="P720" s="219"/>
      <c r="Q720" s="23"/>
      <c r="R720" s="23"/>
      <c r="S720" s="23"/>
      <c r="T720" s="23"/>
      <c r="U720" s="23"/>
      <c r="V720" s="23"/>
      <c r="W720" s="23"/>
      <c r="X720" s="23"/>
    </row>
    <row r="721" spans="1:24" ht="15.75" customHeight="1">
      <c r="A721" s="452"/>
      <c r="B721" s="23"/>
      <c r="C721" s="23"/>
      <c r="D721" s="23"/>
      <c r="E721" s="23"/>
      <c r="F721" s="23"/>
      <c r="G721" s="23"/>
      <c r="H721" s="23"/>
      <c r="I721" s="23"/>
      <c r="J721" s="23"/>
      <c r="K721" s="23"/>
      <c r="L721" s="23"/>
      <c r="M721" s="23"/>
      <c r="N721" s="23"/>
      <c r="O721" s="219"/>
      <c r="P721" s="219"/>
      <c r="Q721" s="23"/>
      <c r="R721" s="23"/>
      <c r="S721" s="23"/>
      <c r="T721" s="23"/>
      <c r="U721" s="23"/>
      <c r="V721" s="23"/>
      <c r="W721" s="23"/>
      <c r="X721" s="23"/>
    </row>
    <row r="722" spans="1:24" ht="15.75" customHeight="1">
      <c r="A722" s="452"/>
      <c r="B722" s="23"/>
      <c r="C722" s="23"/>
      <c r="D722" s="23"/>
      <c r="E722" s="23"/>
      <c r="F722" s="23"/>
      <c r="G722" s="23"/>
      <c r="H722" s="23"/>
      <c r="I722" s="23"/>
      <c r="J722" s="23"/>
      <c r="K722" s="23"/>
      <c r="L722" s="23"/>
      <c r="M722" s="23"/>
      <c r="N722" s="23"/>
      <c r="O722" s="219"/>
      <c r="P722" s="219"/>
      <c r="Q722" s="23"/>
      <c r="R722" s="23"/>
      <c r="S722" s="23"/>
      <c r="T722" s="23"/>
      <c r="U722" s="23"/>
      <c r="V722" s="23"/>
      <c r="W722" s="23"/>
      <c r="X722" s="23"/>
    </row>
    <row r="723" spans="1:24" ht="15.75" customHeight="1">
      <c r="A723" s="452"/>
      <c r="B723" s="23"/>
      <c r="C723" s="23"/>
      <c r="D723" s="23"/>
      <c r="E723" s="23"/>
      <c r="F723" s="23"/>
      <c r="G723" s="23"/>
      <c r="H723" s="23"/>
      <c r="I723" s="23"/>
      <c r="J723" s="23"/>
      <c r="K723" s="23"/>
      <c r="L723" s="23"/>
      <c r="M723" s="23"/>
      <c r="N723" s="23"/>
      <c r="O723" s="219"/>
      <c r="P723" s="219"/>
      <c r="Q723" s="23"/>
      <c r="R723" s="23"/>
      <c r="S723" s="23"/>
      <c r="T723" s="23"/>
      <c r="U723" s="23"/>
      <c r="V723" s="23"/>
      <c r="W723" s="23"/>
      <c r="X723" s="23"/>
    </row>
    <row r="724" spans="1:24" ht="15.75" customHeight="1">
      <c r="A724" s="452"/>
      <c r="B724" s="23"/>
      <c r="C724" s="23"/>
      <c r="D724" s="23"/>
      <c r="E724" s="23"/>
      <c r="F724" s="23"/>
      <c r="G724" s="23"/>
      <c r="H724" s="23"/>
      <c r="I724" s="23"/>
      <c r="J724" s="23"/>
      <c r="K724" s="23"/>
      <c r="L724" s="23"/>
      <c r="M724" s="23"/>
      <c r="N724" s="23"/>
      <c r="O724" s="219"/>
      <c r="P724" s="219"/>
      <c r="Q724" s="23"/>
      <c r="R724" s="23"/>
      <c r="S724" s="23"/>
      <c r="T724" s="23"/>
      <c r="U724" s="23"/>
      <c r="V724" s="23"/>
      <c r="W724" s="23"/>
      <c r="X724" s="23"/>
    </row>
    <row r="725" spans="1:24" ht="15.75" customHeight="1">
      <c r="A725" s="452"/>
      <c r="B725" s="23"/>
      <c r="C725" s="23"/>
      <c r="D725" s="23"/>
      <c r="E725" s="23"/>
      <c r="F725" s="23"/>
      <c r="G725" s="23"/>
      <c r="H725" s="23"/>
      <c r="I725" s="23"/>
      <c r="J725" s="23"/>
      <c r="K725" s="23"/>
      <c r="L725" s="23"/>
      <c r="M725" s="23"/>
      <c r="N725" s="23"/>
      <c r="O725" s="219"/>
      <c r="P725" s="219"/>
      <c r="Q725" s="23"/>
      <c r="R725" s="23"/>
      <c r="S725" s="23"/>
      <c r="T725" s="23"/>
      <c r="U725" s="23"/>
      <c r="V725" s="23"/>
      <c r="W725" s="23"/>
      <c r="X725" s="23"/>
    </row>
    <row r="726" spans="1:24" ht="15.75" customHeight="1">
      <c r="A726" s="452"/>
      <c r="B726" s="23"/>
      <c r="C726" s="23"/>
      <c r="D726" s="23"/>
      <c r="E726" s="23"/>
      <c r="F726" s="23"/>
      <c r="G726" s="23"/>
      <c r="H726" s="23"/>
      <c r="I726" s="23"/>
      <c r="J726" s="23"/>
      <c r="K726" s="23"/>
      <c r="L726" s="23"/>
      <c r="M726" s="23"/>
      <c r="N726" s="23"/>
      <c r="O726" s="219"/>
      <c r="P726" s="219"/>
      <c r="Q726" s="23"/>
      <c r="R726" s="23"/>
      <c r="S726" s="23"/>
      <c r="T726" s="23"/>
      <c r="U726" s="23"/>
      <c r="V726" s="23"/>
      <c r="W726" s="23"/>
      <c r="X726" s="23"/>
    </row>
    <row r="727" spans="1:24" ht="15.75" customHeight="1">
      <c r="A727" s="452"/>
      <c r="B727" s="23"/>
      <c r="C727" s="23"/>
      <c r="D727" s="23"/>
      <c r="E727" s="23"/>
      <c r="F727" s="23"/>
      <c r="G727" s="23"/>
      <c r="H727" s="23"/>
      <c r="I727" s="23"/>
      <c r="J727" s="23"/>
      <c r="K727" s="23"/>
      <c r="L727" s="23"/>
      <c r="M727" s="23"/>
      <c r="N727" s="23"/>
      <c r="O727" s="219"/>
      <c r="P727" s="219"/>
      <c r="Q727" s="23"/>
      <c r="R727" s="23"/>
      <c r="S727" s="23"/>
      <c r="T727" s="23"/>
      <c r="U727" s="23"/>
      <c r="V727" s="23"/>
      <c r="W727" s="23"/>
      <c r="X727" s="23"/>
    </row>
    <row r="728" spans="1:24" ht="15.75" customHeight="1">
      <c r="A728" s="452"/>
      <c r="B728" s="23"/>
      <c r="C728" s="23"/>
      <c r="D728" s="23"/>
      <c r="E728" s="23"/>
      <c r="F728" s="23"/>
      <c r="G728" s="23"/>
      <c r="H728" s="23"/>
      <c r="I728" s="23"/>
      <c r="J728" s="23"/>
      <c r="K728" s="23"/>
      <c r="L728" s="23"/>
      <c r="M728" s="23"/>
      <c r="N728" s="23"/>
      <c r="O728" s="219"/>
      <c r="P728" s="219"/>
      <c r="Q728" s="23"/>
      <c r="R728" s="23"/>
      <c r="S728" s="23"/>
      <c r="T728" s="23"/>
      <c r="U728" s="23"/>
      <c r="V728" s="23"/>
      <c r="W728" s="23"/>
      <c r="X728" s="23"/>
    </row>
    <row r="729" spans="1:24" ht="15.75" customHeight="1">
      <c r="A729" s="452"/>
      <c r="B729" s="23"/>
      <c r="C729" s="23"/>
      <c r="D729" s="23"/>
      <c r="E729" s="23"/>
      <c r="F729" s="23"/>
      <c r="G729" s="23"/>
      <c r="H729" s="23"/>
      <c r="I729" s="23"/>
      <c r="J729" s="23"/>
      <c r="K729" s="23"/>
      <c r="L729" s="23"/>
      <c r="M729" s="23"/>
      <c r="N729" s="23"/>
      <c r="O729" s="219"/>
      <c r="P729" s="219"/>
      <c r="Q729" s="23"/>
      <c r="R729" s="23"/>
      <c r="S729" s="23"/>
      <c r="T729" s="23"/>
      <c r="U729" s="23"/>
      <c r="V729" s="23"/>
      <c r="W729" s="23"/>
      <c r="X729" s="23"/>
    </row>
    <row r="730" spans="1:24" ht="15.75" customHeight="1">
      <c r="A730" s="452"/>
      <c r="B730" s="23"/>
      <c r="C730" s="23"/>
      <c r="D730" s="23"/>
      <c r="E730" s="23"/>
      <c r="F730" s="23"/>
      <c r="G730" s="23"/>
      <c r="H730" s="23"/>
      <c r="I730" s="23"/>
      <c r="J730" s="23"/>
      <c r="K730" s="23"/>
      <c r="L730" s="23"/>
      <c r="M730" s="23"/>
      <c r="N730" s="23"/>
      <c r="O730" s="219"/>
      <c r="P730" s="219"/>
      <c r="Q730" s="23"/>
      <c r="R730" s="23"/>
      <c r="S730" s="23"/>
      <c r="T730" s="23"/>
      <c r="U730" s="23"/>
      <c r="V730" s="23"/>
      <c r="W730" s="23"/>
      <c r="X730" s="23"/>
    </row>
    <row r="731" spans="1:24" ht="15.75" customHeight="1">
      <c r="A731" s="452"/>
      <c r="B731" s="23"/>
      <c r="C731" s="23"/>
      <c r="D731" s="23"/>
      <c r="E731" s="23"/>
      <c r="F731" s="23"/>
      <c r="G731" s="23"/>
      <c r="H731" s="23"/>
      <c r="I731" s="23"/>
      <c r="J731" s="23"/>
      <c r="K731" s="23"/>
      <c r="L731" s="23"/>
      <c r="M731" s="23"/>
      <c r="N731" s="23"/>
      <c r="O731" s="219"/>
      <c r="P731" s="219"/>
      <c r="Q731" s="23"/>
      <c r="R731" s="23"/>
      <c r="S731" s="23"/>
      <c r="T731" s="23"/>
      <c r="U731" s="23"/>
      <c r="V731" s="23"/>
      <c r="W731" s="23"/>
      <c r="X731" s="23"/>
    </row>
    <row r="732" spans="1:24" ht="15.75" customHeight="1">
      <c r="A732" s="452"/>
      <c r="B732" s="23"/>
      <c r="C732" s="23"/>
      <c r="D732" s="23"/>
      <c r="E732" s="23"/>
      <c r="F732" s="23"/>
      <c r="G732" s="23"/>
      <c r="H732" s="23"/>
      <c r="I732" s="23"/>
      <c r="J732" s="23"/>
      <c r="K732" s="23"/>
      <c r="L732" s="23"/>
      <c r="M732" s="23"/>
      <c r="N732" s="23"/>
      <c r="O732" s="219"/>
      <c r="P732" s="219"/>
      <c r="Q732" s="23"/>
      <c r="R732" s="23"/>
      <c r="S732" s="23"/>
      <c r="T732" s="23"/>
      <c r="U732" s="23"/>
      <c r="V732" s="23"/>
      <c r="W732" s="23"/>
      <c r="X732" s="23"/>
    </row>
    <row r="733" spans="1:24" ht="15.75" customHeight="1">
      <c r="A733" s="452"/>
      <c r="B733" s="23"/>
      <c r="C733" s="23"/>
      <c r="D733" s="23"/>
      <c r="E733" s="23"/>
      <c r="F733" s="23"/>
      <c r="G733" s="23"/>
      <c r="H733" s="23"/>
      <c r="I733" s="23"/>
      <c r="J733" s="23"/>
      <c r="K733" s="23"/>
      <c r="L733" s="23"/>
      <c r="M733" s="23"/>
      <c r="N733" s="23"/>
      <c r="O733" s="219"/>
      <c r="P733" s="219"/>
      <c r="Q733" s="23"/>
      <c r="R733" s="23"/>
      <c r="S733" s="23"/>
      <c r="T733" s="23"/>
      <c r="U733" s="23"/>
      <c r="V733" s="23"/>
      <c r="W733" s="23"/>
      <c r="X733" s="23"/>
    </row>
    <row r="734" spans="1:24" ht="15.75" customHeight="1">
      <c r="A734" s="452"/>
      <c r="B734" s="23"/>
      <c r="C734" s="23"/>
      <c r="D734" s="23"/>
      <c r="E734" s="23"/>
      <c r="F734" s="23"/>
      <c r="G734" s="23"/>
      <c r="H734" s="23"/>
      <c r="I734" s="23"/>
      <c r="J734" s="23"/>
      <c r="K734" s="23"/>
      <c r="L734" s="23"/>
      <c r="M734" s="23"/>
      <c r="N734" s="23"/>
      <c r="O734" s="219"/>
      <c r="P734" s="219"/>
      <c r="Q734" s="23"/>
      <c r="R734" s="23"/>
      <c r="S734" s="23"/>
      <c r="T734" s="23"/>
      <c r="U734" s="23"/>
      <c r="V734" s="23"/>
      <c r="W734" s="23"/>
      <c r="X734" s="23"/>
    </row>
    <row r="735" spans="1:24" ht="15.75" customHeight="1">
      <c r="A735" s="452"/>
      <c r="B735" s="23"/>
      <c r="C735" s="23"/>
      <c r="D735" s="23"/>
      <c r="E735" s="23"/>
      <c r="F735" s="23"/>
      <c r="G735" s="23"/>
      <c r="H735" s="23"/>
      <c r="I735" s="23"/>
      <c r="J735" s="23"/>
      <c r="K735" s="23"/>
      <c r="L735" s="23"/>
      <c r="M735" s="23"/>
      <c r="N735" s="23"/>
      <c r="O735" s="219"/>
      <c r="P735" s="219"/>
      <c r="Q735" s="23"/>
      <c r="R735" s="23"/>
      <c r="S735" s="23"/>
      <c r="T735" s="23"/>
      <c r="U735" s="23"/>
      <c r="V735" s="23"/>
      <c r="W735" s="23"/>
      <c r="X735" s="23"/>
    </row>
    <row r="736" spans="1:24" ht="15.75" customHeight="1">
      <c r="A736" s="452"/>
      <c r="B736" s="23"/>
      <c r="C736" s="23"/>
      <c r="D736" s="23"/>
      <c r="E736" s="23"/>
      <c r="F736" s="23"/>
      <c r="G736" s="23"/>
      <c r="H736" s="23"/>
      <c r="I736" s="23"/>
      <c r="J736" s="23"/>
      <c r="K736" s="23"/>
      <c r="L736" s="23"/>
      <c r="M736" s="23"/>
      <c r="N736" s="23"/>
      <c r="O736" s="219"/>
      <c r="P736" s="219"/>
      <c r="Q736" s="23"/>
      <c r="R736" s="23"/>
      <c r="S736" s="23"/>
      <c r="T736" s="23"/>
      <c r="U736" s="23"/>
      <c r="V736" s="23"/>
      <c r="W736" s="23"/>
      <c r="X736" s="23"/>
    </row>
    <row r="737" spans="1:24" ht="15.75" customHeight="1">
      <c r="A737" s="452"/>
      <c r="B737" s="23"/>
      <c r="C737" s="23"/>
      <c r="D737" s="23"/>
      <c r="E737" s="23"/>
      <c r="F737" s="23"/>
      <c r="G737" s="23"/>
      <c r="H737" s="23"/>
      <c r="I737" s="23"/>
      <c r="J737" s="23"/>
      <c r="K737" s="23"/>
      <c r="L737" s="23"/>
      <c r="M737" s="23"/>
      <c r="N737" s="23"/>
      <c r="O737" s="219"/>
      <c r="P737" s="219"/>
      <c r="Q737" s="23"/>
      <c r="R737" s="23"/>
      <c r="S737" s="23"/>
      <c r="T737" s="23"/>
      <c r="U737" s="23"/>
      <c r="V737" s="23"/>
      <c r="W737" s="23"/>
      <c r="X737" s="23"/>
    </row>
    <row r="738" spans="1:24" ht="15.75" customHeight="1">
      <c r="A738" s="452"/>
      <c r="B738" s="23"/>
      <c r="C738" s="23"/>
      <c r="D738" s="23"/>
      <c r="E738" s="23"/>
      <c r="F738" s="23"/>
      <c r="G738" s="23"/>
      <c r="H738" s="23"/>
      <c r="I738" s="23"/>
      <c r="J738" s="23"/>
      <c r="K738" s="23"/>
      <c r="L738" s="23"/>
      <c r="M738" s="23"/>
      <c r="N738" s="23"/>
      <c r="O738" s="219"/>
      <c r="P738" s="219"/>
      <c r="Q738" s="23"/>
      <c r="R738" s="23"/>
      <c r="S738" s="23"/>
      <c r="T738" s="23"/>
      <c r="U738" s="23"/>
      <c r="V738" s="23"/>
      <c r="W738" s="23"/>
      <c r="X738" s="23"/>
    </row>
    <row r="739" spans="1:24" ht="15.75" customHeight="1">
      <c r="A739" s="452"/>
      <c r="B739" s="23"/>
      <c r="C739" s="23"/>
      <c r="D739" s="23"/>
      <c r="E739" s="23"/>
      <c r="F739" s="23"/>
      <c r="G739" s="23"/>
      <c r="H739" s="23"/>
      <c r="I739" s="23"/>
      <c r="J739" s="23"/>
      <c r="K739" s="23"/>
      <c r="L739" s="23"/>
      <c r="M739" s="23"/>
      <c r="N739" s="23"/>
      <c r="O739" s="219"/>
      <c r="P739" s="219"/>
      <c r="Q739" s="23"/>
      <c r="R739" s="23"/>
      <c r="S739" s="23"/>
      <c r="T739" s="23"/>
      <c r="U739" s="23"/>
      <c r="V739" s="23"/>
      <c r="W739" s="23"/>
      <c r="X739" s="23"/>
    </row>
    <row r="740" spans="1:24" ht="15.75" customHeight="1">
      <c r="A740" s="452"/>
      <c r="B740" s="23"/>
      <c r="C740" s="23"/>
      <c r="D740" s="23"/>
      <c r="E740" s="23"/>
      <c r="F740" s="23"/>
      <c r="G740" s="23"/>
      <c r="H740" s="23"/>
      <c r="I740" s="23"/>
      <c r="J740" s="23"/>
      <c r="K740" s="23"/>
      <c r="L740" s="23"/>
      <c r="M740" s="23"/>
      <c r="N740" s="23"/>
      <c r="O740" s="219"/>
      <c r="P740" s="219"/>
      <c r="Q740" s="23"/>
      <c r="R740" s="23"/>
      <c r="S740" s="23"/>
      <c r="T740" s="23"/>
      <c r="U740" s="23"/>
      <c r="V740" s="23"/>
      <c r="W740" s="23"/>
      <c r="X740" s="23"/>
    </row>
    <row r="741" spans="1:24" ht="15.75" customHeight="1">
      <c r="A741" s="452"/>
      <c r="B741" s="23"/>
      <c r="C741" s="23"/>
      <c r="D741" s="23"/>
      <c r="E741" s="23"/>
      <c r="F741" s="23"/>
      <c r="G741" s="23"/>
      <c r="H741" s="23"/>
      <c r="I741" s="23"/>
      <c r="J741" s="23"/>
      <c r="K741" s="23"/>
      <c r="L741" s="23"/>
      <c r="M741" s="23"/>
      <c r="N741" s="23"/>
      <c r="O741" s="219"/>
      <c r="P741" s="219"/>
      <c r="Q741" s="23"/>
      <c r="R741" s="23"/>
      <c r="S741" s="23"/>
      <c r="T741" s="23"/>
      <c r="U741" s="23"/>
      <c r="V741" s="23"/>
      <c r="W741" s="23"/>
      <c r="X741" s="23"/>
    </row>
    <row r="742" spans="1:24" ht="15.75" customHeight="1">
      <c r="A742" s="452"/>
      <c r="B742" s="23"/>
      <c r="C742" s="23"/>
      <c r="D742" s="23"/>
      <c r="E742" s="23"/>
      <c r="F742" s="23"/>
      <c r="G742" s="23"/>
      <c r="H742" s="23"/>
      <c r="I742" s="23"/>
      <c r="J742" s="23"/>
      <c r="K742" s="23"/>
      <c r="L742" s="23"/>
      <c r="M742" s="23"/>
      <c r="N742" s="23"/>
      <c r="O742" s="219"/>
      <c r="P742" s="219"/>
      <c r="Q742" s="23"/>
      <c r="R742" s="23"/>
      <c r="S742" s="23"/>
      <c r="T742" s="23"/>
      <c r="U742" s="23"/>
      <c r="V742" s="23"/>
      <c r="W742" s="23"/>
      <c r="X742" s="23"/>
    </row>
    <row r="743" spans="1:24" ht="15.75" customHeight="1">
      <c r="A743" s="452"/>
      <c r="B743" s="23"/>
      <c r="C743" s="23"/>
      <c r="D743" s="23"/>
      <c r="E743" s="23"/>
      <c r="F743" s="23"/>
      <c r="G743" s="23"/>
      <c r="H743" s="23"/>
      <c r="I743" s="23"/>
      <c r="J743" s="23"/>
      <c r="K743" s="23"/>
      <c r="L743" s="23"/>
      <c r="M743" s="23"/>
      <c r="N743" s="23"/>
      <c r="O743" s="219"/>
      <c r="P743" s="219"/>
      <c r="Q743" s="23"/>
      <c r="R743" s="23"/>
      <c r="S743" s="23"/>
      <c r="T743" s="23"/>
      <c r="U743" s="23"/>
      <c r="V743" s="23"/>
      <c r="W743" s="23"/>
      <c r="X743" s="23"/>
    </row>
    <row r="744" spans="1:24" ht="15.75" customHeight="1">
      <c r="A744" s="452"/>
      <c r="B744" s="23"/>
      <c r="C744" s="23"/>
      <c r="D744" s="23"/>
      <c r="E744" s="23"/>
      <c r="F744" s="23"/>
      <c r="G744" s="23"/>
      <c r="H744" s="23"/>
      <c r="I744" s="23"/>
      <c r="J744" s="23"/>
      <c r="K744" s="23"/>
      <c r="L744" s="23"/>
      <c r="M744" s="23"/>
      <c r="N744" s="23"/>
      <c r="O744" s="219"/>
      <c r="P744" s="219"/>
      <c r="Q744" s="23"/>
      <c r="R744" s="23"/>
      <c r="S744" s="23"/>
      <c r="T744" s="23"/>
      <c r="U744" s="23"/>
      <c r="V744" s="23"/>
      <c r="W744" s="23"/>
      <c r="X744" s="23"/>
    </row>
    <row r="745" spans="1:24" ht="15.75" customHeight="1">
      <c r="A745" s="452"/>
      <c r="B745" s="23"/>
      <c r="C745" s="23"/>
      <c r="D745" s="23"/>
      <c r="E745" s="23"/>
      <c r="F745" s="23"/>
      <c r="G745" s="23"/>
      <c r="H745" s="23"/>
      <c r="I745" s="23"/>
      <c r="J745" s="23"/>
      <c r="K745" s="23"/>
      <c r="L745" s="23"/>
      <c r="M745" s="23"/>
      <c r="N745" s="23"/>
      <c r="O745" s="219"/>
      <c r="P745" s="219"/>
      <c r="Q745" s="23"/>
      <c r="R745" s="23"/>
      <c r="S745" s="23"/>
      <c r="T745" s="23"/>
      <c r="U745" s="23"/>
      <c r="V745" s="23"/>
      <c r="W745" s="23"/>
      <c r="X745" s="23"/>
    </row>
    <row r="746" spans="1:24" ht="15.75" customHeight="1">
      <c r="A746" s="452"/>
      <c r="B746" s="23"/>
      <c r="C746" s="23"/>
      <c r="D746" s="23"/>
      <c r="E746" s="23"/>
      <c r="F746" s="23"/>
      <c r="G746" s="23"/>
      <c r="H746" s="23"/>
      <c r="I746" s="23"/>
      <c r="J746" s="23"/>
      <c r="K746" s="23"/>
      <c r="L746" s="23"/>
      <c r="M746" s="23"/>
      <c r="N746" s="23"/>
      <c r="O746" s="219"/>
      <c r="P746" s="219"/>
      <c r="Q746" s="23"/>
      <c r="R746" s="23"/>
      <c r="S746" s="23"/>
      <c r="T746" s="23"/>
      <c r="U746" s="23"/>
      <c r="V746" s="23"/>
      <c r="W746" s="23"/>
      <c r="X746" s="23"/>
    </row>
    <row r="747" spans="1:24" ht="15.75" customHeight="1">
      <c r="A747" s="452"/>
      <c r="B747" s="23"/>
      <c r="C747" s="23"/>
      <c r="D747" s="23"/>
      <c r="E747" s="23"/>
      <c r="F747" s="23"/>
      <c r="G747" s="23"/>
      <c r="H747" s="23"/>
      <c r="I747" s="23"/>
      <c r="J747" s="23"/>
      <c r="K747" s="23"/>
      <c r="L747" s="23"/>
      <c r="M747" s="23"/>
      <c r="N747" s="23"/>
      <c r="O747" s="219"/>
      <c r="P747" s="219"/>
      <c r="Q747" s="23"/>
      <c r="R747" s="23"/>
      <c r="S747" s="23"/>
      <c r="T747" s="23"/>
      <c r="U747" s="23"/>
      <c r="V747" s="23"/>
      <c r="W747" s="23"/>
      <c r="X747" s="23"/>
    </row>
    <row r="748" spans="1:24" ht="15.75" customHeight="1">
      <c r="A748" s="452"/>
      <c r="B748" s="23"/>
      <c r="C748" s="23"/>
      <c r="D748" s="23"/>
      <c r="E748" s="23"/>
      <c r="F748" s="23"/>
      <c r="G748" s="23"/>
      <c r="H748" s="23"/>
      <c r="I748" s="23"/>
      <c r="J748" s="23"/>
      <c r="K748" s="23"/>
      <c r="L748" s="23"/>
      <c r="M748" s="23"/>
      <c r="N748" s="23"/>
      <c r="O748" s="219"/>
      <c r="P748" s="219"/>
      <c r="Q748" s="23"/>
      <c r="R748" s="23"/>
      <c r="S748" s="23"/>
      <c r="T748" s="23"/>
      <c r="U748" s="23"/>
      <c r="V748" s="23"/>
      <c r="W748" s="23"/>
      <c r="X748" s="23"/>
    </row>
    <row r="749" spans="1:24" ht="15.75" customHeight="1">
      <c r="A749" s="452"/>
      <c r="B749" s="23"/>
      <c r="C749" s="23"/>
      <c r="D749" s="23"/>
      <c r="E749" s="23"/>
      <c r="F749" s="23"/>
      <c r="G749" s="23"/>
      <c r="H749" s="23"/>
      <c r="I749" s="23"/>
      <c r="J749" s="23"/>
      <c r="K749" s="23"/>
      <c r="L749" s="23"/>
      <c r="M749" s="23"/>
      <c r="N749" s="23"/>
      <c r="O749" s="219"/>
      <c r="P749" s="219"/>
      <c r="Q749" s="23"/>
      <c r="R749" s="23"/>
      <c r="S749" s="23"/>
      <c r="T749" s="23"/>
      <c r="U749" s="23"/>
      <c r="V749" s="23"/>
      <c r="W749" s="23"/>
      <c r="X749" s="23"/>
    </row>
    <row r="750" spans="1:24" ht="15.75" customHeight="1">
      <c r="A750" s="452"/>
      <c r="B750" s="23"/>
      <c r="C750" s="23"/>
      <c r="D750" s="23"/>
      <c r="E750" s="23"/>
      <c r="F750" s="23"/>
      <c r="G750" s="23"/>
      <c r="H750" s="23"/>
      <c r="I750" s="23"/>
      <c r="J750" s="23"/>
      <c r="K750" s="23"/>
      <c r="L750" s="23"/>
      <c r="M750" s="23"/>
      <c r="N750" s="23"/>
      <c r="O750" s="219"/>
      <c r="P750" s="219"/>
      <c r="Q750" s="23"/>
      <c r="R750" s="23"/>
      <c r="S750" s="23"/>
      <c r="T750" s="23"/>
      <c r="U750" s="23"/>
      <c r="V750" s="23"/>
      <c r="W750" s="23"/>
      <c r="X750" s="23"/>
    </row>
    <row r="751" spans="1:24" ht="15.75" customHeight="1">
      <c r="A751" s="452"/>
      <c r="B751" s="23"/>
      <c r="C751" s="23"/>
      <c r="D751" s="23"/>
      <c r="E751" s="23"/>
      <c r="F751" s="23"/>
      <c r="G751" s="23"/>
      <c r="H751" s="23"/>
      <c r="I751" s="23"/>
      <c r="J751" s="23"/>
      <c r="K751" s="23"/>
      <c r="L751" s="23"/>
      <c r="M751" s="23"/>
      <c r="N751" s="23"/>
      <c r="O751" s="219"/>
      <c r="P751" s="219"/>
      <c r="Q751" s="23"/>
      <c r="R751" s="23"/>
      <c r="S751" s="23"/>
      <c r="T751" s="23"/>
      <c r="U751" s="23"/>
      <c r="V751" s="23"/>
      <c r="W751" s="23"/>
      <c r="X751" s="23"/>
    </row>
    <row r="752" spans="1:24" ht="15.75" customHeight="1">
      <c r="A752" s="452"/>
      <c r="B752" s="23"/>
      <c r="C752" s="23"/>
      <c r="D752" s="23"/>
      <c r="E752" s="23"/>
      <c r="F752" s="23"/>
      <c r="G752" s="23"/>
      <c r="H752" s="23"/>
      <c r="I752" s="23"/>
      <c r="J752" s="23"/>
      <c r="K752" s="23"/>
      <c r="L752" s="23"/>
      <c r="M752" s="23"/>
      <c r="N752" s="23"/>
      <c r="O752" s="219"/>
      <c r="P752" s="219"/>
      <c r="Q752" s="23"/>
      <c r="R752" s="23"/>
      <c r="S752" s="23"/>
      <c r="T752" s="23"/>
      <c r="U752" s="23"/>
      <c r="V752" s="23"/>
      <c r="W752" s="23"/>
      <c r="X752" s="23"/>
    </row>
    <row r="753" spans="1:24" ht="15.75" customHeight="1">
      <c r="A753" s="452"/>
      <c r="B753" s="23"/>
      <c r="C753" s="23"/>
      <c r="D753" s="23"/>
      <c r="E753" s="23"/>
      <c r="F753" s="23"/>
      <c r="G753" s="23"/>
      <c r="H753" s="23"/>
      <c r="I753" s="23"/>
      <c r="J753" s="23"/>
      <c r="K753" s="23"/>
      <c r="L753" s="23"/>
      <c r="M753" s="23"/>
      <c r="N753" s="23"/>
      <c r="O753" s="219"/>
      <c r="P753" s="219"/>
      <c r="Q753" s="23"/>
      <c r="R753" s="23"/>
      <c r="S753" s="23"/>
      <c r="T753" s="23"/>
      <c r="U753" s="23"/>
      <c r="V753" s="23"/>
      <c r="W753" s="23"/>
      <c r="X753" s="23"/>
    </row>
    <row r="754" spans="1:24" ht="15.75" customHeight="1">
      <c r="A754" s="452"/>
      <c r="B754" s="23"/>
      <c r="C754" s="23"/>
      <c r="D754" s="23"/>
      <c r="E754" s="23"/>
      <c r="F754" s="23"/>
      <c r="G754" s="23"/>
      <c r="H754" s="23"/>
      <c r="I754" s="23"/>
      <c r="J754" s="23"/>
      <c r="K754" s="23"/>
      <c r="L754" s="23"/>
      <c r="M754" s="23"/>
      <c r="N754" s="23"/>
      <c r="O754" s="219"/>
      <c r="P754" s="219"/>
      <c r="Q754" s="23"/>
      <c r="R754" s="23"/>
      <c r="S754" s="23"/>
      <c r="T754" s="23"/>
      <c r="U754" s="23"/>
      <c r="V754" s="23"/>
      <c r="W754" s="23"/>
      <c r="X754" s="23"/>
    </row>
    <row r="755" spans="1:24" ht="15.75" customHeight="1">
      <c r="A755" s="452"/>
      <c r="B755" s="23"/>
      <c r="C755" s="23"/>
      <c r="D755" s="23"/>
      <c r="E755" s="23"/>
      <c r="F755" s="23"/>
      <c r="G755" s="23"/>
      <c r="H755" s="23"/>
      <c r="I755" s="23"/>
      <c r="J755" s="23"/>
      <c r="K755" s="23"/>
      <c r="L755" s="23"/>
      <c r="M755" s="23"/>
      <c r="N755" s="23"/>
      <c r="O755" s="219"/>
      <c r="P755" s="219"/>
      <c r="Q755" s="23"/>
      <c r="R755" s="23"/>
      <c r="S755" s="23"/>
      <c r="T755" s="23"/>
      <c r="U755" s="23"/>
      <c r="V755" s="23"/>
      <c r="W755" s="23"/>
      <c r="X755" s="23"/>
    </row>
    <row r="756" spans="1:24" ht="15.75" customHeight="1">
      <c r="A756" s="452"/>
      <c r="B756" s="23"/>
      <c r="C756" s="23"/>
      <c r="D756" s="23"/>
      <c r="E756" s="23"/>
      <c r="F756" s="23"/>
      <c r="G756" s="23"/>
      <c r="H756" s="23"/>
      <c r="I756" s="23"/>
      <c r="J756" s="23"/>
      <c r="K756" s="23"/>
      <c r="L756" s="23"/>
      <c r="M756" s="23"/>
      <c r="N756" s="23"/>
      <c r="O756" s="219"/>
      <c r="P756" s="219"/>
      <c r="Q756" s="23"/>
      <c r="R756" s="23"/>
      <c r="S756" s="23"/>
      <c r="T756" s="23"/>
      <c r="U756" s="23"/>
      <c r="V756" s="23"/>
      <c r="W756" s="23"/>
      <c r="X756" s="23"/>
    </row>
    <row r="757" spans="1:24" ht="15.75" customHeight="1">
      <c r="A757" s="452"/>
      <c r="B757" s="23"/>
      <c r="C757" s="23"/>
      <c r="D757" s="23"/>
      <c r="E757" s="23"/>
      <c r="F757" s="23"/>
      <c r="G757" s="23"/>
      <c r="H757" s="23"/>
      <c r="I757" s="23"/>
      <c r="J757" s="23"/>
      <c r="K757" s="23"/>
      <c r="L757" s="23"/>
      <c r="M757" s="23"/>
      <c r="N757" s="23"/>
      <c r="O757" s="219"/>
      <c r="P757" s="219"/>
      <c r="Q757" s="23"/>
      <c r="R757" s="23"/>
      <c r="S757" s="23"/>
      <c r="T757" s="23"/>
      <c r="U757" s="23"/>
      <c r="V757" s="23"/>
      <c r="W757" s="23"/>
      <c r="X757" s="23"/>
    </row>
    <row r="758" spans="1:24" ht="15.75" customHeight="1">
      <c r="A758" s="452"/>
      <c r="B758" s="23"/>
      <c r="C758" s="23"/>
      <c r="D758" s="23"/>
      <c r="E758" s="23"/>
      <c r="F758" s="23"/>
      <c r="G758" s="23"/>
      <c r="H758" s="23"/>
      <c r="I758" s="23"/>
      <c r="J758" s="23"/>
      <c r="K758" s="23"/>
      <c r="L758" s="23"/>
      <c r="M758" s="23"/>
      <c r="N758" s="23"/>
      <c r="O758" s="219"/>
      <c r="P758" s="219"/>
      <c r="Q758" s="23"/>
      <c r="R758" s="23"/>
      <c r="S758" s="23"/>
      <c r="T758" s="23"/>
      <c r="U758" s="23"/>
      <c r="V758" s="23"/>
      <c r="W758" s="23"/>
      <c r="X758" s="23"/>
    </row>
    <row r="759" spans="1:24" ht="15.75" customHeight="1">
      <c r="A759" s="452"/>
      <c r="B759" s="23"/>
      <c r="C759" s="23"/>
      <c r="D759" s="23"/>
      <c r="E759" s="23"/>
      <c r="F759" s="23"/>
      <c r="G759" s="23"/>
      <c r="H759" s="23"/>
      <c r="I759" s="23"/>
      <c r="J759" s="23"/>
      <c r="K759" s="23"/>
      <c r="L759" s="23"/>
      <c r="M759" s="23"/>
      <c r="N759" s="23"/>
      <c r="O759" s="219"/>
      <c r="P759" s="219"/>
      <c r="Q759" s="23"/>
      <c r="R759" s="23"/>
      <c r="S759" s="23"/>
      <c r="T759" s="23"/>
      <c r="U759" s="23"/>
      <c r="V759" s="23"/>
      <c r="W759" s="23"/>
      <c r="X759" s="23"/>
    </row>
    <row r="760" spans="1:24" ht="15.75" customHeight="1">
      <c r="A760" s="452"/>
      <c r="B760" s="23"/>
      <c r="C760" s="23"/>
      <c r="D760" s="23"/>
      <c r="E760" s="23"/>
      <c r="F760" s="23"/>
      <c r="G760" s="23"/>
      <c r="H760" s="23"/>
      <c r="I760" s="23"/>
      <c r="J760" s="23"/>
      <c r="K760" s="23"/>
      <c r="L760" s="23"/>
      <c r="M760" s="23"/>
      <c r="N760" s="23"/>
      <c r="O760" s="219"/>
      <c r="P760" s="219"/>
      <c r="Q760" s="23"/>
      <c r="R760" s="23"/>
      <c r="S760" s="23"/>
      <c r="T760" s="23"/>
      <c r="U760" s="23"/>
      <c r="V760" s="23"/>
      <c r="W760" s="23"/>
      <c r="X760" s="23"/>
    </row>
    <row r="761" spans="1:24" ht="15.75" customHeight="1">
      <c r="A761" s="452"/>
      <c r="B761" s="23"/>
      <c r="C761" s="23"/>
      <c r="D761" s="23"/>
      <c r="E761" s="23"/>
      <c r="F761" s="23"/>
      <c r="G761" s="23"/>
      <c r="H761" s="23"/>
      <c r="I761" s="23"/>
      <c r="J761" s="23"/>
      <c r="K761" s="23"/>
      <c r="L761" s="23"/>
      <c r="M761" s="23"/>
      <c r="N761" s="23"/>
      <c r="O761" s="219"/>
      <c r="P761" s="219"/>
      <c r="Q761" s="23"/>
      <c r="R761" s="23"/>
      <c r="S761" s="23"/>
      <c r="T761" s="23"/>
      <c r="U761" s="23"/>
      <c r="V761" s="23"/>
      <c r="W761" s="23"/>
      <c r="X761" s="23"/>
    </row>
    <row r="762" spans="1:24" ht="15.75" customHeight="1">
      <c r="A762" s="452"/>
      <c r="B762" s="23"/>
      <c r="C762" s="23"/>
      <c r="D762" s="23"/>
      <c r="E762" s="23"/>
      <c r="F762" s="23"/>
      <c r="G762" s="23"/>
      <c r="H762" s="23"/>
      <c r="I762" s="23"/>
      <c r="J762" s="23"/>
      <c r="K762" s="23"/>
      <c r="L762" s="23"/>
      <c r="M762" s="23"/>
      <c r="N762" s="23"/>
      <c r="O762" s="219"/>
      <c r="P762" s="219"/>
      <c r="Q762" s="23"/>
      <c r="R762" s="23"/>
      <c r="S762" s="23"/>
      <c r="T762" s="23"/>
      <c r="U762" s="23"/>
      <c r="V762" s="23"/>
      <c r="W762" s="23"/>
      <c r="X762" s="23"/>
    </row>
    <row r="763" spans="1:24" ht="15.75" customHeight="1">
      <c r="A763" s="452"/>
      <c r="B763" s="23"/>
      <c r="C763" s="23"/>
      <c r="D763" s="23"/>
      <c r="E763" s="23"/>
      <c r="F763" s="23"/>
      <c r="G763" s="23"/>
      <c r="H763" s="23"/>
      <c r="I763" s="23"/>
      <c r="J763" s="23"/>
      <c r="K763" s="23"/>
      <c r="L763" s="23"/>
      <c r="M763" s="23"/>
      <c r="N763" s="23"/>
      <c r="O763" s="219"/>
      <c r="P763" s="219"/>
      <c r="Q763" s="23"/>
      <c r="R763" s="23"/>
      <c r="S763" s="23"/>
      <c r="T763" s="23"/>
      <c r="U763" s="23"/>
      <c r="V763" s="23"/>
      <c r="W763" s="23"/>
      <c r="X763" s="23"/>
    </row>
    <row r="764" spans="1:24" ht="15.75" customHeight="1">
      <c r="A764" s="452"/>
      <c r="B764" s="23"/>
      <c r="C764" s="23"/>
      <c r="D764" s="23"/>
      <c r="E764" s="23"/>
      <c r="F764" s="23"/>
      <c r="G764" s="23"/>
      <c r="H764" s="23"/>
      <c r="I764" s="23"/>
      <c r="J764" s="23"/>
      <c r="K764" s="23"/>
      <c r="L764" s="23"/>
      <c r="M764" s="23"/>
      <c r="N764" s="23"/>
      <c r="O764" s="219"/>
      <c r="P764" s="219"/>
      <c r="Q764" s="23"/>
      <c r="R764" s="23"/>
      <c r="S764" s="23"/>
      <c r="T764" s="23"/>
      <c r="U764" s="23"/>
      <c r="V764" s="23"/>
      <c r="W764" s="23"/>
      <c r="X764" s="23"/>
    </row>
    <row r="765" spans="1:24" ht="15.75" customHeight="1">
      <c r="A765" s="452"/>
      <c r="B765" s="23"/>
      <c r="C765" s="23"/>
      <c r="D765" s="23"/>
      <c r="E765" s="23"/>
      <c r="F765" s="23"/>
      <c r="G765" s="23"/>
      <c r="H765" s="23"/>
      <c r="I765" s="23"/>
      <c r="J765" s="23"/>
      <c r="K765" s="23"/>
      <c r="L765" s="23"/>
      <c r="M765" s="23"/>
      <c r="N765" s="23"/>
      <c r="O765" s="219"/>
      <c r="P765" s="219"/>
      <c r="Q765" s="23"/>
      <c r="R765" s="23"/>
      <c r="S765" s="23"/>
      <c r="T765" s="23"/>
      <c r="U765" s="23"/>
      <c r="V765" s="23"/>
      <c r="W765" s="23"/>
      <c r="X765" s="23"/>
    </row>
    <row r="766" spans="1:24" ht="15.75" customHeight="1">
      <c r="A766" s="452"/>
      <c r="B766" s="23"/>
      <c r="C766" s="23"/>
      <c r="D766" s="23"/>
      <c r="E766" s="23"/>
      <c r="F766" s="23"/>
      <c r="G766" s="23"/>
      <c r="H766" s="23"/>
      <c r="I766" s="23"/>
      <c r="J766" s="23"/>
      <c r="K766" s="23"/>
      <c r="L766" s="23"/>
      <c r="M766" s="23"/>
      <c r="N766" s="23"/>
      <c r="O766" s="219"/>
      <c r="P766" s="219"/>
      <c r="Q766" s="23"/>
      <c r="R766" s="23"/>
      <c r="S766" s="23"/>
      <c r="T766" s="23"/>
      <c r="U766" s="23"/>
      <c r="V766" s="23"/>
      <c r="W766" s="23"/>
      <c r="X766" s="23"/>
    </row>
    <row r="767" spans="1:24" ht="15.75" customHeight="1">
      <c r="A767" s="452"/>
      <c r="B767" s="23"/>
      <c r="C767" s="23"/>
      <c r="D767" s="23"/>
      <c r="E767" s="23"/>
      <c r="F767" s="23"/>
      <c r="G767" s="23"/>
      <c r="H767" s="23"/>
      <c r="I767" s="23"/>
      <c r="J767" s="23"/>
      <c r="K767" s="23"/>
      <c r="L767" s="23"/>
      <c r="M767" s="23"/>
      <c r="N767" s="23"/>
      <c r="O767" s="219"/>
      <c r="P767" s="219"/>
      <c r="Q767" s="23"/>
      <c r="R767" s="23"/>
      <c r="S767" s="23"/>
      <c r="T767" s="23"/>
      <c r="U767" s="23"/>
      <c r="V767" s="23"/>
      <c r="W767" s="23"/>
      <c r="X767" s="23"/>
    </row>
    <row r="768" spans="1:24" ht="15.75" customHeight="1">
      <c r="A768" s="452"/>
      <c r="B768" s="23"/>
      <c r="C768" s="23"/>
      <c r="D768" s="23"/>
      <c r="E768" s="23"/>
      <c r="F768" s="23"/>
      <c r="G768" s="23"/>
      <c r="H768" s="23"/>
      <c r="I768" s="23"/>
      <c r="J768" s="23"/>
      <c r="K768" s="23"/>
      <c r="L768" s="23"/>
      <c r="M768" s="23"/>
      <c r="N768" s="23"/>
      <c r="O768" s="219"/>
      <c r="P768" s="219"/>
      <c r="Q768" s="23"/>
      <c r="R768" s="23"/>
      <c r="S768" s="23"/>
      <c r="T768" s="23"/>
      <c r="U768" s="23"/>
      <c r="V768" s="23"/>
      <c r="W768" s="23"/>
      <c r="X768" s="23"/>
    </row>
    <row r="769" spans="1:24" ht="15.75" customHeight="1">
      <c r="A769" s="452"/>
      <c r="B769" s="23"/>
      <c r="C769" s="23"/>
      <c r="D769" s="23"/>
      <c r="E769" s="23"/>
      <c r="F769" s="23"/>
      <c r="G769" s="23"/>
      <c r="H769" s="23"/>
      <c r="I769" s="23"/>
      <c r="J769" s="23"/>
      <c r="K769" s="23"/>
      <c r="L769" s="23"/>
      <c r="M769" s="23"/>
      <c r="N769" s="23"/>
      <c r="O769" s="219"/>
      <c r="P769" s="219"/>
      <c r="Q769" s="23"/>
      <c r="R769" s="23"/>
      <c r="S769" s="23"/>
      <c r="T769" s="23"/>
      <c r="U769" s="23"/>
      <c r="V769" s="23"/>
      <c r="W769" s="23"/>
      <c r="X769" s="23"/>
    </row>
    <row r="770" spans="1:24" ht="15.75" customHeight="1">
      <c r="A770" s="452"/>
      <c r="B770" s="23"/>
      <c r="C770" s="23"/>
      <c r="D770" s="23"/>
      <c r="E770" s="23"/>
      <c r="F770" s="23"/>
      <c r="G770" s="23"/>
      <c r="H770" s="23"/>
      <c r="I770" s="23"/>
      <c r="J770" s="23"/>
      <c r="K770" s="23"/>
      <c r="L770" s="23"/>
      <c r="M770" s="23"/>
      <c r="N770" s="23"/>
      <c r="O770" s="219"/>
      <c r="P770" s="219"/>
      <c r="Q770" s="23"/>
      <c r="R770" s="23"/>
      <c r="S770" s="23"/>
      <c r="T770" s="23"/>
      <c r="U770" s="23"/>
      <c r="V770" s="23"/>
      <c r="W770" s="23"/>
      <c r="X770" s="23"/>
    </row>
    <row r="771" spans="1:24" ht="15.75" customHeight="1">
      <c r="A771" s="452"/>
      <c r="B771" s="23"/>
      <c r="C771" s="23"/>
      <c r="D771" s="23"/>
      <c r="E771" s="23"/>
      <c r="F771" s="23"/>
      <c r="G771" s="23"/>
      <c r="H771" s="23"/>
      <c r="I771" s="23"/>
      <c r="J771" s="23"/>
      <c r="K771" s="23"/>
      <c r="L771" s="23"/>
      <c r="M771" s="23"/>
      <c r="N771" s="23"/>
      <c r="O771" s="219"/>
      <c r="P771" s="219"/>
      <c r="Q771" s="23"/>
      <c r="R771" s="23"/>
      <c r="S771" s="23"/>
      <c r="T771" s="23"/>
      <c r="U771" s="23"/>
      <c r="V771" s="23"/>
      <c r="W771" s="23"/>
      <c r="X771" s="23"/>
    </row>
    <row r="772" spans="1:24" ht="15.75" customHeight="1">
      <c r="A772" s="452"/>
      <c r="B772" s="23"/>
      <c r="C772" s="23"/>
      <c r="D772" s="23"/>
      <c r="E772" s="23"/>
      <c r="F772" s="23"/>
      <c r="G772" s="23"/>
      <c r="H772" s="23"/>
      <c r="I772" s="23"/>
      <c r="J772" s="23"/>
      <c r="K772" s="23"/>
      <c r="L772" s="23"/>
      <c r="M772" s="23"/>
      <c r="N772" s="23"/>
      <c r="O772" s="219"/>
      <c r="P772" s="219"/>
      <c r="Q772" s="23"/>
      <c r="R772" s="23"/>
      <c r="S772" s="23"/>
      <c r="T772" s="23"/>
      <c r="U772" s="23"/>
      <c r="V772" s="23"/>
      <c r="W772" s="23"/>
      <c r="X772" s="23"/>
    </row>
    <row r="773" spans="1:24" ht="15.75" customHeight="1">
      <c r="A773" s="452"/>
      <c r="B773" s="23"/>
      <c r="C773" s="23"/>
      <c r="D773" s="23"/>
      <c r="E773" s="23"/>
      <c r="F773" s="23"/>
      <c r="G773" s="23"/>
      <c r="H773" s="23"/>
      <c r="I773" s="23"/>
      <c r="J773" s="23"/>
      <c r="K773" s="23"/>
      <c r="L773" s="23"/>
      <c r="M773" s="23"/>
      <c r="N773" s="23"/>
      <c r="O773" s="219"/>
      <c r="P773" s="219"/>
      <c r="Q773" s="23"/>
      <c r="R773" s="23"/>
      <c r="S773" s="23"/>
      <c r="T773" s="23"/>
      <c r="U773" s="23"/>
      <c r="V773" s="23"/>
      <c r="W773" s="23"/>
      <c r="X773" s="23"/>
    </row>
    <row r="774" spans="1:24" ht="15.75" customHeight="1">
      <c r="A774" s="452"/>
      <c r="B774" s="23"/>
      <c r="C774" s="23"/>
      <c r="D774" s="23"/>
      <c r="E774" s="23"/>
      <c r="F774" s="23"/>
      <c r="G774" s="23"/>
      <c r="H774" s="23"/>
      <c r="I774" s="23"/>
      <c r="J774" s="23"/>
      <c r="K774" s="23"/>
      <c r="L774" s="23"/>
      <c r="M774" s="23"/>
      <c r="N774" s="23"/>
      <c r="O774" s="219"/>
      <c r="P774" s="219"/>
      <c r="Q774" s="23"/>
      <c r="R774" s="23"/>
      <c r="S774" s="23"/>
      <c r="T774" s="23"/>
      <c r="U774" s="23"/>
      <c r="V774" s="23"/>
      <c r="W774" s="23"/>
      <c r="X774" s="23"/>
    </row>
    <row r="775" spans="1:24" ht="15.75" customHeight="1">
      <c r="A775" s="452"/>
      <c r="B775" s="23"/>
      <c r="C775" s="23"/>
      <c r="D775" s="23"/>
      <c r="E775" s="23"/>
      <c r="F775" s="23"/>
      <c r="G775" s="23"/>
      <c r="H775" s="23"/>
      <c r="I775" s="23"/>
      <c r="J775" s="23"/>
      <c r="K775" s="23"/>
      <c r="L775" s="23"/>
      <c r="M775" s="23"/>
      <c r="N775" s="23"/>
      <c r="O775" s="219"/>
      <c r="P775" s="219"/>
      <c r="Q775" s="23"/>
      <c r="R775" s="23"/>
      <c r="S775" s="23"/>
      <c r="T775" s="23"/>
      <c r="U775" s="23"/>
      <c r="V775" s="23"/>
      <c r="W775" s="23"/>
      <c r="X775" s="23"/>
    </row>
    <row r="776" spans="1:24" ht="15.75" customHeight="1">
      <c r="A776" s="452"/>
      <c r="B776" s="23"/>
      <c r="C776" s="23"/>
      <c r="D776" s="23"/>
      <c r="E776" s="23"/>
      <c r="F776" s="23"/>
      <c r="G776" s="23"/>
      <c r="H776" s="23"/>
      <c r="I776" s="23"/>
      <c r="J776" s="23"/>
      <c r="K776" s="23"/>
      <c r="L776" s="23"/>
      <c r="M776" s="23"/>
      <c r="N776" s="23"/>
      <c r="O776" s="219"/>
      <c r="P776" s="219"/>
      <c r="Q776" s="23"/>
      <c r="R776" s="23"/>
      <c r="S776" s="23"/>
      <c r="T776" s="23"/>
      <c r="U776" s="23"/>
      <c r="V776" s="23"/>
      <c r="W776" s="23"/>
      <c r="X776" s="23"/>
    </row>
    <row r="777" spans="1:24" ht="15.75" customHeight="1">
      <c r="A777" s="452"/>
      <c r="B777" s="23"/>
      <c r="C777" s="23"/>
      <c r="D777" s="23"/>
      <c r="E777" s="23"/>
      <c r="F777" s="23"/>
      <c r="G777" s="23"/>
      <c r="H777" s="23"/>
      <c r="I777" s="23"/>
      <c r="J777" s="23"/>
      <c r="K777" s="23"/>
      <c r="L777" s="23"/>
      <c r="M777" s="23"/>
      <c r="N777" s="23"/>
      <c r="O777" s="219"/>
      <c r="P777" s="219"/>
      <c r="Q777" s="23"/>
      <c r="R777" s="23"/>
      <c r="S777" s="23"/>
      <c r="T777" s="23"/>
      <c r="U777" s="23"/>
      <c r="V777" s="23"/>
      <c r="W777" s="23"/>
      <c r="X777" s="23"/>
    </row>
    <row r="778" spans="1:24" ht="15.75" customHeight="1">
      <c r="A778" s="452"/>
      <c r="B778" s="23"/>
      <c r="C778" s="23"/>
      <c r="D778" s="23"/>
      <c r="E778" s="23"/>
      <c r="F778" s="23"/>
      <c r="G778" s="23"/>
      <c r="H778" s="23"/>
      <c r="I778" s="23"/>
      <c r="J778" s="23"/>
      <c r="K778" s="23"/>
      <c r="L778" s="23"/>
      <c r="M778" s="23"/>
      <c r="N778" s="23"/>
      <c r="O778" s="219"/>
      <c r="P778" s="219"/>
      <c r="Q778" s="23"/>
      <c r="R778" s="23"/>
      <c r="S778" s="23"/>
      <c r="T778" s="23"/>
      <c r="U778" s="23"/>
      <c r="V778" s="23"/>
      <c r="W778" s="23"/>
      <c r="X778" s="23"/>
    </row>
    <row r="779" spans="1:24" ht="15.75" customHeight="1">
      <c r="A779" s="452"/>
      <c r="B779" s="23"/>
      <c r="C779" s="23"/>
      <c r="D779" s="23"/>
      <c r="E779" s="23"/>
      <c r="F779" s="23"/>
      <c r="G779" s="23"/>
      <c r="H779" s="23"/>
      <c r="I779" s="23"/>
      <c r="J779" s="23"/>
      <c r="K779" s="23"/>
      <c r="L779" s="23"/>
      <c r="M779" s="23"/>
      <c r="N779" s="23"/>
      <c r="O779" s="219"/>
      <c r="P779" s="219"/>
      <c r="Q779" s="23"/>
      <c r="R779" s="23"/>
      <c r="S779" s="23"/>
      <c r="T779" s="23"/>
      <c r="U779" s="23"/>
      <c r="V779" s="23"/>
      <c r="W779" s="23"/>
      <c r="X779" s="23"/>
    </row>
    <row r="780" spans="1:24" ht="15.75" customHeight="1">
      <c r="A780" s="452"/>
      <c r="B780" s="23"/>
      <c r="C780" s="23"/>
      <c r="D780" s="23"/>
      <c r="E780" s="23"/>
      <c r="F780" s="23"/>
      <c r="G780" s="23"/>
      <c r="H780" s="23"/>
      <c r="I780" s="23"/>
      <c r="J780" s="23"/>
      <c r="K780" s="23"/>
      <c r="L780" s="23"/>
      <c r="M780" s="23"/>
      <c r="N780" s="23"/>
      <c r="O780" s="219"/>
      <c r="P780" s="219"/>
      <c r="Q780" s="23"/>
      <c r="R780" s="23"/>
      <c r="S780" s="23"/>
      <c r="T780" s="23"/>
      <c r="U780" s="23"/>
      <c r="V780" s="23"/>
      <c r="W780" s="23"/>
      <c r="X780" s="23"/>
    </row>
    <row r="781" spans="1:24" ht="15.75" customHeight="1">
      <c r="A781" s="452"/>
      <c r="B781" s="23"/>
      <c r="C781" s="23"/>
      <c r="D781" s="23"/>
      <c r="E781" s="23"/>
      <c r="F781" s="23"/>
      <c r="G781" s="23"/>
      <c r="H781" s="23"/>
      <c r="I781" s="23"/>
      <c r="J781" s="23"/>
      <c r="K781" s="23"/>
      <c r="L781" s="23"/>
      <c r="M781" s="23"/>
      <c r="N781" s="23"/>
      <c r="O781" s="219"/>
      <c r="P781" s="219"/>
      <c r="Q781" s="23"/>
      <c r="R781" s="23"/>
      <c r="S781" s="23"/>
      <c r="T781" s="23"/>
      <c r="U781" s="23"/>
      <c r="V781" s="23"/>
      <c r="W781" s="23"/>
      <c r="X781" s="23"/>
    </row>
    <row r="782" spans="1:24" ht="15.75" customHeight="1">
      <c r="A782" s="452"/>
      <c r="B782" s="23"/>
      <c r="C782" s="23"/>
      <c r="D782" s="23"/>
      <c r="E782" s="23"/>
      <c r="F782" s="23"/>
      <c r="G782" s="23"/>
      <c r="H782" s="23"/>
      <c r="I782" s="23"/>
      <c r="J782" s="23"/>
      <c r="K782" s="23"/>
      <c r="L782" s="23"/>
      <c r="M782" s="23"/>
      <c r="N782" s="23"/>
      <c r="O782" s="219"/>
      <c r="P782" s="219"/>
      <c r="Q782" s="23"/>
      <c r="R782" s="23"/>
      <c r="S782" s="23"/>
      <c r="T782" s="23"/>
      <c r="U782" s="23"/>
      <c r="V782" s="23"/>
      <c r="W782" s="23"/>
      <c r="X782" s="23"/>
    </row>
    <row r="783" spans="1:24" ht="15.75" customHeight="1">
      <c r="A783" s="452"/>
      <c r="B783" s="23"/>
      <c r="C783" s="23"/>
      <c r="D783" s="23"/>
      <c r="E783" s="23"/>
      <c r="F783" s="23"/>
      <c r="G783" s="23"/>
      <c r="H783" s="23"/>
      <c r="I783" s="23"/>
      <c r="J783" s="23"/>
      <c r="K783" s="23"/>
      <c r="L783" s="23"/>
      <c r="M783" s="23"/>
      <c r="N783" s="23"/>
      <c r="O783" s="219"/>
      <c r="P783" s="219"/>
      <c r="Q783" s="23"/>
      <c r="R783" s="23"/>
      <c r="S783" s="23"/>
      <c r="T783" s="23"/>
      <c r="U783" s="23"/>
      <c r="V783" s="23"/>
      <c r="W783" s="23"/>
      <c r="X783" s="23"/>
    </row>
    <row r="784" spans="1:24" ht="15.75" customHeight="1">
      <c r="A784" s="452"/>
      <c r="B784" s="23"/>
      <c r="C784" s="23"/>
      <c r="D784" s="23"/>
      <c r="E784" s="23"/>
      <c r="F784" s="23"/>
      <c r="G784" s="23"/>
      <c r="H784" s="23"/>
      <c r="I784" s="23"/>
      <c r="J784" s="23"/>
      <c r="K784" s="23"/>
      <c r="L784" s="23"/>
      <c r="M784" s="23"/>
      <c r="N784" s="23"/>
      <c r="O784" s="219"/>
      <c r="P784" s="219"/>
      <c r="Q784" s="23"/>
      <c r="R784" s="23"/>
      <c r="S784" s="23"/>
      <c r="T784" s="23"/>
      <c r="U784" s="23"/>
      <c r="V784" s="23"/>
      <c r="W784" s="23"/>
      <c r="X784" s="23"/>
    </row>
    <row r="785" spans="1:24" ht="15.75" customHeight="1">
      <c r="A785" s="452"/>
      <c r="B785" s="23"/>
      <c r="C785" s="23"/>
      <c r="D785" s="23"/>
      <c r="E785" s="23"/>
      <c r="F785" s="23"/>
      <c r="G785" s="23"/>
      <c r="H785" s="23"/>
      <c r="I785" s="23"/>
      <c r="J785" s="23"/>
      <c r="K785" s="23"/>
      <c r="L785" s="23"/>
      <c r="M785" s="23"/>
      <c r="N785" s="23"/>
      <c r="O785" s="219"/>
      <c r="P785" s="219"/>
      <c r="Q785" s="23"/>
      <c r="R785" s="23"/>
      <c r="S785" s="23"/>
      <c r="T785" s="23"/>
      <c r="U785" s="23"/>
      <c r="V785" s="23"/>
      <c r="W785" s="23"/>
      <c r="X785" s="23"/>
    </row>
    <row r="786" spans="1:24" ht="15.75" customHeight="1">
      <c r="A786" s="452"/>
      <c r="B786" s="23"/>
      <c r="C786" s="23"/>
      <c r="D786" s="23"/>
      <c r="E786" s="23"/>
      <c r="F786" s="23"/>
      <c r="G786" s="23"/>
      <c r="H786" s="23"/>
      <c r="I786" s="23"/>
      <c r="J786" s="23"/>
      <c r="K786" s="23"/>
      <c r="L786" s="23"/>
      <c r="M786" s="23"/>
      <c r="N786" s="23"/>
      <c r="O786" s="219"/>
      <c r="P786" s="219"/>
      <c r="Q786" s="23"/>
      <c r="R786" s="23"/>
      <c r="S786" s="23"/>
      <c r="T786" s="23"/>
      <c r="U786" s="23"/>
      <c r="V786" s="23"/>
      <c r="W786" s="23"/>
      <c r="X786" s="23"/>
    </row>
    <row r="787" spans="1:24" ht="15.75" customHeight="1">
      <c r="A787" s="452"/>
      <c r="B787" s="23"/>
      <c r="C787" s="23"/>
      <c r="D787" s="23"/>
      <c r="E787" s="23"/>
      <c r="F787" s="23"/>
      <c r="G787" s="23"/>
      <c r="H787" s="23"/>
      <c r="I787" s="23"/>
      <c r="J787" s="23"/>
      <c r="K787" s="23"/>
      <c r="L787" s="23"/>
      <c r="M787" s="23"/>
      <c r="N787" s="23"/>
      <c r="O787" s="219"/>
      <c r="P787" s="219"/>
      <c r="Q787" s="23"/>
      <c r="R787" s="23"/>
      <c r="S787" s="23"/>
      <c r="T787" s="23"/>
      <c r="U787" s="23"/>
      <c r="V787" s="23"/>
      <c r="W787" s="23"/>
      <c r="X787" s="23"/>
    </row>
    <row r="788" spans="1:24" ht="15.75" customHeight="1">
      <c r="A788" s="452"/>
      <c r="B788" s="23"/>
      <c r="C788" s="23"/>
      <c r="D788" s="23"/>
      <c r="E788" s="23"/>
      <c r="F788" s="23"/>
      <c r="G788" s="23"/>
      <c r="H788" s="23"/>
      <c r="I788" s="23"/>
      <c r="J788" s="23"/>
      <c r="K788" s="23"/>
      <c r="L788" s="23"/>
      <c r="M788" s="23"/>
      <c r="N788" s="23"/>
      <c r="O788" s="219"/>
      <c r="P788" s="219"/>
      <c r="Q788" s="23"/>
      <c r="R788" s="23"/>
      <c r="S788" s="23"/>
      <c r="T788" s="23"/>
      <c r="U788" s="23"/>
      <c r="V788" s="23"/>
      <c r="W788" s="23"/>
      <c r="X788" s="23"/>
    </row>
    <row r="789" spans="1:24" ht="15.75" customHeight="1">
      <c r="A789" s="452"/>
      <c r="B789" s="23"/>
      <c r="C789" s="23"/>
      <c r="D789" s="23"/>
      <c r="E789" s="23"/>
      <c r="F789" s="23"/>
      <c r="G789" s="23"/>
      <c r="H789" s="23"/>
      <c r="I789" s="23"/>
      <c r="J789" s="23"/>
      <c r="K789" s="23"/>
      <c r="L789" s="23"/>
      <c r="M789" s="23"/>
      <c r="N789" s="23"/>
      <c r="O789" s="219"/>
      <c r="P789" s="219"/>
      <c r="Q789" s="23"/>
      <c r="R789" s="23"/>
      <c r="S789" s="23"/>
      <c r="T789" s="23"/>
      <c r="U789" s="23"/>
      <c r="V789" s="23"/>
      <c r="W789" s="23"/>
      <c r="X789" s="23"/>
    </row>
    <row r="790" spans="1:24" ht="15.75" customHeight="1">
      <c r="A790" s="452"/>
      <c r="B790" s="23"/>
      <c r="C790" s="23"/>
      <c r="D790" s="23"/>
      <c r="E790" s="23"/>
      <c r="F790" s="23"/>
      <c r="G790" s="23"/>
      <c r="H790" s="23"/>
      <c r="I790" s="23"/>
      <c r="J790" s="23"/>
      <c r="K790" s="23"/>
      <c r="L790" s="23"/>
      <c r="M790" s="23"/>
      <c r="N790" s="23"/>
      <c r="O790" s="219"/>
      <c r="P790" s="219"/>
      <c r="Q790" s="23"/>
      <c r="R790" s="23"/>
      <c r="S790" s="23"/>
      <c r="T790" s="23"/>
      <c r="U790" s="23"/>
      <c r="V790" s="23"/>
      <c r="W790" s="23"/>
      <c r="X790" s="23"/>
    </row>
    <row r="791" spans="1:24" ht="15.75" customHeight="1">
      <c r="A791" s="452"/>
      <c r="B791" s="23"/>
      <c r="C791" s="23"/>
      <c r="D791" s="23"/>
      <c r="E791" s="23"/>
      <c r="F791" s="23"/>
      <c r="G791" s="23"/>
      <c r="H791" s="23"/>
      <c r="I791" s="23"/>
      <c r="J791" s="23"/>
      <c r="K791" s="23"/>
      <c r="L791" s="23"/>
      <c r="M791" s="23"/>
      <c r="N791" s="23"/>
      <c r="O791" s="219"/>
      <c r="P791" s="219"/>
      <c r="Q791" s="23"/>
      <c r="R791" s="23"/>
      <c r="S791" s="23"/>
      <c r="T791" s="23"/>
      <c r="U791" s="23"/>
      <c r="V791" s="23"/>
      <c r="W791" s="23"/>
      <c r="X791" s="23"/>
    </row>
    <row r="792" spans="1:24" ht="15.75" customHeight="1">
      <c r="A792" s="452"/>
      <c r="B792" s="23"/>
      <c r="C792" s="23"/>
      <c r="D792" s="23"/>
      <c r="E792" s="23"/>
      <c r="F792" s="23"/>
      <c r="G792" s="23"/>
      <c r="H792" s="23"/>
      <c r="I792" s="23"/>
      <c r="J792" s="23"/>
      <c r="K792" s="23"/>
      <c r="L792" s="23"/>
      <c r="M792" s="23"/>
      <c r="N792" s="23"/>
      <c r="O792" s="219"/>
      <c r="P792" s="219"/>
      <c r="Q792" s="23"/>
      <c r="R792" s="23"/>
      <c r="S792" s="23"/>
      <c r="T792" s="23"/>
      <c r="U792" s="23"/>
      <c r="V792" s="23"/>
      <c r="W792" s="23"/>
      <c r="X792" s="23"/>
    </row>
    <row r="793" spans="1:24" ht="15.75" customHeight="1">
      <c r="A793" s="452"/>
      <c r="B793" s="23"/>
      <c r="C793" s="23"/>
      <c r="D793" s="23"/>
      <c r="E793" s="23"/>
      <c r="F793" s="23"/>
      <c r="G793" s="23"/>
      <c r="H793" s="23"/>
      <c r="I793" s="23"/>
      <c r="J793" s="23"/>
      <c r="K793" s="23"/>
      <c r="L793" s="23"/>
      <c r="M793" s="23"/>
      <c r="N793" s="23"/>
      <c r="O793" s="219"/>
      <c r="P793" s="219"/>
      <c r="Q793" s="23"/>
      <c r="R793" s="23"/>
      <c r="S793" s="23"/>
      <c r="T793" s="23"/>
      <c r="U793" s="23"/>
      <c r="V793" s="23"/>
      <c r="W793" s="23"/>
      <c r="X793" s="23"/>
    </row>
    <row r="794" spans="1:24" ht="15.75" customHeight="1">
      <c r="A794" s="452"/>
      <c r="B794" s="23"/>
      <c r="C794" s="23"/>
      <c r="D794" s="23"/>
      <c r="E794" s="23"/>
      <c r="F794" s="23"/>
      <c r="G794" s="23"/>
      <c r="H794" s="23"/>
      <c r="I794" s="23"/>
      <c r="J794" s="23"/>
      <c r="K794" s="23"/>
      <c r="L794" s="23"/>
      <c r="M794" s="23"/>
      <c r="N794" s="23"/>
      <c r="O794" s="219"/>
      <c r="P794" s="219"/>
      <c r="Q794" s="23"/>
      <c r="R794" s="23"/>
      <c r="S794" s="23"/>
      <c r="T794" s="23"/>
      <c r="U794" s="23"/>
      <c r="V794" s="23"/>
      <c r="W794" s="23"/>
      <c r="X794" s="23"/>
    </row>
    <row r="795" spans="1:24" ht="15.75" customHeight="1">
      <c r="A795" s="452"/>
      <c r="B795" s="23"/>
      <c r="C795" s="23"/>
      <c r="D795" s="23"/>
      <c r="E795" s="23"/>
      <c r="F795" s="23"/>
      <c r="G795" s="23"/>
      <c r="H795" s="23"/>
      <c r="I795" s="23"/>
      <c r="J795" s="23"/>
      <c r="K795" s="23"/>
      <c r="L795" s="23"/>
      <c r="M795" s="23"/>
      <c r="N795" s="23"/>
      <c r="O795" s="219"/>
      <c r="P795" s="219"/>
      <c r="Q795" s="23"/>
      <c r="R795" s="23"/>
      <c r="S795" s="23"/>
      <c r="T795" s="23"/>
      <c r="U795" s="23"/>
      <c r="V795" s="23"/>
      <c r="W795" s="23"/>
      <c r="X795" s="23"/>
    </row>
    <row r="796" spans="1:24" ht="15.75" customHeight="1">
      <c r="A796" s="452"/>
      <c r="B796" s="23"/>
      <c r="C796" s="23"/>
      <c r="D796" s="23"/>
      <c r="E796" s="23"/>
      <c r="F796" s="23"/>
      <c r="G796" s="23"/>
      <c r="H796" s="23"/>
      <c r="I796" s="23"/>
      <c r="J796" s="23"/>
      <c r="K796" s="23"/>
      <c r="L796" s="23"/>
      <c r="M796" s="23"/>
      <c r="N796" s="23"/>
      <c r="O796" s="219"/>
      <c r="P796" s="219"/>
      <c r="Q796" s="23"/>
      <c r="R796" s="23"/>
      <c r="S796" s="23"/>
      <c r="T796" s="23"/>
      <c r="U796" s="23"/>
      <c r="V796" s="23"/>
      <c r="W796" s="23"/>
      <c r="X796" s="23"/>
    </row>
    <row r="797" spans="1:24" ht="15.75" customHeight="1">
      <c r="A797" s="452"/>
      <c r="B797" s="23"/>
      <c r="C797" s="23"/>
      <c r="D797" s="23"/>
      <c r="E797" s="23"/>
      <c r="F797" s="23"/>
      <c r="G797" s="23"/>
      <c r="H797" s="23"/>
      <c r="I797" s="23"/>
      <c r="J797" s="23"/>
      <c r="K797" s="23"/>
      <c r="L797" s="23"/>
      <c r="M797" s="23"/>
      <c r="N797" s="23"/>
      <c r="O797" s="219"/>
      <c r="P797" s="219"/>
      <c r="Q797" s="23"/>
      <c r="R797" s="23"/>
      <c r="S797" s="23"/>
      <c r="T797" s="23"/>
      <c r="U797" s="23"/>
      <c r="V797" s="23"/>
      <c r="W797" s="23"/>
      <c r="X797" s="23"/>
    </row>
    <row r="798" spans="1:24" ht="15.75" customHeight="1">
      <c r="A798" s="452"/>
      <c r="B798" s="23"/>
      <c r="C798" s="23"/>
      <c r="D798" s="23"/>
      <c r="E798" s="23"/>
      <c r="F798" s="23"/>
      <c r="G798" s="23"/>
      <c r="H798" s="23"/>
      <c r="I798" s="23"/>
      <c r="J798" s="23"/>
      <c r="K798" s="23"/>
      <c r="L798" s="23"/>
      <c r="M798" s="23"/>
      <c r="N798" s="23"/>
      <c r="O798" s="219"/>
      <c r="P798" s="219"/>
      <c r="Q798" s="23"/>
      <c r="R798" s="23"/>
      <c r="S798" s="23"/>
      <c r="T798" s="23"/>
      <c r="U798" s="23"/>
      <c r="V798" s="23"/>
      <c r="W798" s="23"/>
      <c r="X798" s="23"/>
    </row>
    <row r="799" spans="1:24" ht="15.75" customHeight="1">
      <c r="A799" s="452"/>
      <c r="B799" s="23"/>
      <c r="C799" s="23"/>
      <c r="D799" s="23"/>
      <c r="E799" s="23"/>
      <c r="F799" s="23"/>
      <c r="G799" s="23"/>
      <c r="H799" s="23"/>
      <c r="I799" s="23"/>
      <c r="J799" s="23"/>
      <c r="K799" s="23"/>
      <c r="L799" s="23"/>
      <c r="M799" s="23"/>
      <c r="N799" s="23"/>
      <c r="O799" s="219"/>
      <c r="P799" s="219"/>
      <c r="Q799" s="23"/>
      <c r="R799" s="23"/>
      <c r="S799" s="23"/>
      <c r="T799" s="23"/>
      <c r="U799" s="23"/>
      <c r="V799" s="23"/>
      <c r="W799" s="23"/>
      <c r="X799" s="23"/>
    </row>
    <row r="800" spans="1:24" ht="15.75" customHeight="1">
      <c r="A800" s="452"/>
      <c r="B800" s="23"/>
      <c r="C800" s="23"/>
      <c r="D800" s="23"/>
      <c r="E800" s="23"/>
      <c r="F800" s="23"/>
      <c r="G800" s="23"/>
      <c r="H800" s="23"/>
      <c r="I800" s="23"/>
      <c r="J800" s="23"/>
      <c r="K800" s="23"/>
      <c r="L800" s="23"/>
      <c r="M800" s="23"/>
      <c r="N800" s="23"/>
      <c r="O800" s="219"/>
      <c r="P800" s="219"/>
      <c r="Q800" s="23"/>
      <c r="R800" s="23"/>
      <c r="S800" s="23"/>
      <c r="T800" s="23"/>
      <c r="U800" s="23"/>
      <c r="V800" s="23"/>
      <c r="W800" s="23"/>
      <c r="X800" s="23"/>
    </row>
    <row r="801" spans="1:24" ht="15.75" customHeight="1">
      <c r="A801" s="452"/>
      <c r="B801" s="23"/>
      <c r="C801" s="23"/>
      <c r="D801" s="23"/>
      <c r="E801" s="23"/>
      <c r="F801" s="23"/>
      <c r="G801" s="23"/>
      <c r="H801" s="23"/>
      <c r="I801" s="23"/>
      <c r="J801" s="23"/>
      <c r="K801" s="23"/>
      <c r="L801" s="23"/>
      <c r="M801" s="23"/>
      <c r="N801" s="23"/>
      <c r="O801" s="219"/>
      <c r="P801" s="219"/>
      <c r="Q801" s="23"/>
      <c r="R801" s="23"/>
      <c r="S801" s="23"/>
      <c r="T801" s="23"/>
      <c r="U801" s="23"/>
      <c r="V801" s="23"/>
      <c r="W801" s="23"/>
      <c r="X801" s="23"/>
    </row>
    <row r="802" spans="1:24" ht="15.75" customHeight="1">
      <c r="A802" s="452"/>
      <c r="B802" s="23"/>
      <c r="C802" s="23"/>
      <c r="D802" s="23"/>
      <c r="E802" s="23"/>
      <c r="F802" s="23"/>
      <c r="G802" s="23"/>
      <c r="H802" s="23"/>
      <c r="I802" s="23"/>
      <c r="J802" s="23"/>
      <c r="K802" s="23"/>
      <c r="L802" s="23"/>
      <c r="M802" s="23"/>
      <c r="N802" s="23"/>
      <c r="O802" s="219"/>
      <c r="P802" s="219"/>
      <c r="Q802" s="23"/>
      <c r="R802" s="23"/>
      <c r="S802" s="23"/>
      <c r="T802" s="23"/>
      <c r="U802" s="23"/>
      <c r="V802" s="23"/>
      <c r="W802" s="23"/>
      <c r="X802" s="23"/>
    </row>
    <row r="803" spans="1:24" ht="15.75" customHeight="1">
      <c r="A803" s="452"/>
      <c r="B803" s="23"/>
      <c r="C803" s="23"/>
      <c r="D803" s="23"/>
      <c r="E803" s="23"/>
      <c r="F803" s="23"/>
      <c r="G803" s="23"/>
      <c r="H803" s="23"/>
      <c r="I803" s="23"/>
      <c r="J803" s="23"/>
      <c r="K803" s="23"/>
      <c r="L803" s="23"/>
      <c r="M803" s="23"/>
      <c r="N803" s="23"/>
      <c r="O803" s="219"/>
      <c r="P803" s="219"/>
      <c r="Q803" s="23"/>
      <c r="R803" s="23"/>
      <c r="S803" s="23"/>
      <c r="T803" s="23"/>
      <c r="U803" s="23"/>
      <c r="V803" s="23"/>
      <c r="W803" s="23"/>
      <c r="X803" s="23"/>
    </row>
    <row r="804" spans="1:24" ht="15.75" customHeight="1">
      <c r="A804" s="452"/>
      <c r="B804" s="23"/>
      <c r="C804" s="23"/>
      <c r="D804" s="23"/>
      <c r="E804" s="23"/>
      <c r="F804" s="23"/>
      <c r="G804" s="23"/>
      <c r="H804" s="23"/>
      <c r="I804" s="23"/>
      <c r="J804" s="23"/>
      <c r="K804" s="23"/>
      <c r="L804" s="23"/>
      <c r="M804" s="23"/>
      <c r="N804" s="23"/>
      <c r="O804" s="219"/>
      <c r="P804" s="219"/>
      <c r="Q804" s="23"/>
      <c r="R804" s="23"/>
      <c r="S804" s="23"/>
      <c r="T804" s="23"/>
      <c r="U804" s="23"/>
      <c r="V804" s="23"/>
      <c r="W804" s="23"/>
      <c r="X804" s="23"/>
    </row>
    <row r="805" spans="1:24" ht="15.75" customHeight="1">
      <c r="A805" s="452"/>
      <c r="B805" s="23"/>
      <c r="C805" s="23"/>
      <c r="D805" s="23"/>
      <c r="E805" s="23"/>
      <c r="F805" s="23"/>
      <c r="G805" s="23"/>
      <c r="H805" s="23"/>
      <c r="I805" s="23"/>
      <c r="J805" s="23"/>
      <c r="K805" s="23"/>
      <c r="L805" s="23"/>
      <c r="M805" s="23"/>
      <c r="N805" s="23"/>
      <c r="O805" s="219"/>
      <c r="P805" s="219"/>
      <c r="Q805" s="23"/>
      <c r="R805" s="23"/>
      <c r="S805" s="23"/>
      <c r="T805" s="23"/>
      <c r="U805" s="23"/>
      <c r="V805" s="23"/>
      <c r="W805" s="23"/>
      <c r="X805" s="23"/>
    </row>
    <row r="806" spans="1:24" ht="15.75" customHeight="1">
      <c r="A806" s="452"/>
      <c r="B806" s="23"/>
      <c r="C806" s="23"/>
      <c r="D806" s="23"/>
      <c r="E806" s="23"/>
      <c r="F806" s="23"/>
      <c r="G806" s="23"/>
      <c r="H806" s="23"/>
      <c r="I806" s="23"/>
      <c r="J806" s="23"/>
      <c r="K806" s="23"/>
      <c r="L806" s="23"/>
      <c r="M806" s="23"/>
      <c r="N806" s="23"/>
      <c r="O806" s="219"/>
      <c r="P806" s="219"/>
      <c r="Q806" s="23"/>
      <c r="R806" s="23"/>
      <c r="S806" s="23"/>
      <c r="T806" s="23"/>
      <c r="U806" s="23"/>
      <c r="V806" s="23"/>
      <c r="W806" s="23"/>
      <c r="X806" s="23"/>
    </row>
    <row r="807" spans="1:24" ht="15.75" customHeight="1">
      <c r="A807" s="452"/>
      <c r="B807" s="23"/>
      <c r="C807" s="23"/>
      <c r="D807" s="23"/>
      <c r="E807" s="23"/>
      <c r="F807" s="23"/>
      <c r="G807" s="23"/>
      <c r="H807" s="23"/>
      <c r="I807" s="23"/>
      <c r="J807" s="23"/>
      <c r="K807" s="23"/>
      <c r="L807" s="23"/>
      <c r="M807" s="23"/>
      <c r="N807" s="23"/>
      <c r="O807" s="219"/>
      <c r="P807" s="219"/>
      <c r="Q807" s="23"/>
      <c r="R807" s="23"/>
      <c r="S807" s="23"/>
      <c r="T807" s="23"/>
      <c r="U807" s="23"/>
      <c r="V807" s="23"/>
      <c r="W807" s="23"/>
      <c r="X807" s="23"/>
    </row>
    <row r="808" spans="1:24" ht="15.75" customHeight="1">
      <c r="A808" s="452"/>
      <c r="B808" s="23"/>
      <c r="C808" s="23"/>
      <c r="D808" s="23"/>
      <c r="E808" s="23"/>
      <c r="F808" s="23"/>
      <c r="G808" s="23"/>
      <c r="H808" s="23"/>
      <c r="I808" s="23"/>
      <c r="J808" s="23"/>
      <c r="K808" s="23"/>
      <c r="L808" s="23"/>
      <c r="M808" s="23"/>
      <c r="N808" s="23"/>
      <c r="O808" s="219"/>
      <c r="P808" s="219"/>
      <c r="Q808" s="23"/>
      <c r="R808" s="23"/>
      <c r="S808" s="23"/>
      <c r="T808" s="23"/>
      <c r="U808" s="23"/>
      <c r="V808" s="23"/>
      <c r="W808" s="23"/>
      <c r="X808" s="23"/>
    </row>
    <row r="809" spans="1:24" ht="15.75" customHeight="1">
      <c r="A809" s="452"/>
      <c r="B809" s="23"/>
      <c r="C809" s="23"/>
      <c r="D809" s="23"/>
      <c r="E809" s="23"/>
      <c r="F809" s="23"/>
      <c r="G809" s="23"/>
      <c r="H809" s="23"/>
      <c r="I809" s="23"/>
      <c r="J809" s="23"/>
      <c r="K809" s="23"/>
      <c r="L809" s="23"/>
      <c r="M809" s="23"/>
      <c r="N809" s="23"/>
      <c r="O809" s="219"/>
      <c r="P809" s="219"/>
      <c r="Q809" s="23"/>
      <c r="R809" s="23"/>
      <c r="S809" s="23"/>
      <c r="T809" s="23"/>
      <c r="U809" s="23"/>
      <c r="V809" s="23"/>
      <c r="W809" s="23"/>
      <c r="X809" s="23"/>
    </row>
    <row r="810" spans="1:24" ht="15.75" customHeight="1">
      <c r="A810" s="452"/>
      <c r="B810" s="23"/>
      <c r="C810" s="23"/>
      <c r="D810" s="23"/>
      <c r="E810" s="23"/>
      <c r="F810" s="23"/>
      <c r="G810" s="23"/>
      <c r="H810" s="23"/>
      <c r="I810" s="23"/>
      <c r="J810" s="23"/>
      <c r="K810" s="23"/>
      <c r="L810" s="23"/>
      <c r="M810" s="23"/>
      <c r="N810" s="23"/>
      <c r="O810" s="219"/>
      <c r="P810" s="219"/>
      <c r="Q810" s="23"/>
      <c r="R810" s="23"/>
      <c r="S810" s="23"/>
      <c r="T810" s="23"/>
      <c r="U810" s="23"/>
      <c r="V810" s="23"/>
      <c r="W810" s="23"/>
      <c r="X810" s="23"/>
    </row>
    <row r="811" spans="1:24" ht="15.75" customHeight="1">
      <c r="A811" s="452"/>
      <c r="B811" s="23"/>
      <c r="C811" s="23"/>
      <c r="D811" s="23"/>
      <c r="E811" s="23"/>
      <c r="F811" s="23"/>
      <c r="G811" s="23"/>
      <c r="H811" s="23"/>
      <c r="I811" s="23"/>
      <c r="J811" s="23"/>
      <c r="K811" s="23"/>
      <c r="L811" s="23"/>
      <c r="M811" s="23"/>
      <c r="N811" s="23"/>
      <c r="O811" s="219"/>
      <c r="P811" s="219"/>
      <c r="Q811" s="23"/>
      <c r="R811" s="23"/>
      <c r="S811" s="23"/>
      <c r="T811" s="23"/>
      <c r="U811" s="23"/>
      <c r="V811" s="23"/>
      <c r="W811" s="23"/>
      <c r="X811" s="23"/>
    </row>
    <row r="812" spans="1:24" ht="15.75" customHeight="1">
      <c r="A812" s="452"/>
      <c r="B812" s="23"/>
      <c r="C812" s="23"/>
      <c r="D812" s="23"/>
      <c r="E812" s="23"/>
      <c r="F812" s="23"/>
      <c r="G812" s="23"/>
      <c r="H812" s="23"/>
      <c r="I812" s="23"/>
      <c r="J812" s="23"/>
      <c r="K812" s="23"/>
      <c r="L812" s="23"/>
      <c r="M812" s="23"/>
      <c r="N812" s="23"/>
      <c r="O812" s="219"/>
      <c r="P812" s="219"/>
      <c r="Q812" s="23"/>
      <c r="R812" s="23"/>
      <c r="S812" s="23"/>
      <c r="T812" s="23"/>
      <c r="U812" s="23"/>
      <c r="V812" s="23"/>
      <c r="W812" s="23"/>
      <c r="X812" s="23"/>
    </row>
    <row r="813" spans="1:24" ht="15.75" customHeight="1">
      <c r="A813" s="452"/>
      <c r="B813" s="23"/>
      <c r="C813" s="23"/>
      <c r="D813" s="23"/>
      <c r="E813" s="23"/>
      <c r="F813" s="23"/>
      <c r="G813" s="23"/>
      <c r="H813" s="23"/>
      <c r="I813" s="23"/>
      <c r="J813" s="23"/>
      <c r="K813" s="23"/>
      <c r="L813" s="23"/>
      <c r="M813" s="23"/>
      <c r="N813" s="23"/>
      <c r="O813" s="219"/>
      <c r="P813" s="219"/>
      <c r="Q813" s="23"/>
      <c r="R813" s="23"/>
      <c r="S813" s="23"/>
      <c r="T813" s="23"/>
      <c r="U813" s="23"/>
      <c r="V813" s="23"/>
      <c r="W813" s="23"/>
      <c r="X813" s="23"/>
    </row>
    <row r="814" spans="1:24" ht="15.75" customHeight="1">
      <c r="A814" s="452"/>
      <c r="B814" s="23"/>
      <c r="C814" s="23"/>
      <c r="D814" s="23"/>
      <c r="E814" s="23"/>
      <c r="F814" s="23"/>
      <c r="G814" s="23"/>
      <c r="H814" s="23"/>
      <c r="I814" s="23"/>
      <c r="J814" s="23"/>
      <c r="K814" s="23"/>
      <c r="L814" s="23"/>
      <c r="M814" s="23"/>
      <c r="N814" s="23"/>
      <c r="O814" s="219"/>
      <c r="P814" s="219"/>
      <c r="Q814" s="23"/>
      <c r="R814" s="23"/>
      <c r="S814" s="23"/>
      <c r="T814" s="23"/>
      <c r="U814" s="23"/>
      <c r="V814" s="23"/>
      <c r="W814" s="23"/>
      <c r="X814" s="23"/>
    </row>
    <row r="815" spans="1:24" ht="15.75" customHeight="1">
      <c r="A815" s="452"/>
      <c r="B815" s="23"/>
      <c r="C815" s="23"/>
      <c r="D815" s="23"/>
      <c r="E815" s="23"/>
      <c r="F815" s="23"/>
      <c r="G815" s="23"/>
      <c r="H815" s="23"/>
      <c r="I815" s="23"/>
      <c r="J815" s="23"/>
      <c r="K815" s="23"/>
      <c r="L815" s="23"/>
      <c r="M815" s="23"/>
      <c r="N815" s="23"/>
      <c r="O815" s="219"/>
      <c r="P815" s="219"/>
      <c r="Q815" s="23"/>
      <c r="R815" s="23"/>
      <c r="S815" s="23"/>
      <c r="T815" s="23"/>
      <c r="U815" s="23"/>
      <c r="V815" s="23"/>
      <c r="W815" s="23"/>
      <c r="X815" s="23"/>
    </row>
    <row r="816" spans="1:24" ht="15.75" customHeight="1">
      <c r="A816" s="452"/>
      <c r="B816" s="23"/>
      <c r="C816" s="23"/>
      <c r="D816" s="23"/>
      <c r="E816" s="23"/>
      <c r="F816" s="23"/>
      <c r="G816" s="23"/>
      <c r="H816" s="23"/>
      <c r="I816" s="23"/>
      <c r="J816" s="23"/>
      <c r="K816" s="23"/>
      <c r="L816" s="23"/>
      <c r="M816" s="23"/>
      <c r="N816" s="23"/>
      <c r="O816" s="219"/>
      <c r="P816" s="219"/>
      <c r="Q816" s="23"/>
      <c r="R816" s="23"/>
      <c r="S816" s="23"/>
      <c r="T816" s="23"/>
      <c r="U816" s="23"/>
      <c r="V816" s="23"/>
      <c r="W816" s="23"/>
      <c r="X816" s="23"/>
    </row>
    <row r="817" spans="1:24" ht="15.75" customHeight="1">
      <c r="A817" s="452"/>
      <c r="B817" s="23"/>
      <c r="C817" s="23"/>
      <c r="D817" s="23"/>
      <c r="E817" s="23"/>
      <c r="F817" s="23"/>
      <c r="G817" s="23"/>
      <c r="H817" s="23"/>
      <c r="I817" s="23"/>
      <c r="J817" s="23"/>
      <c r="K817" s="23"/>
      <c r="L817" s="23"/>
      <c r="M817" s="23"/>
      <c r="N817" s="23"/>
      <c r="O817" s="219"/>
      <c r="P817" s="219"/>
      <c r="Q817" s="23"/>
      <c r="R817" s="23"/>
      <c r="S817" s="23"/>
      <c r="T817" s="23"/>
      <c r="U817" s="23"/>
      <c r="V817" s="23"/>
      <c r="W817" s="23"/>
      <c r="X817" s="23"/>
    </row>
    <row r="818" spans="1:24" ht="15.75" customHeight="1">
      <c r="A818" s="452"/>
      <c r="B818" s="23"/>
      <c r="C818" s="23"/>
      <c r="D818" s="23"/>
      <c r="E818" s="23"/>
      <c r="F818" s="23"/>
      <c r="G818" s="23"/>
      <c r="H818" s="23"/>
      <c r="I818" s="23"/>
      <c r="J818" s="23"/>
      <c r="K818" s="23"/>
      <c r="L818" s="23"/>
      <c r="M818" s="23"/>
      <c r="N818" s="23"/>
      <c r="O818" s="219"/>
      <c r="P818" s="219"/>
      <c r="Q818" s="23"/>
      <c r="R818" s="23"/>
      <c r="S818" s="23"/>
      <c r="T818" s="23"/>
      <c r="U818" s="23"/>
      <c r="V818" s="23"/>
      <c r="W818" s="23"/>
      <c r="X818" s="23"/>
    </row>
    <row r="819" spans="1:24" ht="15.75" customHeight="1">
      <c r="A819" s="452"/>
      <c r="B819" s="23"/>
      <c r="C819" s="23"/>
      <c r="D819" s="23"/>
      <c r="E819" s="23"/>
      <c r="F819" s="23"/>
      <c r="G819" s="23"/>
      <c r="H819" s="23"/>
      <c r="I819" s="23"/>
      <c r="J819" s="23"/>
      <c r="K819" s="23"/>
      <c r="L819" s="23"/>
      <c r="M819" s="23"/>
      <c r="N819" s="23"/>
      <c r="O819" s="219"/>
      <c r="P819" s="219"/>
      <c r="Q819" s="23"/>
      <c r="R819" s="23"/>
      <c r="S819" s="23"/>
      <c r="T819" s="23"/>
      <c r="U819" s="23"/>
      <c r="V819" s="23"/>
      <c r="W819" s="23"/>
      <c r="X819" s="23"/>
    </row>
    <row r="820" spans="1:24" ht="15.75" customHeight="1">
      <c r="A820" s="452"/>
      <c r="B820" s="23"/>
      <c r="C820" s="23"/>
      <c r="D820" s="23"/>
      <c r="E820" s="23"/>
      <c r="F820" s="23"/>
      <c r="G820" s="23"/>
      <c r="H820" s="23"/>
      <c r="I820" s="23"/>
      <c r="J820" s="23"/>
      <c r="K820" s="23"/>
      <c r="L820" s="23"/>
      <c r="M820" s="23"/>
      <c r="N820" s="23"/>
      <c r="O820" s="219"/>
      <c r="P820" s="219"/>
      <c r="Q820" s="23"/>
      <c r="R820" s="23"/>
      <c r="S820" s="23"/>
      <c r="T820" s="23"/>
      <c r="U820" s="23"/>
      <c r="V820" s="23"/>
      <c r="W820" s="23"/>
      <c r="X820" s="23"/>
    </row>
    <row r="821" spans="1:24" ht="15.75" customHeight="1">
      <c r="A821" s="452"/>
      <c r="B821" s="23"/>
      <c r="C821" s="23"/>
      <c r="D821" s="23"/>
      <c r="E821" s="23"/>
      <c r="F821" s="23"/>
      <c r="G821" s="23"/>
      <c r="H821" s="23"/>
      <c r="I821" s="23"/>
      <c r="J821" s="23"/>
      <c r="K821" s="23"/>
      <c r="L821" s="23"/>
      <c r="M821" s="23"/>
      <c r="N821" s="23"/>
      <c r="O821" s="219"/>
      <c r="P821" s="219"/>
      <c r="Q821" s="23"/>
      <c r="R821" s="23"/>
      <c r="S821" s="23"/>
      <c r="T821" s="23"/>
      <c r="U821" s="23"/>
      <c r="V821" s="23"/>
      <c r="W821" s="23"/>
      <c r="X821" s="23"/>
    </row>
    <row r="822" spans="1:24" ht="15.75" customHeight="1">
      <c r="A822" s="452"/>
      <c r="B822" s="23"/>
      <c r="C822" s="23"/>
      <c r="D822" s="23"/>
      <c r="E822" s="23"/>
      <c r="F822" s="23"/>
      <c r="G822" s="23"/>
      <c r="H822" s="23"/>
      <c r="I822" s="23"/>
      <c r="J822" s="23"/>
      <c r="K822" s="23"/>
      <c r="L822" s="23"/>
      <c r="M822" s="23"/>
      <c r="N822" s="23"/>
      <c r="O822" s="219"/>
      <c r="P822" s="219"/>
      <c r="Q822" s="23"/>
      <c r="R822" s="23"/>
      <c r="S822" s="23"/>
      <c r="T822" s="23"/>
      <c r="U822" s="23"/>
      <c r="V822" s="23"/>
      <c r="W822" s="23"/>
      <c r="X822" s="23"/>
    </row>
    <row r="823" spans="1:24" ht="15.75" customHeight="1">
      <c r="A823" s="452"/>
      <c r="B823" s="23"/>
      <c r="C823" s="23"/>
      <c r="D823" s="23"/>
      <c r="E823" s="23"/>
      <c r="F823" s="23"/>
      <c r="G823" s="23"/>
      <c r="H823" s="23"/>
      <c r="I823" s="23"/>
      <c r="J823" s="23"/>
      <c r="K823" s="23"/>
      <c r="L823" s="23"/>
      <c r="M823" s="23"/>
      <c r="N823" s="23"/>
      <c r="O823" s="219"/>
      <c r="P823" s="219"/>
      <c r="Q823" s="23"/>
      <c r="R823" s="23"/>
      <c r="S823" s="23"/>
      <c r="T823" s="23"/>
      <c r="U823" s="23"/>
      <c r="V823" s="23"/>
      <c r="W823" s="23"/>
      <c r="X823" s="23"/>
    </row>
    <row r="824" spans="1:24" ht="15.75" customHeight="1">
      <c r="A824" s="452"/>
      <c r="B824" s="23"/>
      <c r="C824" s="23"/>
      <c r="D824" s="23"/>
      <c r="E824" s="23"/>
      <c r="F824" s="23"/>
      <c r="G824" s="23"/>
      <c r="H824" s="23"/>
      <c r="I824" s="23"/>
      <c r="J824" s="23"/>
      <c r="K824" s="23"/>
      <c r="L824" s="23"/>
      <c r="M824" s="23"/>
      <c r="N824" s="23"/>
      <c r="O824" s="219"/>
      <c r="P824" s="219"/>
      <c r="Q824" s="23"/>
      <c r="R824" s="23"/>
      <c r="S824" s="23"/>
      <c r="T824" s="23"/>
      <c r="U824" s="23"/>
      <c r="V824" s="23"/>
      <c r="W824" s="23"/>
      <c r="X824" s="23"/>
    </row>
    <row r="825" spans="1:24" ht="15.75" customHeight="1">
      <c r="A825" s="452"/>
      <c r="B825" s="23"/>
      <c r="C825" s="23"/>
      <c r="D825" s="23"/>
      <c r="E825" s="23"/>
      <c r="F825" s="23"/>
      <c r="G825" s="23"/>
      <c r="H825" s="23"/>
      <c r="I825" s="23"/>
      <c r="J825" s="23"/>
      <c r="K825" s="23"/>
      <c r="L825" s="23"/>
      <c r="M825" s="23"/>
      <c r="N825" s="23"/>
      <c r="O825" s="219"/>
      <c r="P825" s="219"/>
      <c r="Q825" s="23"/>
      <c r="R825" s="23"/>
      <c r="S825" s="23"/>
      <c r="T825" s="23"/>
      <c r="U825" s="23"/>
      <c r="V825" s="23"/>
      <c r="W825" s="23"/>
      <c r="X825" s="23"/>
    </row>
    <row r="826" spans="1:24" ht="15.75" customHeight="1">
      <c r="A826" s="452"/>
      <c r="B826" s="23"/>
      <c r="C826" s="23"/>
      <c r="D826" s="23"/>
      <c r="E826" s="23"/>
      <c r="F826" s="23"/>
      <c r="G826" s="23"/>
      <c r="H826" s="23"/>
      <c r="I826" s="23"/>
      <c r="J826" s="23"/>
      <c r="K826" s="23"/>
      <c r="L826" s="23"/>
      <c r="M826" s="23"/>
      <c r="N826" s="23"/>
      <c r="O826" s="219"/>
      <c r="P826" s="219"/>
      <c r="Q826" s="23"/>
      <c r="R826" s="23"/>
      <c r="S826" s="23"/>
      <c r="T826" s="23"/>
      <c r="U826" s="23"/>
      <c r="V826" s="23"/>
      <c r="W826" s="23"/>
      <c r="X826" s="23"/>
    </row>
    <row r="827" spans="1:24" ht="15.75" customHeight="1">
      <c r="A827" s="452"/>
      <c r="B827" s="23"/>
      <c r="C827" s="23"/>
      <c r="D827" s="23"/>
      <c r="E827" s="23"/>
      <c r="F827" s="23"/>
      <c r="G827" s="23"/>
      <c r="H827" s="23"/>
      <c r="I827" s="23"/>
      <c r="J827" s="23"/>
      <c r="K827" s="23"/>
      <c r="L827" s="23"/>
      <c r="M827" s="23"/>
      <c r="N827" s="23"/>
      <c r="O827" s="219"/>
      <c r="P827" s="219"/>
      <c r="Q827" s="23"/>
      <c r="R827" s="23"/>
      <c r="S827" s="23"/>
      <c r="T827" s="23"/>
      <c r="U827" s="23"/>
      <c r="V827" s="23"/>
      <c r="W827" s="23"/>
      <c r="X827" s="23"/>
    </row>
    <row r="828" spans="1:24" ht="15.75" customHeight="1">
      <c r="A828" s="452"/>
      <c r="B828" s="23"/>
      <c r="C828" s="23"/>
      <c r="D828" s="23"/>
      <c r="E828" s="23"/>
      <c r="F828" s="23"/>
      <c r="G828" s="23"/>
      <c r="H828" s="23"/>
      <c r="I828" s="23"/>
      <c r="J828" s="23"/>
      <c r="K828" s="23"/>
      <c r="L828" s="23"/>
      <c r="M828" s="23"/>
      <c r="N828" s="23"/>
      <c r="O828" s="219"/>
      <c r="P828" s="219"/>
      <c r="Q828" s="23"/>
      <c r="R828" s="23"/>
      <c r="S828" s="23"/>
      <c r="T828" s="23"/>
      <c r="U828" s="23"/>
      <c r="V828" s="23"/>
      <c r="W828" s="23"/>
      <c r="X828" s="23"/>
    </row>
    <row r="829" spans="1:24" ht="15.75" customHeight="1">
      <c r="A829" s="452"/>
      <c r="B829" s="23"/>
      <c r="C829" s="23"/>
      <c r="D829" s="23"/>
      <c r="E829" s="23"/>
      <c r="F829" s="23"/>
      <c r="G829" s="23"/>
      <c r="H829" s="23"/>
      <c r="I829" s="23"/>
      <c r="J829" s="23"/>
      <c r="K829" s="23"/>
      <c r="L829" s="23"/>
      <c r="M829" s="23"/>
      <c r="N829" s="23"/>
      <c r="O829" s="219"/>
      <c r="P829" s="219"/>
      <c r="Q829" s="23"/>
      <c r="R829" s="23"/>
      <c r="S829" s="23"/>
      <c r="T829" s="23"/>
      <c r="U829" s="23"/>
      <c r="V829" s="23"/>
      <c r="W829" s="23"/>
      <c r="X829" s="23"/>
    </row>
    <row r="830" spans="1:24" ht="15.75" customHeight="1">
      <c r="A830" s="452"/>
      <c r="B830" s="23"/>
      <c r="C830" s="23"/>
      <c r="D830" s="23"/>
      <c r="E830" s="23"/>
      <c r="F830" s="23"/>
      <c r="G830" s="23"/>
      <c r="H830" s="23"/>
      <c r="I830" s="23"/>
      <c r="J830" s="23"/>
      <c r="K830" s="23"/>
      <c r="L830" s="23"/>
      <c r="M830" s="23"/>
      <c r="N830" s="23"/>
      <c r="O830" s="219"/>
      <c r="P830" s="219"/>
      <c r="Q830" s="23"/>
      <c r="R830" s="23"/>
      <c r="S830" s="23"/>
      <c r="T830" s="23"/>
      <c r="U830" s="23"/>
      <c r="V830" s="23"/>
      <c r="W830" s="23"/>
      <c r="X830" s="23"/>
    </row>
    <row r="831" spans="1:24" ht="15.75" customHeight="1">
      <c r="A831" s="452"/>
      <c r="B831" s="23"/>
      <c r="C831" s="23"/>
      <c r="D831" s="23"/>
      <c r="E831" s="23"/>
      <c r="F831" s="23"/>
      <c r="G831" s="23"/>
      <c r="H831" s="23"/>
      <c r="I831" s="23"/>
      <c r="J831" s="23"/>
      <c r="K831" s="23"/>
      <c r="L831" s="23"/>
      <c r="M831" s="23"/>
      <c r="N831" s="23"/>
      <c r="O831" s="219"/>
      <c r="P831" s="219"/>
      <c r="Q831" s="23"/>
      <c r="R831" s="23"/>
      <c r="S831" s="23"/>
      <c r="T831" s="23"/>
      <c r="U831" s="23"/>
      <c r="V831" s="23"/>
      <c r="W831" s="23"/>
      <c r="X831" s="23"/>
    </row>
    <row r="832" spans="1:24" ht="15.75" customHeight="1">
      <c r="A832" s="452"/>
      <c r="B832" s="23"/>
      <c r="C832" s="23"/>
      <c r="D832" s="23"/>
      <c r="E832" s="23"/>
      <c r="F832" s="23"/>
      <c r="G832" s="23"/>
      <c r="H832" s="23"/>
      <c r="I832" s="23"/>
      <c r="J832" s="23"/>
      <c r="K832" s="23"/>
      <c r="L832" s="23"/>
      <c r="M832" s="23"/>
      <c r="N832" s="23"/>
      <c r="O832" s="219"/>
      <c r="P832" s="219"/>
      <c r="Q832" s="23"/>
      <c r="R832" s="23"/>
      <c r="S832" s="23"/>
      <c r="T832" s="23"/>
      <c r="U832" s="23"/>
      <c r="V832" s="23"/>
      <c r="W832" s="23"/>
      <c r="X832" s="23"/>
    </row>
    <row r="833" spans="1:24" ht="15.75" customHeight="1">
      <c r="A833" s="452"/>
      <c r="B833" s="23"/>
      <c r="C833" s="23"/>
      <c r="D833" s="23"/>
      <c r="E833" s="23"/>
      <c r="F833" s="23"/>
      <c r="G833" s="23"/>
      <c r="H833" s="23"/>
      <c r="I833" s="23"/>
      <c r="J833" s="23"/>
      <c r="K833" s="23"/>
      <c r="L833" s="23"/>
      <c r="M833" s="23"/>
      <c r="N833" s="23"/>
      <c r="O833" s="219"/>
      <c r="P833" s="219"/>
      <c r="Q833" s="23"/>
      <c r="R833" s="23"/>
      <c r="S833" s="23"/>
      <c r="T833" s="23"/>
      <c r="U833" s="23"/>
      <c r="V833" s="23"/>
      <c r="W833" s="23"/>
      <c r="X833" s="23"/>
    </row>
    <row r="834" spans="1:24" ht="15.75" customHeight="1">
      <c r="A834" s="452"/>
      <c r="B834" s="23"/>
      <c r="C834" s="23"/>
      <c r="D834" s="23"/>
      <c r="E834" s="23"/>
      <c r="F834" s="23"/>
      <c r="G834" s="23"/>
      <c r="H834" s="23"/>
      <c r="I834" s="23"/>
      <c r="J834" s="23"/>
      <c r="K834" s="23"/>
      <c r="L834" s="23"/>
      <c r="M834" s="23"/>
      <c r="N834" s="23"/>
      <c r="O834" s="219"/>
      <c r="P834" s="219"/>
      <c r="Q834" s="23"/>
      <c r="R834" s="23"/>
      <c r="S834" s="23"/>
      <c r="T834" s="23"/>
      <c r="U834" s="23"/>
      <c r="V834" s="23"/>
      <c r="W834" s="23"/>
      <c r="X834" s="23"/>
    </row>
    <row r="835" spans="1:24" ht="15.75" customHeight="1">
      <c r="A835" s="452"/>
      <c r="B835" s="23"/>
      <c r="C835" s="23"/>
      <c r="D835" s="23"/>
      <c r="E835" s="23"/>
      <c r="F835" s="23"/>
      <c r="G835" s="23"/>
      <c r="H835" s="23"/>
      <c r="I835" s="23"/>
      <c r="J835" s="23"/>
      <c r="K835" s="23"/>
      <c r="L835" s="23"/>
      <c r="M835" s="23"/>
      <c r="N835" s="23"/>
      <c r="O835" s="219"/>
      <c r="P835" s="219"/>
      <c r="Q835" s="23"/>
      <c r="R835" s="23"/>
      <c r="S835" s="23"/>
      <c r="T835" s="23"/>
      <c r="U835" s="23"/>
      <c r="V835" s="23"/>
      <c r="W835" s="23"/>
      <c r="X835" s="23"/>
    </row>
    <row r="836" spans="1:24" ht="15.75" customHeight="1">
      <c r="A836" s="452"/>
      <c r="B836" s="23"/>
      <c r="C836" s="23"/>
      <c r="D836" s="23"/>
      <c r="E836" s="23"/>
      <c r="F836" s="23"/>
      <c r="G836" s="23"/>
      <c r="H836" s="23"/>
      <c r="I836" s="23"/>
      <c r="J836" s="23"/>
      <c r="K836" s="23"/>
      <c r="L836" s="23"/>
      <c r="M836" s="23"/>
      <c r="N836" s="23"/>
      <c r="O836" s="219"/>
      <c r="P836" s="219"/>
      <c r="Q836" s="23"/>
      <c r="R836" s="23"/>
      <c r="S836" s="23"/>
      <c r="T836" s="23"/>
      <c r="U836" s="23"/>
      <c r="V836" s="23"/>
      <c r="W836" s="23"/>
      <c r="X836" s="23"/>
    </row>
    <row r="837" spans="1:24" ht="15.75" customHeight="1">
      <c r="A837" s="452"/>
      <c r="B837" s="23"/>
      <c r="C837" s="23"/>
      <c r="D837" s="23"/>
      <c r="E837" s="23"/>
      <c r="F837" s="23"/>
      <c r="G837" s="23"/>
      <c r="H837" s="23"/>
      <c r="I837" s="23"/>
      <c r="J837" s="23"/>
      <c r="K837" s="23"/>
      <c r="L837" s="23"/>
      <c r="M837" s="23"/>
      <c r="N837" s="23"/>
      <c r="O837" s="219"/>
      <c r="P837" s="219"/>
      <c r="Q837" s="23"/>
      <c r="R837" s="23"/>
      <c r="S837" s="23"/>
      <c r="T837" s="23"/>
      <c r="U837" s="23"/>
      <c r="V837" s="23"/>
      <c r="W837" s="23"/>
      <c r="X837" s="23"/>
    </row>
    <row r="838" spans="1:24" ht="15.75" customHeight="1">
      <c r="A838" s="452"/>
      <c r="B838" s="23"/>
      <c r="C838" s="23"/>
      <c r="D838" s="23"/>
      <c r="E838" s="23"/>
      <c r="F838" s="23"/>
      <c r="G838" s="23"/>
      <c r="H838" s="23"/>
      <c r="I838" s="23"/>
      <c r="J838" s="23"/>
      <c r="K838" s="23"/>
      <c r="L838" s="23"/>
      <c r="M838" s="23"/>
      <c r="N838" s="23"/>
      <c r="O838" s="219"/>
      <c r="P838" s="219"/>
      <c r="Q838" s="23"/>
      <c r="R838" s="23"/>
      <c r="S838" s="23"/>
      <c r="T838" s="23"/>
      <c r="U838" s="23"/>
      <c r="V838" s="23"/>
      <c r="W838" s="23"/>
      <c r="X838" s="23"/>
    </row>
    <row r="839" spans="1:24" ht="15.75" customHeight="1">
      <c r="A839" s="452"/>
      <c r="B839" s="23"/>
      <c r="C839" s="23"/>
      <c r="D839" s="23"/>
      <c r="E839" s="23"/>
      <c r="F839" s="23"/>
      <c r="G839" s="23"/>
      <c r="H839" s="23"/>
      <c r="I839" s="23"/>
      <c r="J839" s="23"/>
      <c r="K839" s="23"/>
      <c r="L839" s="23"/>
      <c r="M839" s="23"/>
      <c r="N839" s="23"/>
      <c r="O839" s="219"/>
      <c r="P839" s="219"/>
      <c r="Q839" s="23"/>
      <c r="R839" s="23"/>
      <c r="S839" s="23"/>
      <c r="T839" s="23"/>
      <c r="U839" s="23"/>
      <c r="V839" s="23"/>
      <c r="W839" s="23"/>
      <c r="X839" s="23"/>
    </row>
    <row r="840" spans="1:24" ht="15.75" customHeight="1">
      <c r="A840" s="452"/>
      <c r="B840" s="23"/>
      <c r="C840" s="23"/>
      <c r="D840" s="23"/>
      <c r="E840" s="23"/>
      <c r="F840" s="23"/>
      <c r="G840" s="23"/>
      <c r="H840" s="23"/>
      <c r="I840" s="23"/>
      <c r="J840" s="23"/>
      <c r="K840" s="23"/>
      <c r="L840" s="23"/>
      <c r="M840" s="23"/>
      <c r="N840" s="23"/>
      <c r="O840" s="219"/>
      <c r="P840" s="219"/>
      <c r="Q840" s="23"/>
      <c r="R840" s="23"/>
      <c r="S840" s="23"/>
      <c r="T840" s="23"/>
      <c r="U840" s="23"/>
      <c r="V840" s="23"/>
      <c r="W840" s="23"/>
      <c r="X840" s="23"/>
    </row>
    <row r="841" spans="1:24" ht="15.75" customHeight="1">
      <c r="A841" s="452"/>
      <c r="B841" s="23"/>
      <c r="C841" s="23"/>
      <c r="D841" s="23"/>
      <c r="E841" s="23"/>
      <c r="F841" s="23"/>
      <c r="G841" s="23"/>
      <c r="H841" s="23"/>
      <c r="I841" s="23"/>
      <c r="J841" s="23"/>
      <c r="K841" s="23"/>
      <c r="L841" s="23"/>
      <c r="M841" s="23"/>
      <c r="N841" s="23"/>
      <c r="O841" s="219"/>
      <c r="P841" s="219"/>
      <c r="Q841" s="23"/>
      <c r="R841" s="23"/>
      <c r="S841" s="23"/>
      <c r="T841" s="23"/>
      <c r="U841" s="23"/>
      <c r="V841" s="23"/>
      <c r="W841" s="23"/>
      <c r="X841" s="23"/>
    </row>
    <row r="842" spans="1:24" ht="15.75" customHeight="1">
      <c r="A842" s="452"/>
      <c r="B842" s="23"/>
      <c r="C842" s="23"/>
      <c r="D842" s="23"/>
      <c r="E842" s="23"/>
      <c r="F842" s="23"/>
      <c r="G842" s="23"/>
      <c r="H842" s="23"/>
      <c r="I842" s="23"/>
      <c r="J842" s="23"/>
      <c r="K842" s="23"/>
      <c r="L842" s="23"/>
      <c r="M842" s="23"/>
      <c r="N842" s="23"/>
      <c r="O842" s="219"/>
      <c r="P842" s="219"/>
      <c r="Q842" s="23"/>
      <c r="R842" s="23"/>
      <c r="S842" s="23"/>
      <c r="T842" s="23"/>
      <c r="U842" s="23"/>
      <c r="V842" s="23"/>
      <c r="W842" s="23"/>
      <c r="X842" s="23"/>
    </row>
    <row r="843" spans="1:24" ht="15.75" customHeight="1">
      <c r="A843" s="452"/>
      <c r="B843" s="23"/>
      <c r="C843" s="23"/>
      <c r="D843" s="23"/>
      <c r="E843" s="23"/>
      <c r="F843" s="23"/>
      <c r="G843" s="23"/>
      <c r="H843" s="23"/>
      <c r="I843" s="23"/>
      <c r="J843" s="23"/>
      <c r="K843" s="23"/>
      <c r="L843" s="23"/>
      <c r="M843" s="23"/>
      <c r="N843" s="23"/>
      <c r="O843" s="219"/>
      <c r="P843" s="219"/>
      <c r="Q843" s="23"/>
      <c r="R843" s="23"/>
      <c r="S843" s="23"/>
      <c r="T843" s="23"/>
      <c r="U843" s="23"/>
      <c r="V843" s="23"/>
      <c r="W843" s="23"/>
      <c r="X843" s="23"/>
    </row>
    <row r="844" spans="1:24" ht="15.75" customHeight="1">
      <c r="A844" s="452"/>
      <c r="B844" s="23"/>
      <c r="C844" s="23"/>
      <c r="D844" s="23"/>
      <c r="E844" s="23"/>
      <c r="F844" s="23"/>
      <c r="G844" s="23"/>
      <c r="H844" s="23"/>
      <c r="I844" s="23"/>
      <c r="J844" s="23"/>
      <c r="K844" s="23"/>
      <c r="L844" s="23"/>
      <c r="M844" s="23"/>
      <c r="N844" s="23"/>
      <c r="O844" s="219"/>
      <c r="P844" s="219"/>
      <c r="Q844" s="23"/>
      <c r="R844" s="23"/>
      <c r="S844" s="23"/>
      <c r="T844" s="23"/>
      <c r="U844" s="23"/>
      <c r="V844" s="23"/>
      <c r="W844" s="23"/>
      <c r="X844" s="23"/>
    </row>
    <row r="845" spans="1:24" ht="15.75" customHeight="1">
      <c r="A845" s="452"/>
      <c r="B845" s="23"/>
      <c r="C845" s="23"/>
      <c r="D845" s="23"/>
      <c r="E845" s="23"/>
      <c r="F845" s="23"/>
      <c r="G845" s="23"/>
      <c r="H845" s="23"/>
      <c r="I845" s="23"/>
      <c r="J845" s="23"/>
      <c r="K845" s="23"/>
      <c r="L845" s="23"/>
      <c r="M845" s="23"/>
      <c r="N845" s="23"/>
      <c r="O845" s="219"/>
      <c r="P845" s="219"/>
      <c r="Q845" s="23"/>
      <c r="R845" s="23"/>
      <c r="S845" s="23"/>
      <c r="T845" s="23"/>
      <c r="U845" s="23"/>
      <c r="V845" s="23"/>
      <c r="W845" s="23"/>
      <c r="X845" s="23"/>
    </row>
    <row r="846" spans="1:24" ht="15.75" customHeight="1">
      <c r="A846" s="452"/>
      <c r="B846" s="23"/>
      <c r="C846" s="23"/>
      <c r="D846" s="23"/>
      <c r="E846" s="23"/>
      <c r="F846" s="23"/>
      <c r="G846" s="23"/>
      <c r="H846" s="23"/>
      <c r="I846" s="23"/>
      <c r="J846" s="23"/>
      <c r="K846" s="23"/>
      <c r="L846" s="23"/>
      <c r="M846" s="23"/>
      <c r="N846" s="23"/>
      <c r="O846" s="219"/>
      <c r="P846" s="219"/>
      <c r="Q846" s="23"/>
      <c r="R846" s="23"/>
      <c r="S846" s="23"/>
      <c r="T846" s="23"/>
      <c r="U846" s="23"/>
      <c r="V846" s="23"/>
      <c r="W846" s="23"/>
      <c r="X846" s="23"/>
    </row>
    <row r="847" spans="1:24" ht="15.75" customHeight="1">
      <c r="A847" s="452"/>
      <c r="B847" s="23"/>
      <c r="C847" s="23"/>
      <c r="D847" s="23"/>
      <c r="E847" s="23"/>
      <c r="F847" s="23"/>
      <c r="G847" s="23"/>
      <c r="H847" s="23"/>
      <c r="I847" s="23"/>
      <c r="J847" s="23"/>
      <c r="K847" s="23"/>
      <c r="L847" s="23"/>
      <c r="M847" s="23"/>
      <c r="N847" s="23"/>
      <c r="O847" s="219"/>
      <c r="P847" s="219"/>
      <c r="Q847" s="23"/>
      <c r="R847" s="23"/>
      <c r="S847" s="23"/>
      <c r="T847" s="23"/>
      <c r="U847" s="23"/>
      <c r="V847" s="23"/>
      <c r="W847" s="23"/>
      <c r="X847" s="23"/>
    </row>
    <row r="848" spans="1:24" ht="15.75" customHeight="1">
      <c r="A848" s="452"/>
      <c r="B848" s="23"/>
      <c r="C848" s="23"/>
      <c r="D848" s="23"/>
      <c r="E848" s="23"/>
      <c r="F848" s="23"/>
      <c r="G848" s="23"/>
      <c r="H848" s="23"/>
      <c r="I848" s="23"/>
      <c r="J848" s="23"/>
      <c r="K848" s="23"/>
      <c r="L848" s="23"/>
      <c r="M848" s="23"/>
      <c r="N848" s="23"/>
      <c r="O848" s="219"/>
      <c r="P848" s="219"/>
      <c r="Q848" s="23"/>
      <c r="R848" s="23"/>
      <c r="S848" s="23"/>
      <c r="T848" s="23"/>
      <c r="U848" s="23"/>
      <c r="V848" s="23"/>
      <c r="W848" s="23"/>
      <c r="X848" s="23"/>
    </row>
    <row r="849" spans="1:24" ht="15.75" customHeight="1">
      <c r="A849" s="452"/>
      <c r="B849" s="23"/>
      <c r="C849" s="23"/>
      <c r="D849" s="23"/>
      <c r="E849" s="23"/>
      <c r="F849" s="23"/>
      <c r="G849" s="23"/>
      <c r="H849" s="23"/>
      <c r="I849" s="23"/>
      <c r="J849" s="23"/>
      <c r="K849" s="23"/>
      <c r="L849" s="23"/>
      <c r="M849" s="23"/>
      <c r="N849" s="23"/>
      <c r="O849" s="219"/>
      <c r="P849" s="219"/>
      <c r="Q849" s="23"/>
      <c r="R849" s="23"/>
      <c r="S849" s="23"/>
      <c r="T849" s="23"/>
      <c r="U849" s="23"/>
      <c r="V849" s="23"/>
      <c r="W849" s="23"/>
      <c r="X849" s="23"/>
    </row>
    <row r="850" spans="1:24" ht="15.75" customHeight="1">
      <c r="A850" s="452"/>
      <c r="B850" s="23"/>
      <c r="C850" s="23"/>
      <c r="D850" s="23"/>
      <c r="E850" s="23"/>
      <c r="F850" s="23"/>
      <c r="G850" s="23"/>
      <c r="H850" s="23"/>
      <c r="I850" s="23"/>
      <c r="J850" s="23"/>
      <c r="K850" s="23"/>
      <c r="L850" s="23"/>
      <c r="M850" s="23"/>
      <c r="N850" s="23"/>
      <c r="O850" s="219"/>
      <c r="P850" s="219"/>
      <c r="Q850" s="23"/>
      <c r="R850" s="23"/>
      <c r="S850" s="23"/>
      <c r="T850" s="23"/>
      <c r="U850" s="23"/>
      <c r="V850" s="23"/>
      <c r="W850" s="23"/>
      <c r="X850" s="23"/>
    </row>
    <row r="851" spans="1:24" ht="15.75" customHeight="1">
      <c r="A851" s="452"/>
      <c r="B851" s="23"/>
      <c r="C851" s="23"/>
      <c r="D851" s="23"/>
      <c r="E851" s="23"/>
      <c r="F851" s="23"/>
      <c r="G851" s="23"/>
      <c r="H851" s="23"/>
      <c r="I851" s="23"/>
      <c r="J851" s="23"/>
      <c r="K851" s="23"/>
      <c r="L851" s="23"/>
      <c r="M851" s="23"/>
      <c r="N851" s="23"/>
      <c r="O851" s="219"/>
      <c r="P851" s="219"/>
      <c r="Q851" s="23"/>
      <c r="R851" s="23"/>
      <c r="S851" s="23"/>
      <c r="T851" s="23"/>
      <c r="U851" s="23"/>
      <c r="V851" s="23"/>
      <c r="W851" s="23"/>
      <c r="X851" s="23"/>
    </row>
    <row r="852" spans="1:24" ht="15.75" customHeight="1">
      <c r="A852" s="452"/>
      <c r="B852" s="23"/>
      <c r="C852" s="23"/>
      <c r="D852" s="23"/>
      <c r="E852" s="23"/>
      <c r="F852" s="23"/>
      <c r="G852" s="23"/>
      <c r="H852" s="23"/>
      <c r="I852" s="23"/>
      <c r="J852" s="23"/>
      <c r="K852" s="23"/>
      <c r="L852" s="23"/>
      <c r="M852" s="23"/>
      <c r="N852" s="23"/>
      <c r="O852" s="219"/>
      <c r="P852" s="219"/>
      <c r="Q852" s="23"/>
      <c r="R852" s="23"/>
      <c r="S852" s="23"/>
      <c r="T852" s="23"/>
      <c r="U852" s="23"/>
      <c r="V852" s="23"/>
      <c r="W852" s="23"/>
      <c r="X852" s="23"/>
    </row>
    <row r="853" spans="1:24" ht="15.75" customHeight="1">
      <c r="A853" s="452"/>
      <c r="B853" s="23"/>
      <c r="C853" s="23"/>
      <c r="D853" s="23"/>
      <c r="E853" s="23"/>
      <c r="F853" s="23"/>
      <c r="G853" s="23"/>
      <c r="H853" s="23"/>
      <c r="I853" s="23"/>
      <c r="J853" s="23"/>
      <c r="K853" s="23"/>
      <c r="L853" s="23"/>
      <c r="M853" s="23"/>
      <c r="N853" s="23"/>
      <c r="O853" s="219"/>
      <c r="P853" s="219"/>
      <c r="Q853" s="23"/>
      <c r="R853" s="23"/>
      <c r="S853" s="23"/>
      <c r="T853" s="23"/>
      <c r="U853" s="23"/>
      <c r="V853" s="23"/>
      <c r="W853" s="23"/>
      <c r="X853" s="23"/>
    </row>
    <row r="854" spans="1:24" ht="15.75" customHeight="1">
      <c r="A854" s="452"/>
      <c r="B854" s="23"/>
      <c r="C854" s="23"/>
      <c r="D854" s="23"/>
      <c r="E854" s="23"/>
      <c r="F854" s="23"/>
      <c r="G854" s="23"/>
      <c r="H854" s="23"/>
      <c r="I854" s="23"/>
      <c r="J854" s="23"/>
      <c r="K854" s="23"/>
      <c r="L854" s="23"/>
      <c r="M854" s="23"/>
      <c r="N854" s="23"/>
      <c r="O854" s="219"/>
      <c r="P854" s="219"/>
      <c r="Q854" s="23"/>
      <c r="R854" s="23"/>
      <c r="S854" s="23"/>
      <c r="T854" s="23"/>
      <c r="U854" s="23"/>
      <c r="V854" s="23"/>
      <c r="W854" s="23"/>
      <c r="X854" s="23"/>
    </row>
    <row r="855" spans="1:24" ht="15.75" customHeight="1">
      <c r="A855" s="452"/>
      <c r="B855" s="23"/>
      <c r="C855" s="23"/>
      <c r="D855" s="23"/>
      <c r="E855" s="23"/>
      <c r="F855" s="23"/>
      <c r="G855" s="23"/>
      <c r="H855" s="23"/>
      <c r="I855" s="23"/>
      <c r="J855" s="23"/>
      <c r="K855" s="23"/>
      <c r="L855" s="23"/>
      <c r="M855" s="23"/>
      <c r="N855" s="23"/>
      <c r="O855" s="219"/>
      <c r="P855" s="219"/>
      <c r="Q855" s="23"/>
      <c r="R855" s="23"/>
      <c r="S855" s="23"/>
      <c r="T855" s="23"/>
      <c r="U855" s="23"/>
      <c r="V855" s="23"/>
      <c r="W855" s="23"/>
      <c r="X855" s="23"/>
    </row>
    <row r="856" spans="1:24" ht="15.75" customHeight="1">
      <c r="A856" s="452"/>
      <c r="B856" s="23"/>
      <c r="C856" s="23"/>
      <c r="D856" s="23"/>
      <c r="E856" s="23"/>
      <c r="F856" s="23"/>
      <c r="G856" s="23"/>
      <c r="H856" s="23"/>
      <c r="I856" s="23"/>
      <c r="J856" s="23"/>
      <c r="K856" s="23"/>
      <c r="L856" s="23"/>
      <c r="M856" s="23"/>
      <c r="N856" s="23"/>
      <c r="O856" s="219"/>
      <c r="P856" s="219"/>
      <c r="Q856" s="23"/>
      <c r="R856" s="23"/>
      <c r="S856" s="23"/>
      <c r="T856" s="23"/>
      <c r="U856" s="23"/>
      <c r="V856" s="23"/>
      <c r="W856" s="23"/>
      <c r="X856" s="23"/>
    </row>
    <row r="857" spans="1:24" ht="15.75" customHeight="1">
      <c r="A857" s="452"/>
      <c r="B857" s="23"/>
      <c r="C857" s="23"/>
      <c r="D857" s="23"/>
      <c r="E857" s="23"/>
      <c r="F857" s="23"/>
      <c r="G857" s="23"/>
      <c r="H857" s="23"/>
      <c r="I857" s="23"/>
      <c r="J857" s="23"/>
      <c r="K857" s="23"/>
      <c r="L857" s="23"/>
      <c r="M857" s="23"/>
      <c r="N857" s="23"/>
      <c r="O857" s="219"/>
      <c r="P857" s="219"/>
      <c r="Q857" s="23"/>
      <c r="R857" s="23"/>
      <c r="S857" s="23"/>
      <c r="T857" s="23"/>
      <c r="U857" s="23"/>
      <c r="V857" s="23"/>
      <c r="W857" s="23"/>
      <c r="X857" s="23"/>
    </row>
    <row r="858" spans="1:24" ht="15.75" customHeight="1">
      <c r="A858" s="452"/>
      <c r="B858" s="23"/>
      <c r="C858" s="23"/>
      <c r="D858" s="23"/>
      <c r="E858" s="23"/>
      <c r="F858" s="23"/>
      <c r="G858" s="23"/>
      <c r="H858" s="23"/>
      <c r="I858" s="23"/>
      <c r="J858" s="23"/>
      <c r="K858" s="23"/>
      <c r="L858" s="23"/>
      <c r="M858" s="23"/>
      <c r="N858" s="23"/>
      <c r="O858" s="219"/>
      <c r="P858" s="219"/>
      <c r="Q858" s="23"/>
      <c r="R858" s="23"/>
      <c r="S858" s="23"/>
      <c r="T858" s="23"/>
      <c r="U858" s="23"/>
      <c r="V858" s="23"/>
      <c r="W858" s="23"/>
      <c r="X858" s="23"/>
    </row>
    <row r="859" spans="1:24" ht="15.75" customHeight="1">
      <c r="A859" s="452"/>
      <c r="B859" s="23"/>
      <c r="C859" s="23"/>
      <c r="D859" s="23"/>
      <c r="E859" s="23"/>
      <c r="F859" s="23"/>
      <c r="G859" s="23"/>
      <c r="H859" s="23"/>
      <c r="I859" s="23"/>
      <c r="J859" s="23"/>
      <c r="K859" s="23"/>
      <c r="L859" s="23"/>
      <c r="M859" s="23"/>
      <c r="N859" s="23"/>
      <c r="O859" s="219"/>
      <c r="P859" s="219"/>
      <c r="Q859" s="23"/>
      <c r="R859" s="23"/>
      <c r="S859" s="23"/>
      <c r="T859" s="23"/>
      <c r="U859" s="23"/>
      <c r="V859" s="23"/>
      <c r="W859" s="23"/>
      <c r="X859" s="23"/>
    </row>
    <row r="860" spans="1:24" ht="15.75" customHeight="1">
      <c r="A860" s="452"/>
      <c r="B860" s="23"/>
      <c r="C860" s="23"/>
      <c r="D860" s="23"/>
      <c r="E860" s="23"/>
      <c r="F860" s="23"/>
      <c r="G860" s="23"/>
      <c r="H860" s="23"/>
      <c r="I860" s="23"/>
      <c r="J860" s="23"/>
      <c r="K860" s="23"/>
      <c r="L860" s="23"/>
      <c r="M860" s="23"/>
      <c r="N860" s="23"/>
      <c r="O860" s="219"/>
      <c r="P860" s="219"/>
      <c r="Q860" s="23"/>
      <c r="R860" s="23"/>
      <c r="S860" s="23"/>
      <c r="T860" s="23"/>
      <c r="U860" s="23"/>
      <c r="V860" s="23"/>
      <c r="W860" s="23"/>
      <c r="X860" s="23"/>
    </row>
    <row r="861" spans="1:24" ht="15.75" customHeight="1">
      <c r="A861" s="452"/>
      <c r="B861" s="23"/>
      <c r="C861" s="23"/>
      <c r="D861" s="23"/>
      <c r="E861" s="23"/>
      <c r="F861" s="23"/>
      <c r="G861" s="23"/>
      <c r="H861" s="23"/>
      <c r="I861" s="23"/>
      <c r="J861" s="23"/>
      <c r="K861" s="23"/>
      <c r="L861" s="23"/>
      <c r="M861" s="23"/>
      <c r="N861" s="23"/>
      <c r="O861" s="219"/>
      <c r="P861" s="219"/>
      <c r="Q861" s="23"/>
      <c r="R861" s="23"/>
      <c r="S861" s="23"/>
      <c r="T861" s="23"/>
      <c r="U861" s="23"/>
      <c r="V861" s="23"/>
      <c r="W861" s="23"/>
      <c r="X861" s="23"/>
    </row>
    <row r="862" spans="1:24" ht="15.75" customHeight="1">
      <c r="A862" s="452"/>
      <c r="B862" s="23"/>
      <c r="C862" s="23"/>
      <c r="D862" s="23"/>
      <c r="E862" s="23"/>
      <c r="F862" s="23"/>
      <c r="G862" s="23"/>
      <c r="H862" s="23"/>
      <c r="I862" s="23"/>
      <c r="J862" s="23"/>
      <c r="K862" s="23"/>
      <c r="L862" s="23"/>
      <c r="M862" s="23"/>
      <c r="N862" s="23"/>
      <c r="O862" s="219"/>
      <c r="P862" s="219"/>
      <c r="Q862" s="23"/>
      <c r="R862" s="23"/>
      <c r="S862" s="23"/>
      <c r="T862" s="23"/>
      <c r="U862" s="23"/>
      <c r="V862" s="23"/>
      <c r="W862" s="23"/>
      <c r="X862" s="23"/>
    </row>
    <row r="863" spans="1:24" ht="15.75" customHeight="1">
      <c r="A863" s="452"/>
      <c r="B863" s="23"/>
      <c r="C863" s="23"/>
      <c r="D863" s="23"/>
      <c r="E863" s="23"/>
      <c r="F863" s="23"/>
      <c r="G863" s="23"/>
      <c r="H863" s="23"/>
      <c r="I863" s="23"/>
      <c r="J863" s="23"/>
      <c r="K863" s="23"/>
      <c r="L863" s="23"/>
      <c r="M863" s="23"/>
      <c r="N863" s="23"/>
      <c r="O863" s="219"/>
      <c r="P863" s="219"/>
      <c r="Q863" s="23"/>
      <c r="R863" s="23"/>
      <c r="S863" s="23"/>
      <c r="T863" s="23"/>
      <c r="U863" s="23"/>
      <c r="V863" s="23"/>
      <c r="W863" s="23"/>
      <c r="X863" s="23"/>
    </row>
    <row r="864" spans="1:24" ht="15.75" customHeight="1">
      <c r="A864" s="452"/>
      <c r="B864" s="23"/>
      <c r="C864" s="23"/>
      <c r="D864" s="23"/>
      <c r="E864" s="23"/>
      <c r="F864" s="23"/>
      <c r="G864" s="23"/>
      <c r="H864" s="23"/>
      <c r="I864" s="23"/>
      <c r="J864" s="23"/>
      <c r="K864" s="23"/>
      <c r="L864" s="23"/>
      <c r="M864" s="23"/>
      <c r="N864" s="23"/>
      <c r="O864" s="219"/>
      <c r="P864" s="219"/>
      <c r="Q864" s="23"/>
      <c r="R864" s="23"/>
      <c r="S864" s="23"/>
      <c r="T864" s="23"/>
      <c r="U864" s="23"/>
      <c r="V864" s="23"/>
      <c r="W864" s="23"/>
      <c r="X864" s="23"/>
    </row>
    <row r="865" spans="1:24" ht="15.75" customHeight="1">
      <c r="A865" s="452"/>
      <c r="B865" s="23"/>
      <c r="C865" s="23"/>
      <c r="D865" s="23"/>
      <c r="E865" s="23"/>
      <c r="F865" s="23"/>
      <c r="G865" s="23"/>
      <c r="H865" s="23"/>
      <c r="I865" s="23"/>
      <c r="J865" s="23"/>
      <c r="K865" s="23"/>
      <c r="L865" s="23"/>
      <c r="M865" s="23"/>
      <c r="N865" s="23"/>
      <c r="O865" s="219"/>
      <c r="P865" s="219"/>
      <c r="Q865" s="23"/>
      <c r="R865" s="23"/>
      <c r="S865" s="23"/>
      <c r="T865" s="23"/>
      <c r="U865" s="23"/>
      <c r="V865" s="23"/>
      <c r="W865" s="23"/>
      <c r="X865" s="23"/>
    </row>
    <row r="866" spans="1:24" ht="15.75" customHeight="1">
      <c r="A866" s="452"/>
      <c r="B866" s="23"/>
      <c r="C866" s="23"/>
      <c r="D866" s="23"/>
      <c r="E866" s="23"/>
      <c r="F866" s="23"/>
      <c r="G866" s="23"/>
      <c r="H866" s="23"/>
      <c r="I866" s="23"/>
      <c r="J866" s="23"/>
      <c r="K866" s="23"/>
      <c r="L866" s="23"/>
      <c r="M866" s="23"/>
      <c r="N866" s="23"/>
      <c r="O866" s="219"/>
      <c r="P866" s="219"/>
      <c r="Q866" s="23"/>
      <c r="R866" s="23"/>
      <c r="S866" s="23"/>
      <c r="T866" s="23"/>
      <c r="U866" s="23"/>
      <c r="V866" s="23"/>
      <c r="W866" s="23"/>
      <c r="X866" s="23"/>
    </row>
    <row r="867" spans="1:24" ht="15.75" customHeight="1">
      <c r="A867" s="452"/>
      <c r="B867" s="23"/>
      <c r="C867" s="23"/>
      <c r="D867" s="23"/>
      <c r="E867" s="23"/>
      <c r="F867" s="23"/>
      <c r="G867" s="23"/>
      <c r="H867" s="23"/>
      <c r="I867" s="23"/>
      <c r="J867" s="23"/>
      <c r="K867" s="23"/>
      <c r="L867" s="23"/>
      <c r="M867" s="23"/>
      <c r="N867" s="23"/>
      <c r="O867" s="219"/>
      <c r="P867" s="219"/>
      <c r="Q867" s="23"/>
      <c r="R867" s="23"/>
      <c r="S867" s="23"/>
      <c r="T867" s="23"/>
      <c r="U867" s="23"/>
      <c r="V867" s="23"/>
      <c r="W867" s="23"/>
      <c r="X867" s="23"/>
    </row>
    <row r="868" spans="1:24" ht="15.75" customHeight="1">
      <c r="A868" s="452"/>
      <c r="B868" s="23"/>
      <c r="C868" s="23"/>
      <c r="D868" s="23"/>
      <c r="E868" s="23"/>
      <c r="F868" s="23"/>
      <c r="G868" s="23"/>
      <c r="H868" s="23"/>
      <c r="I868" s="23"/>
      <c r="J868" s="23"/>
      <c r="K868" s="23"/>
      <c r="L868" s="23"/>
      <c r="M868" s="23"/>
      <c r="N868" s="23"/>
      <c r="O868" s="219"/>
      <c r="P868" s="219"/>
      <c r="Q868" s="23"/>
      <c r="R868" s="23"/>
      <c r="S868" s="23"/>
      <c r="T868" s="23"/>
      <c r="U868" s="23"/>
      <c r="V868" s="23"/>
      <c r="W868" s="23"/>
      <c r="X868" s="23"/>
    </row>
    <row r="869" spans="1:24" ht="15.75" customHeight="1">
      <c r="A869" s="452"/>
      <c r="B869" s="23"/>
      <c r="C869" s="23"/>
      <c r="D869" s="23"/>
      <c r="E869" s="23"/>
      <c r="F869" s="23"/>
      <c r="G869" s="23"/>
      <c r="H869" s="23"/>
      <c r="I869" s="23"/>
      <c r="J869" s="23"/>
      <c r="K869" s="23"/>
      <c r="L869" s="23"/>
      <c r="M869" s="23"/>
      <c r="N869" s="23"/>
      <c r="O869" s="219"/>
      <c r="P869" s="219"/>
      <c r="Q869" s="23"/>
      <c r="R869" s="23"/>
      <c r="S869" s="23"/>
      <c r="T869" s="23"/>
      <c r="U869" s="23"/>
      <c r="V869" s="23"/>
      <c r="W869" s="23"/>
      <c r="X869" s="23"/>
    </row>
    <row r="870" spans="1:24" ht="15.75" customHeight="1">
      <c r="A870" s="452"/>
      <c r="B870" s="23"/>
      <c r="C870" s="23"/>
      <c r="D870" s="23"/>
      <c r="E870" s="23"/>
      <c r="F870" s="23"/>
      <c r="G870" s="23"/>
      <c r="H870" s="23"/>
      <c r="I870" s="23"/>
      <c r="J870" s="23"/>
      <c r="K870" s="23"/>
      <c r="L870" s="23"/>
      <c r="M870" s="23"/>
      <c r="N870" s="23"/>
      <c r="O870" s="219"/>
      <c r="P870" s="219"/>
      <c r="Q870" s="23"/>
      <c r="R870" s="23"/>
      <c r="S870" s="23"/>
      <c r="T870" s="23"/>
      <c r="U870" s="23"/>
      <c r="V870" s="23"/>
      <c r="W870" s="23"/>
      <c r="X870" s="23"/>
    </row>
    <row r="871" spans="1:24" ht="15.75" customHeight="1">
      <c r="A871" s="452"/>
      <c r="B871" s="23"/>
      <c r="C871" s="23"/>
      <c r="D871" s="23"/>
      <c r="E871" s="23"/>
      <c r="F871" s="23"/>
      <c r="G871" s="23"/>
      <c r="H871" s="23"/>
      <c r="I871" s="23"/>
      <c r="J871" s="23"/>
      <c r="K871" s="23"/>
      <c r="L871" s="23"/>
      <c r="M871" s="23"/>
      <c r="N871" s="23"/>
      <c r="O871" s="219"/>
      <c r="P871" s="219"/>
      <c r="Q871" s="23"/>
      <c r="R871" s="23"/>
      <c r="S871" s="23"/>
      <c r="T871" s="23"/>
      <c r="U871" s="23"/>
      <c r="V871" s="23"/>
      <c r="W871" s="23"/>
      <c r="X871" s="23"/>
    </row>
    <row r="872" spans="1:24" ht="15.75" customHeight="1">
      <c r="A872" s="452"/>
      <c r="B872" s="23"/>
      <c r="C872" s="23"/>
      <c r="D872" s="23"/>
      <c r="E872" s="23"/>
      <c r="F872" s="23"/>
      <c r="G872" s="23"/>
      <c r="H872" s="23"/>
      <c r="I872" s="23"/>
      <c r="J872" s="23"/>
      <c r="K872" s="23"/>
      <c r="L872" s="23"/>
      <c r="M872" s="23"/>
      <c r="N872" s="23"/>
      <c r="O872" s="219"/>
      <c r="P872" s="219"/>
      <c r="Q872" s="23"/>
      <c r="R872" s="23"/>
      <c r="S872" s="23"/>
      <c r="T872" s="23"/>
      <c r="U872" s="23"/>
      <c r="V872" s="23"/>
      <c r="W872" s="23"/>
      <c r="X872" s="23"/>
    </row>
    <row r="873" spans="1:24" ht="15.75" customHeight="1">
      <c r="A873" s="452"/>
      <c r="B873" s="23"/>
      <c r="C873" s="23"/>
      <c r="D873" s="23"/>
      <c r="E873" s="23"/>
      <c r="F873" s="23"/>
      <c r="G873" s="23"/>
      <c r="H873" s="23"/>
      <c r="I873" s="23"/>
      <c r="J873" s="23"/>
      <c r="K873" s="23"/>
      <c r="L873" s="23"/>
      <c r="M873" s="23"/>
      <c r="N873" s="23"/>
      <c r="O873" s="219"/>
      <c r="P873" s="219"/>
      <c r="Q873" s="23"/>
      <c r="R873" s="23"/>
      <c r="S873" s="23"/>
      <c r="T873" s="23"/>
      <c r="U873" s="23"/>
      <c r="V873" s="23"/>
      <c r="W873" s="23"/>
      <c r="X873" s="23"/>
    </row>
    <row r="874" spans="1:24" ht="15.75" customHeight="1">
      <c r="A874" s="452"/>
      <c r="B874" s="23"/>
      <c r="C874" s="23"/>
      <c r="D874" s="23"/>
      <c r="E874" s="23"/>
      <c r="F874" s="23"/>
      <c r="G874" s="23"/>
      <c r="H874" s="23"/>
      <c r="I874" s="23"/>
      <c r="J874" s="23"/>
      <c r="K874" s="23"/>
      <c r="L874" s="23"/>
      <c r="M874" s="23"/>
      <c r="N874" s="23"/>
      <c r="O874" s="219"/>
      <c r="P874" s="219"/>
      <c r="Q874" s="23"/>
      <c r="R874" s="23"/>
      <c r="S874" s="23"/>
      <c r="T874" s="23"/>
      <c r="U874" s="23"/>
      <c r="V874" s="23"/>
      <c r="W874" s="23"/>
      <c r="X874" s="23"/>
    </row>
    <row r="875" spans="1:24" ht="15.75" customHeight="1">
      <c r="A875" s="452"/>
      <c r="B875" s="23"/>
      <c r="C875" s="23"/>
      <c r="D875" s="23"/>
      <c r="E875" s="23"/>
      <c r="F875" s="23"/>
      <c r="G875" s="23"/>
      <c r="H875" s="23"/>
      <c r="I875" s="23"/>
      <c r="J875" s="23"/>
      <c r="K875" s="23"/>
      <c r="L875" s="23"/>
      <c r="M875" s="23"/>
      <c r="N875" s="23"/>
      <c r="O875" s="219"/>
      <c r="P875" s="219"/>
      <c r="Q875" s="23"/>
      <c r="R875" s="23"/>
      <c r="S875" s="23"/>
      <c r="T875" s="23"/>
      <c r="U875" s="23"/>
      <c r="V875" s="23"/>
      <c r="W875" s="23"/>
      <c r="X875" s="23"/>
    </row>
    <row r="876" spans="1:24" ht="15.75" customHeight="1">
      <c r="A876" s="452"/>
      <c r="B876" s="23"/>
      <c r="C876" s="23"/>
      <c r="D876" s="23"/>
      <c r="E876" s="23"/>
      <c r="F876" s="23"/>
      <c r="G876" s="23"/>
      <c r="H876" s="23"/>
      <c r="I876" s="23"/>
      <c r="J876" s="23"/>
      <c r="K876" s="23"/>
      <c r="L876" s="23"/>
      <c r="M876" s="23"/>
      <c r="N876" s="23"/>
      <c r="O876" s="219"/>
      <c r="P876" s="219"/>
      <c r="Q876" s="23"/>
      <c r="R876" s="23"/>
      <c r="S876" s="23"/>
      <c r="T876" s="23"/>
      <c r="U876" s="23"/>
      <c r="V876" s="23"/>
      <c r="W876" s="23"/>
      <c r="X876" s="23"/>
    </row>
    <row r="877" spans="1:24" ht="15.75" customHeight="1">
      <c r="A877" s="452"/>
      <c r="B877" s="23"/>
      <c r="C877" s="23"/>
      <c r="D877" s="23"/>
      <c r="E877" s="23"/>
      <c r="F877" s="23"/>
      <c r="G877" s="23"/>
      <c r="H877" s="23"/>
      <c r="I877" s="23"/>
      <c r="J877" s="23"/>
      <c r="K877" s="23"/>
      <c r="L877" s="23"/>
      <c r="M877" s="23"/>
      <c r="N877" s="23"/>
      <c r="O877" s="219"/>
      <c r="P877" s="219"/>
      <c r="Q877" s="23"/>
      <c r="R877" s="23"/>
      <c r="S877" s="23"/>
      <c r="T877" s="23"/>
      <c r="U877" s="23"/>
      <c r="V877" s="23"/>
      <c r="W877" s="23"/>
      <c r="X877" s="23"/>
    </row>
    <row r="878" spans="1:24" ht="15.75" customHeight="1">
      <c r="A878" s="452"/>
      <c r="B878" s="23"/>
      <c r="C878" s="23"/>
      <c r="D878" s="23"/>
      <c r="E878" s="23"/>
      <c r="F878" s="23"/>
      <c r="G878" s="23"/>
      <c r="H878" s="23"/>
      <c r="I878" s="23"/>
      <c r="J878" s="23"/>
      <c r="K878" s="23"/>
      <c r="L878" s="23"/>
      <c r="M878" s="23"/>
      <c r="N878" s="23"/>
      <c r="O878" s="219"/>
      <c r="P878" s="219"/>
      <c r="Q878" s="23"/>
      <c r="R878" s="23"/>
      <c r="S878" s="23"/>
      <c r="T878" s="23"/>
      <c r="U878" s="23"/>
      <c r="V878" s="23"/>
      <c r="W878" s="23"/>
      <c r="X878" s="23"/>
    </row>
    <row r="879" spans="1:24" ht="15.75" customHeight="1">
      <c r="A879" s="452"/>
      <c r="B879" s="23"/>
      <c r="C879" s="23"/>
      <c r="D879" s="23"/>
      <c r="E879" s="23"/>
      <c r="F879" s="23"/>
      <c r="G879" s="23"/>
      <c r="H879" s="23"/>
      <c r="I879" s="23"/>
      <c r="J879" s="23"/>
      <c r="K879" s="23"/>
      <c r="L879" s="23"/>
      <c r="M879" s="23"/>
      <c r="N879" s="23"/>
      <c r="O879" s="219"/>
      <c r="P879" s="219"/>
      <c r="Q879" s="23"/>
      <c r="R879" s="23"/>
      <c r="S879" s="23"/>
      <c r="T879" s="23"/>
      <c r="U879" s="23"/>
      <c r="V879" s="23"/>
      <c r="W879" s="23"/>
      <c r="X879" s="23"/>
    </row>
    <row r="880" spans="1:24" ht="15.75" customHeight="1">
      <c r="A880" s="452"/>
      <c r="B880" s="23"/>
      <c r="C880" s="23"/>
      <c r="D880" s="23"/>
      <c r="E880" s="23"/>
      <c r="F880" s="23"/>
      <c r="G880" s="23"/>
      <c r="H880" s="23"/>
      <c r="I880" s="23"/>
      <c r="J880" s="23"/>
      <c r="K880" s="23"/>
      <c r="L880" s="23"/>
      <c r="M880" s="23"/>
      <c r="N880" s="23"/>
      <c r="O880" s="219"/>
      <c r="P880" s="219"/>
      <c r="Q880" s="23"/>
      <c r="R880" s="23"/>
      <c r="S880" s="23"/>
      <c r="T880" s="23"/>
      <c r="U880" s="23"/>
      <c r="V880" s="23"/>
      <c r="W880" s="23"/>
      <c r="X880" s="23"/>
    </row>
    <row r="881" spans="1:24" ht="15.75" customHeight="1">
      <c r="A881" s="452"/>
      <c r="B881" s="23"/>
      <c r="C881" s="23"/>
      <c r="D881" s="23"/>
      <c r="E881" s="23"/>
      <c r="F881" s="23"/>
      <c r="G881" s="23"/>
      <c r="H881" s="23"/>
      <c r="I881" s="23"/>
      <c r="J881" s="23"/>
      <c r="K881" s="23"/>
      <c r="L881" s="23"/>
      <c r="M881" s="23"/>
      <c r="N881" s="23"/>
      <c r="O881" s="219"/>
      <c r="P881" s="219"/>
      <c r="Q881" s="23"/>
      <c r="R881" s="23"/>
      <c r="S881" s="23"/>
      <c r="T881" s="23"/>
      <c r="U881" s="23"/>
      <c r="V881" s="23"/>
      <c r="W881" s="23"/>
      <c r="X881" s="23"/>
    </row>
    <row r="882" spans="1:24" ht="15.75" customHeight="1">
      <c r="A882" s="452"/>
      <c r="B882" s="23"/>
      <c r="C882" s="23"/>
      <c r="D882" s="23"/>
      <c r="E882" s="23"/>
      <c r="F882" s="23"/>
      <c r="G882" s="23"/>
      <c r="H882" s="23"/>
      <c r="I882" s="23"/>
      <c r="J882" s="23"/>
      <c r="K882" s="23"/>
      <c r="L882" s="23"/>
      <c r="M882" s="23"/>
      <c r="N882" s="23"/>
      <c r="O882" s="219"/>
      <c r="P882" s="219"/>
      <c r="Q882" s="23"/>
      <c r="R882" s="23"/>
      <c r="S882" s="23"/>
      <c r="T882" s="23"/>
      <c r="U882" s="23"/>
      <c r="V882" s="23"/>
      <c r="W882" s="23"/>
      <c r="X882" s="23"/>
    </row>
    <row r="883" spans="1:24" ht="15.75" customHeight="1">
      <c r="A883" s="452"/>
      <c r="B883" s="23"/>
      <c r="C883" s="23"/>
      <c r="D883" s="23"/>
      <c r="E883" s="23"/>
      <c r="F883" s="23"/>
      <c r="G883" s="23"/>
      <c r="H883" s="23"/>
      <c r="I883" s="23"/>
      <c r="J883" s="23"/>
      <c r="K883" s="23"/>
      <c r="L883" s="23"/>
      <c r="M883" s="23"/>
      <c r="N883" s="23"/>
      <c r="O883" s="219"/>
      <c r="P883" s="219"/>
      <c r="Q883" s="23"/>
      <c r="R883" s="23"/>
      <c r="S883" s="23"/>
      <c r="T883" s="23"/>
      <c r="U883" s="23"/>
      <c r="V883" s="23"/>
      <c r="W883" s="23"/>
      <c r="X883" s="23"/>
    </row>
    <row r="884" spans="1:24" ht="15.75" customHeight="1">
      <c r="A884" s="452"/>
      <c r="B884" s="23"/>
      <c r="C884" s="23"/>
      <c r="D884" s="23"/>
      <c r="E884" s="23"/>
      <c r="F884" s="23"/>
      <c r="G884" s="23"/>
      <c r="H884" s="23"/>
      <c r="I884" s="23"/>
      <c r="J884" s="23"/>
      <c r="K884" s="23"/>
      <c r="L884" s="23"/>
      <c r="M884" s="23"/>
      <c r="N884" s="23"/>
      <c r="O884" s="219"/>
      <c r="P884" s="219"/>
      <c r="Q884" s="23"/>
      <c r="R884" s="23"/>
      <c r="S884" s="23"/>
      <c r="T884" s="23"/>
      <c r="U884" s="23"/>
      <c r="V884" s="23"/>
      <c r="W884" s="23"/>
      <c r="X884" s="23"/>
    </row>
    <row r="885" spans="1:24" ht="15.75" customHeight="1">
      <c r="A885" s="452"/>
      <c r="B885" s="23"/>
      <c r="C885" s="23"/>
      <c r="D885" s="23"/>
      <c r="E885" s="23"/>
      <c r="F885" s="23"/>
      <c r="G885" s="23"/>
      <c r="H885" s="23"/>
      <c r="I885" s="23"/>
      <c r="J885" s="23"/>
      <c r="K885" s="23"/>
      <c r="L885" s="23"/>
      <c r="M885" s="23"/>
      <c r="N885" s="23"/>
      <c r="O885" s="219"/>
      <c r="P885" s="219"/>
      <c r="Q885" s="23"/>
      <c r="R885" s="23"/>
      <c r="S885" s="23"/>
      <c r="T885" s="23"/>
      <c r="U885" s="23"/>
      <c r="V885" s="23"/>
      <c r="W885" s="23"/>
      <c r="X885" s="23"/>
    </row>
    <row r="886" spans="1:24" ht="15.75" customHeight="1">
      <c r="A886" s="452"/>
      <c r="B886" s="23"/>
      <c r="C886" s="23"/>
      <c r="D886" s="23"/>
      <c r="E886" s="23"/>
      <c r="F886" s="23"/>
      <c r="G886" s="23"/>
      <c r="H886" s="23"/>
      <c r="I886" s="23"/>
      <c r="J886" s="23"/>
      <c r="K886" s="23"/>
      <c r="L886" s="23"/>
      <c r="M886" s="23"/>
      <c r="N886" s="23"/>
      <c r="O886" s="219"/>
      <c r="P886" s="219"/>
      <c r="Q886" s="23"/>
      <c r="R886" s="23"/>
      <c r="S886" s="23"/>
      <c r="T886" s="23"/>
      <c r="U886" s="23"/>
      <c r="V886" s="23"/>
      <c r="W886" s="23"/>
      <c r="X886" s="23"/>
    </row>
    <row r="887" spans="1:24" ht="15.75" customHeight="1">
      <c r="A887" s="452"/>
      <c r="B887" s="23"/>
      <c r="C887" s="23"/>
      <c r="D887" s="23"/>
      <c r="E887" s="23"/>
      <c r="F887" s="23"/>
      <c r="G887" s="23"/>
      <c r="H887" s="23"/>
      <c r="I887" s="23"/>
      <c r="J887" s="23"/>
      <c r="K887" s="23"/>
      <c r="L887" s="23"/>
      <c r="M887" s="23"/>
      <c r="N887" s="23"/>
      <c r="O887" s="219"/>
      <c r="P887" s="219"/>
      <c r="Q887" s="23"/>
      <c r="R887" s="23"/>
      <c r="S887" s="23"/>
      <c r="T887" s="23"/>
      <c r="U887" s="23"/>
      <c r="V887" s="23"/>
      <c r="W887" s="23"/>
      <c r="X887" s="23"/>
    </row>
    <row r="888" spans="1:24" ht="15.75" customHeight="1">
      <c r="A888" s="452"/>
      <c r="B888" s="23"/>
      <c r="C888" s="23"/>
      <c r="D888" s="23"/>
      <c r="E888" s="23"/>
      <c r="F888" s="23"/>
      <c r="G888" s="23"/>
      <c r="H888" s="23"/>
      <c r="I888" s="23"/>
      <c r="J888" s="23"/>
      <c r="K888" s="23"/>
      <c r="L888" s="23"/>
      <c r="M888" s="23"/>
      <c r="N888" s="23"/>
      <c r="O888" s="219"/>
      <c r="P888" s="219"/>
      <c r="Q888" s="23"/>
      <c r="R888" s="23"/>
      <c r="S888" s="23"/>
      <c r="T888" s="23"/>
      <c r="U888" s="23"/>
      <c r="V888" s="23"/>
      <c r="W888" s="23"/>
      <c r="X888" s="23"/>
    </row>
    <row r="889" spans="1:24" ht="15.75" customHeight="1">
      <c r="A889" s="452"/>
      <c r="B889" s="23"/>
      <c r="C889" s="23"/>
      <c r="D889" s="23"/>
      <c r="E889" s="23"/>
      <c r="F889" s="23"/>
      <c r="G889" s="23"/>
      <c r="H889" s="23"/>
      <c r="I889" s="23"/>
      <c r="J889" s="23"/>
      <c r="K889" s="23"/>
      <c r="L889" s="23"/>
      <c r="M889" s="23"/>
      <c r="N889" s="23"/>
      <c r="O889" s="219"/>
      <c r="P889" s="219"/>
      <c r="Q889" s="23"/>
      <c r="R889" s="23"/>
      <c r="S889" s="23"/>
      <c r="T889" s="23"/>
      <c r="U889" s="23"/>
      <c r="V889" s="23"/>
      <c r="W889" s="23"/>
      <c r="X889" s="23"/>
    </row>
    <row r="890" spans="1:24" ht="15.75" customHeight="1">
      <c r="A890" s="452"/>
      <c r="B890" s="23"/>
      <c r="C890" s="23"/>
      <c r="D890" s="23"/>
      <c r="E890" s="23"/>
      <c r="F890" s="23"/>
      <c r="G890" s="23"/>
      <c r="H890" s="23"/>
      <c r="I890" s="23"/>
      <c r="J890" s="23"/>
      <c r="K890" s="23"/>
      <c r="L890" s="23"/>
      <c r="M890" s="23"/>
      <c r="N890" s="23"/>
      <c r="O890" s="219"/>
      <c r="P890" s="219"/>
      <c r="Q890" s="23"/>
      <c r="R890" s="23"/>
      <c r="S890" s="23"/>
      <c r="T890" s="23"/>
      <c r="U890" s="23"/>
      <c r="V890" s="23"/>
      <c r="W890" s="23"/>
      <c r="X890" s="23"/>
    </row>
    <row r="891" spans="1:24" ht="15.75" customHeight="1">
      <c r="A891" s="452"/>
      <c r="B891" s="23"/>
      <c r="C891" s="23"/>
      <c r="D891" s="23"/>
      <c r="E891" s="23"/>
      <c r="F891" s="23"/>
      <c r="G891" s="23"/>
      <c r="H891" s="23"/>
      <c r="I891" s="23"/>
      <c r="J891" s="23"/>
      <c r="K891" s="23"/>
      <c r="L891" s="23"/>
      <c r="M891" s="23"/>
      <c r="N891" s="23"/>
      <c r="O891" s="219"/>
      <c r="P891" s="219"/>
      <c r="Q891" s="23"/>
      <c r="R891" s="23"/>
      <c r="S891" s="23"/>
      <c r="T891" s="23"/>
      <c r="U891" s="23"/>
      <c r="V891" s="23"/>
      <c r="W891" s="23"/>
      <c r="X891" s="23"/>
    </row>
    <row r="892" spans="1:24" ht="15.75" customHeight="1">
      <c r="A892" s="452"/>
      <c r="B892" s="23"/>
      <c r="C892" s="23"/>
      <c r="D892" s="23"/>
      <c r="E892" s="23"/>
      <c r="F892" s="23"/>
      <c r="G892" s="23"/>
      <c r="H892" s="23"/>
      <c r="I892" s="23"/>
      <c r="J892" s="23"/>
      <c r="K892" s="23"/>
      <c r="L892" s="23"/>
      <c r="M892" s="23"/>
      <c r="N892" s="23"/>
      <c r="O892" s="219"/>
      <c r="P892" s="219"/>
      <c r="Q892" s="23"/>
      <c r="R892" s="23"/>
      <c r="S892" s="23"/>
      <c r="T892" s="23"/>
      <c r="U892" s="23"/>
      <c r="V892" s="23"/>
      <c r="W892" s="23"/>
      <c r="X892" s="23"/>
    </row>
    <row r="893" spans="1:24" ht="15.75" customHeight="1">
      <c r="A893" s="452"/>
      <c r="B893" s="23"/>
      <c r="C893" s="23"/>
      <c r="D893" s="23"/>
      <c r="E893" s="23"/>
      <c r="F893" s="23"/>
      <c r="G893" s="23"/>
      <c r="H893" s="23"/>
      <c r="I893" s="23"/>
      <c r="J893" s="23"/>
      <c r="K893" s="23"/>
      <c r="L893" s="23"/>
      <c r="M893" s="23"/>
      <c r="N893" s="23"/>
      <c r="O893" s="219"/>
      <c r="P893" s="219"/>
      <c r="Q893" s="23"/>
      <c r="R893" s="23"/>
      <c r="S893" s="23"/>
      <c r="T893" s="23"/>
      <c r="U893" s="23"/>
      <c r="V893" s="23"/>
      <c r="W893" s="23"/>
      <c r="X893" s="23"/>
    </row>
    <row r="894" spans="1:24" ht="15.75" customHeight="1">
      <c r="A894" s="452"/>
      <c r="B894" s="23"/>
      <c r="C894" s="23"/>
      <c r="D894" s="23"/>
      <c r="E894" s="23"/>
      <c r="F894" s="23"/>
      <c r="G894" s="23"/>
      <c r="H894" s="23"/>
      <c r="I894" s="23"/>
      <c r="J894" s="23"/>
      <c r="K894" s="23"/>
      <c r="L894" s="23"/>
      <c r="M894" s="23"/>
      <c r="N894" s="23"/>
      <c r="O894" s="219"/>
      <c r="P894" s="219"/>
      <c r="Q894" s="23"/>
      <c r="R894" s="23"/>
      <c r="S894" s="23"/>
      <c r="T894" s="23"/>
      <c r="U894" s="23"/>
      <c r="V894" s="23"/>
      <c r="W894" s="23"/>
      <c r="X894" s="23"/>
    </row>
    <row r="895" spans="1:24" ht="15.75" customHeight="1">
      <c r="A895" s="452"/>
      <c r="B895" s="23"/>
      <c r="C895" s="23"/>
      <c r="D895" s="23"/>
      <c r="E895" s="23"/>
      <c r="F895" s="23"/>
      <c r="G895" s="23"/>
      <c r="H895" s="23"/>
      <c r="I895" s="23"/>
      <c r="J895" s="23"/>
      <c r="K895" s="23"/>
      <c r="L895" s="23"/>
      <c r="M895" s="23"/>
      <c r="N895" s="23"/>
      <c r="O895" s="219"/>
      <c r="P895" s="219"/>
      <c r="Q895" s="23"/>
      <c r="R895" s="23"/>
      <c r="S895" s="23"/>
      <c r="T895" s="23"/>
      <c r="U895" s="23"/>
      <c r="V895" s="23"/>
      <c r="W895" s="23"/>
      <c r="X895" s="23"/>
    </row>
    <row r="896" spans="1:24" ht="15.75" customHeight="1">
      <c r="A896" s="452"/>
      <c r="B896" s="23"/>
      <c r="C896" s="23"/>
      <c r="D896" s="23"/>
      <c r="E896" s="23"/>
      <c r="F896" s="23"/>
      <c r="G896" s="23"/>
      <c r="H896" s="23"/>
      <c r="I896" s="23"/>
      <c r="J896" s="23"/>
      <c r="K896" s="23"/>
      <c r="L896" s="23"/>
      <c r="M896" s="23"/>
      <c r="N896" s="23"/>
      <c r="O896" s="219"/>
      <c r="P896" s="219"/>
      <c r="Q896" s="23"/>
      <c r="R896" s="23"/>
      <c r="S896" s="23"/>
      <c r="T896" s="23"/>
      <c r="U896" s="23"/>
      <c r="V896" s="23"/>
      <c r="W896" s="23"/>
      <c r="X896" s="23"/>
    </row>
    <row r="897" spans="1:24" ht="15.75" customHeight="1">
      <c r="A897" s="452"/>
      <c r="B897" s="23"/>
      <c r="C897" s="23"/>
      <c r="D897" s="23"/>
      <c r="E897" s="23"/>
      <c r="F897" s="23"/>
      <c r="G897" s="23"/>
      <c r="H897" s="23"/>
      <c r="I897" s="23"/>
      <c r="J897" s="23"/>
      <c r="K897" s="23"/>
      <c r="L897" s="23"/>
      <c r="M897" s="23"/>
      <c r="N897" s="23"/>
      <c r="O897" s="219"/>
      <c r="P897" s="219"/>
      <c r="Q897" s="23"/>
      <c r="R897" s="23"/>
      <c r="S897" s="23"/>
      <c r="T897" s="23"/>
      <c r="U897" s="23"/>
      <c r="V897" s="23"/>
      <c r="W897" s="23"/>
      <c r="X897" s="23"/>
    </row>
    <row r="898" spans="1:24" ht="15.75" customHeight="1">
      <c r="A898" s="452"/>
      <c r="B898" s="23"/>
      <c r="C898" s="23"/>
      <c r="D898" s="23"/>
      <c r="E898" s="23"/>
      <c r="F898" s="23"/>
      <c r="G898" s="23"/>
      <c r="H898" s="23"/>
      <c r="I898" s="23"/>
      <c r="J898" s="23"/>
      <c r="K898" s="23"/>
      <c r="L898" s="23"/>
      <c r="M898" s="23"/>
      <c r="N898" s="23"/>
      <c r="O898" s="219"/>
      <c r="P898" s="219"/>
      <c r="Q898" s="23"/>
      <c r="R898" s="23"/>
      <c r="S898" s="23"/>
      <c r="T898" s="23"/>
      <c r="U898" s="23"/>
      <c r="V898" s="23"/>
      <c r="W898" s="23"/>
      <c r="X898" s="23"/>
    </row>
    <row r="899" spans="1:24" ht="15.75" customHeight="1">
      <c r="A899" s="452"/>
      <c r="B899" s="23"/>
      <c r="C899" s="23"/>
      <c r="D899" s="23"/>
      <c r="E899" s="23"/>
      <c r="F899" s="23"/>
      <c r="G899" s="23"/>
      <c r="H899" s="23"/>
      <c r="I899" s="23"/>
      <c r="J899" s="23"/>
      <c r="K899" s="23"/>
      <c r="L899" s="23"/>
      <c r="M899" s="23"/>
      <c r="N899" s="23"/>
      <c r="O899" s="219"/>
      <c r="P899" s="219"/>
      <c r="Q899" s="23"/>
      <c r="R899" s="23"/>
      <c r="S899" s="23"/>
      <c r="T899" s="23"/>
      <c r="U899" s="23"/>
      <c r="V899" s="23"/>
      <c r="W899" s="23"/>
      <c r="X899" s="23"/>
    </row>
    <row r="900" spans="1:24" ht="15.75" customHeight="1">
      <c r="A900" s="452"/>
      <c r="B900" s="23"/>
      <c r="C900" s="23"/>
      <c r="D900" s="23"/>
      <c r="E900" s="23"/>
      <c r="F900" s="23"/>
      <c r="G900" s="23"/>
      <c r="H900" s="23"/>
      <c r="I900" s="23"/>
      <c r="J900" s="23"/>
      <c r="K900" s="23"/>
      <c r="L900" s="23"/>
      <c r="M900" s="23"/>
      <c r="N900" s="23"/>
      <c r="O900" s="219"/>
      <c r="P900" s="219"/>
      <c r="Q900" s="23"/>
      <c r="R900" s="23"/>
      <c r="S900" s="23"/>
      <c r="T900" s="23"/>
      <c r="U900" s="23"/>
      <c r="V900" s="23"/>
      <c r="W900" s="23"/>
      <c r="X900" s="23"/>
    </row>
    <row r="901" spans="1:24" ht="15.75" customHeight="1">
      <c r="A901" s="452"/>
      <c r="B901" s="23"/>
      <c r="C901" s="23"/>
      <c r="D901" s="23"/>
      <c r="E901" s="23"/>
      <c r="F901" s="23"/>
      <c r="G901" s="23"/>
      <c r="H901" s="23"/>
      <c r="I901" s="23"/>
      <c r="J901" s="23"/>
      <c r="K901" s="23"/>
      <c r="L901" s="23"/>
      <c r="M901" s="23"/>
      <c r="N901" s="23"/>
      <c r="O901" s="219"/>
      <c r="P901" s="219"/>
      <c r="Q901" s="23"/>
      <c r="R901" s="23"/>
      <c r="S901" s="23"/>
      <c r="T901" s="23"/>
      <c r="U901" s="23"/>
      <c r="V901" s="23"/>
      <c r="W901" s="23"/>
      <c r="X901" s="23"/>
    </row>
    <row r="902" spans="1:24" ht="15.75" customHeight="1">
      <c r="A902" s="452"/>
      <c r="B902" s="23"/>
      <c r="C902" s="23"/>
      <c r="D902" s="23"/>
      <c r="E902" s="23"/>
      <c r="F902" s="23"/>
      <c r="G902" s="23"/>
      <c r="H902" s="23"/>
      <c r="I902" s="23"/>
      <c r="J902" s="23"/>
      <c r="K902" s="23"/>
      <c r="L902" s="23"/>
      <c r="M902" s="23"/>
      <c r="N902" s="23"/>
      <c r="O902" s="219"/>
      <c r="P902" s="219"/>
      <c r="Q902" s="23"/>
      <c r="R902" s="23"/>
      <c r="S902" s="23"/>
      <c r="T902" s="23"/>
      <c r="U902" s="23"/>
      <c r="V902" s="23"/>
      <c r="W902" s="23"/>
      <c r="X902" s="23"/>
    </row>
    <row r="903" spans="1:24" ht="15.75" customHeight="1">
      <c r="A903" s="452"/>
      <c r="B903" s="23"/>
      <c r="C903" s="23"/>
      <c r="D903" s="23"/>
      <c r="E903" s="23"/>
      <c r="F903" s="23"/>
      <c r="G903" s="23"/>
      <c r="H903" s="23"/>
      <c r="I903" s="23"/>
      <c r="J903" s="23"/>
      <c r="K903" s="23"/>
      <c r="L903" s="23"/>
      <c r="M903" s="23"/>
      <c r="N903" s="23"/>
      <c r="O903" s="219"/>
      <c r="P903" s="219"/>
      <c r="Q903" s="23"/>
      <c r="R903" s="23"/>
      <c r="S903" s="23"/>
      <c r="T903" s="23"/>
      <c r="U903" s="23"/>
      <c r="V903" s="23"/>
      <c r="W903" s="23"/>
      <c r="X903" s="23"/>
    </row>
    <row r="904" spans="1:24" ht="15.75" customHeight="1">
      <c r="A904" s="452"/>
      <c r="B904" s="23"/>
      <c r="C904" s="23"/>
      <c r="D904" s="23"/>
      <c r="E904" s="23"/>
      <c r="F904" s="23"/>
      <c r="G904" s="23"/>
      <c r="H904" s="23"/>
      <c r="I904" s="23"/>
      <c r="J904" s="23"/>
      <c r="K904" s="23"/>
      <c r="L904" s="23"/>
      <c r="M904" s="23"/>
      <c r="N904" s="23"/>
      <c r="O904" s="219"/>
      <c r="P904" s="219"/>
      <c r="Q904" s="23"/>
      <c r="R904" s="23"/>
      <c r="S904" s="23"/>
      <c r="T904" s="23"/>
      <c r="U904" s="23"/>
      <c r="V904" s="23"/>
      <c r="W904" s="23"/>
      <c r="X904" s="23"/>
    </row>
    <row r="905" spans="1:24" ht="15.75" customHeight="1">
      <c r="A905" s="452"/>
      <c r="B905" s="23"/>
      <c r="C905" s="23"/>
      <c r="D905" s="23"/>
      <c r="E905" s="23"/>
      <c r="F905" s="23"/>
      <c r="G905" s="23"/>
      <c r="H905" s="23"/>
      <c r="I905" s="23"/>
      <c r="J905" s="23"/>
      <c r="K905" s="23"/>
      <c r="L905" s="23"/>
      <c r="M905" s="23"/>
      <c r="N905" s="23"/>
      <c r="O905" s="219"/>
      <c r="P905" s="219"/>
      <c r="Q905" s="23"/>
      <c r="R905" s="23"/>
      <c r="S905" s="23"/>
      <c r="T905" s="23"/>
      <c r="U905" s="23"/>
      <c r="V905" s="23"/>
      <c r="W905" s="23"/>
      <c r="X905" s="23"/>
    </row>
    <row r="906" spans="1:24" ht="15.75" customHeight="1">
      <c r="A906" s="452"/>
      <c r="B906" s="23"/>
      <c r="C906" s="23"/>
      <c r="D906" s="23"/>
      <c r="E906" s="23"/>
      <c r="F906" s="23"/>
      <c r="G906" s="23"/>
      <c r="H906" s="23"/>
      <c r="I906" s="23"/>
      <c r="J906" s="23"/>
      <c r="K906" s="23"/>
      <c r="L906" s="23"/>
      <c r="M906" s="23"/>
      <c r="N906" s="23"/>
      <c r="O906" s="219"/>
      <c r="P906" s="219"/>
      <c r="Q906" s="23"/>
      <c r="R906" s="23"/>
      <c r="S906" s="23"/>
      <c r="T906" s="23"/>
      <c r="U906" s="23"/>
      <c r="V906" s="23"/>
      <c r="W906" s="23"/>
      <c r="X906" s="23"/>
    </row>
    <row r="907" spans="1:24" ht="15.75" customHeight="1">
      <c r="A907" s="452"/>
      <c r="B907" s="23"/>
      <c r="C907" s="23"/>
      <c r="D907" s="23"/>
      <c r="E907" s="23"/>
      <c r="F907" s="23"/>
      <c r="G907" s="23"/>
      <c r="H907" s="23"/>
      <c r="I907" s="23"/>
      <c r="J907" s="23"/>
      <c r="K907" s="23"/>
      <c r="L907" s="23"/>
      <c r="M907" s="23"/>
      <c r="N907" s="23"/>
      <c r="O907" s="219"/>
      <c r="P907" s="219"/>
      <c r="Q907" s="23"/>
      <c r="R907" s="23"/>
      <c r="S907" s="23"/>
      <c r="T907" s="23"/>
      <c r="U907" s="23"/>
      <c r="V907" s="23"/>
      <c r="W907" s="23"/>
      <c r="X907" s="23"/>
    </row>
    <row r="908" spans="1:24" ht="15.75" customHeight="1">
      <c r="A908" s="452"/>
      <c r="B908" s="23"/>
      <c r="C908" s="23"/>
      <c r="D908" s="23"/>
      <c r="E908" s="23"/>
      <c r="F908" s="23"/>
      <c r="G908" s="23"/>
      <c r="H908" s="23"/>
      <c r="I908" s="23"/>
      <c r="J908" s="23"/>
      <c r="K908" s="23"/>
      <c r="L908" s="23"/>
      <c r="M908" s="23"/>
      <c r="N908" s="23"/>
      <c r="O908" s="219"/>
      <c r="P908" s="219"/>
      <c r="Q908" s="23"/>
      <c r="R908" s="23"/>
      <c r="S908" s="23"/>
      <c r="T908" s="23"/>
      <c r="U908" s="23"/>
      <c r="V908" s="23"/>
      <c r="W908" s="23"/>
      <c r="X908" s="23"/>
    </row>
    <row r="909" spans="1:24" ht="15.75" customHeight="1">
      <c r="A909" s="452"/>
      <c r="B909" s="23"/>
      <c r="C909" s="23"/>
      <c r="D909" s="23"/>
      <c r="E909" s="23"/>
      <c r="F909" s="23"/>
      <c r="G909" s="23"/>
      <c r="H909" s="23"/>
      <c r="I909" s="23"/>
      <c r="J909" s="23"/>
      <c r="K909" s="23"/>
      <c r="L909" s="23"/>
      <c r="M909" s="23"/>
      <c r="N909" s="23"/>
      <c r="O909" s="219"/>
      <c r="P909" s="219"/>
      <c r="Q909" s="23"/>
      <c r="R909" s="23"/>
      <c r="S909" s="23"/>
      <c r="T909" s="23"/>
      <c r="U909" s="23"/>
      <c r="V909" s="23"/>
      <c r="W909" s="23"/>
      <c r="X909" s="23"/>
    </row>
    <row r="910" spans="1:24" ht="15.75" customHeight="1">
      <c r="A910" s="452"/>
      <c r="B910" s="23"/>
      <c r="C910" s="23"/>
      <c r="D910" s="23"/>
      <c r="E910" s="23"/>
      <c r="F910" s="23"/>
      <c r="G910" s="23"/>
      <c r="H910" s="23"/>
      <c r="I910" s="23"/>
      <c r="J910" s="23"/>
      <c r="K910" s="23"/>
      <c r="L910" s="23"/>
      <c r="M910" s="23"/>
      <c r="N910" s="23"/>
      <c r="O910" s="219"/>
      <c r="P910" s="219"/>
      <c r="Q910" s="23"/>
      <c r="R910" s="23"/>
      <c r="S910" s="23"/>
      <c r="T910" s="23"/>
      <c r="U910" s="23"/>
      <c r="V910" s="23"/>
      <c r="W910" s="23"/>
      <c r="X910" s="23"/>
    </row>
    <row r="911" spans="1:24" ht="15.75" customHeight="1">
      <c r="A911" s="452"/>
      <c r="B911" s="23"/>
      <c r="C911" s="23"/>
      <c r="D911" s="23"/>
      <c r="E911" s="23"/>
      <c r="F911" s="23"/>
      <c r="G911" s="23"/>
      <c r="H911" s="23"/>
      <c r="I911" s="23"/>
      <c r="J911" s="23"/>
      <c r="K911" s="23"/>
      <c r="L911" s="23"/>
      <c r="M911" s="23"/>
      <c r="N911" s="23"/>
      <c r="O911" s="219"/>
      <c r="P911" s="219"/>
      <c r="Q911" s="23"/>
      <c r="R911" s="23"/>
      <c r="S911" s="23"/>
      <c r="T911" s="23"/>
      <c r="U911" s="23"/>
      <c r="V911" s="23"/>
      <c r="W911" s="23"/>
      <c r="X911" s="23"/>
    </row>
    <row r="912" spans="1:24" ht="15.75" customHeight="1">
      <c r="A912" s="452"/>
      <c r="B912" s="23"/>
      <c r="C912" s="23"/>
      <c r="D912" s="23"/>
      <c r="E912" s="23"/>
      <c r="F912" s="23"/>
      <c r="G912" s="23"/>
      <c r="H912" s="23"/>
      <c r="I912" s="23"/>
      <c r="J912" s="23"/>
      <c r="K912" s="23"/>
      <c r="L912" s="23"/>
      <c r="M912" s="23"/>
      <c r="N912" s="23"/>
      <c r="O912" s="219"/>
      <c r="P912" s="219"/>
      <c r="Q912" s="23"/>
      <c r="R912" s="23"/>
      <c r="S912" s="23"/>
      <c r="T912" s="23"/>
      <c r="U912" s="23"/>
      <c r="V912" s="23"/>
      <c r="W912" s="23"/>
      <c r="X912" s="23"/>
    </row>
    <row r="913" spans="1:24" ht="15.75" customHeight="1">
      <c r="A913" s="452"/>
      <c r="B913" s="23"/>
      <c r="C913" s="23"/>
      <c r="D913" s="23"/>
      <c r="E913" s="23"/>
      <c r="F913" s="23"/>
      <c r="G913" s="23"/>
      <c r="H913" s="23"/>
      <c r="I913" s="23"/>
      <c r="J913" s="23"/>
      <c r="K913" s="23"/>
      <c r="L913" s="23"/>
      <c r="M913" s="23"/>
      <c r="N913" s="23"/>
      <c r="O913" s="219"/>
      <c r="P913" s="219"/>
      <c r="Q913" s="23"/>
      <c r="R913" s="23"/>
      <c r="S913" s="23"/>
      <c r="T913" s="23"/>
      <c r="U913" s="23"/>
      <c r="V913" s="23"/>
      <c r="W913" s="23"/>
      <c r="X913" s="23"/>
    </row>
    <row r="914" spans="1:24" ht="15.75" customHeight="1">
      <c r="A914" s="452"/>
      <c r="B914" s="23"/>
      <c r="C914" s="23"/>
      <c r="D914" s="23"/>
      <c r="E914" s="23"/>
      <c r="F914" s="23"/>
      <c r="G914" s="23"/>
      <c r="H914" s="23"/>
      <c r="I914" s="23"/>
      <c r="J914" s="23"/>
      <c r="K914" s="23"/>
      <c r="L914" s="23"/>
      <c r="M914" s="23"/>
      <c r="N914" s="23"/>
      <c r="O914" s="219"/>
      <c r="P914" s="219"/>
      <c r="Q914" s="23"/>
      <c r="R914" s="23"/>
      <c r="S914" s="23"/>
      <c r="T914" s="23"/>
      <c r="U914" s="23"/>
      <c r="V914" s="23"/>
      <c r="W914" s="23"/>
      <c r="X914" s="23"/>
    </row>
    <row r="915" spans="1:24" ht="15.75" customHeight="1">
      <c r="A915" s="452"/>
      <c r="B915" s="23"/>
      <c r="C915" s="23"/>
      <c r="D915" s="23"/>
      <c r="E915" s="23"/>
      <c r="F915" s="23"/>
      <c r="G915" s="23"/>
      <c r="H915" s="23"/>
      <c r="I915" s="23"/>
      <c r="J915" s="23"/>
      <c r="K915" s="23"/>
      <c r="L915" s="23"/>
      <c r="M915" s="23"/>
      <c r="N915" s="23"/>
      <c r="O915" s="219"/>
      <c r="P915" s="219"/>
      <c r="Q915" s="23"/>
      <c r="R915" s="23"/>
      <c r="S915" s="23"/>
      <c r="T915" s="23"/>
      <c r="U915" s="23"/>
      <c r="V915" s="23"/>
      <c r="W915" s="23"/>
      <c r="X915" s="23"/>
    </row>
    <row r="916" spans="1:24" ht="15.75" customHeight="1">
      <c r="A916" s="452"/>
      <c r="B916" s="23"/>
      <c r="C916" s="23"/>
      <c r="D916" s="23"/>
      <c r="E916" s="23"/>
      <c r="F916" s="23"/>
      <c r="G916" s="23"/>
      <c r="H916" s="23"/>
      <c r="I916" s="23"/>
      <c r="J916" s="23"/>
      <c r="K916" s="23"/>
      <c r="L916" s="23"/>
      <c r="M916" s="23"/>
      <c r="N916" s="23"/>
      <c r="O916" s="219"/>
      <c r="P916" s="219"/>
      <c r="Q916" s="23"/>
      <c r="R916" s="23"/>
      <c r="S916" s="23"/>
      <c r="T916" s="23"/>
      <c r="U916" s="23"/>
      <c r="V916" s="23"/>
      <c r="W916" s="23"/>
      <c r="X916" s="23"/>
    </row>
    <row r="917" spans="1:24" ht="15.75" customHeight="1">
      <c r="A917" s="452"/>
      <c r="B917" s="23"/>
      <c r="C917" s="23"/>
      <c r="D917" s="23"/>
      <c r="E917" s="23"/>
      <c r="F917" s="23"/>
      <c r="G917" s="23"/>
      <c r="H917" s="23"/>
      <c r="I917" s="23"/>
      <c r="J917" s="23"/>
      <c r="K917" s="23"/>
      <c r="L917" s="23"/>
      <c r="M917" s="23"/>
      <c r="N917" s="23"/>
      <c r="O917" s="219"/>
      <c r="P917" s="219"/>
      <c r="Q917" s="23"/>
      <c r="R917" s="23"/>
      <c r="S917" s="23"/>
      <c r="T917" s="23"/>
      <c r="U917" s="23"/>
      <c r="V917" s="23"/>
      <c r="W917" s="23"/>
      <c r="X917" s="23"/>
    </row>
    <row r="918" spans="1:24" ht="15.75" customHeight="1">
      <c r="A918" s="452"/>
      <c r="B918" s="23"/>
      <c r="C918" s="23"/>
      <c r="D918" s="23"/>
      <c r="E918" s="23"/>
      <c r="F918" s="23"/>
      <c r="G918" s="23"/>
      <c r="H918" s="23"/>
      <c r="I918" s="23"/>
      <c r="J918" s="23"/>
      <c r="K918" s="23"/>
      <c r="L918" s="23"/>
      <c r="M918" s="23"/>
      <c r="N918" s="23"/>
      <c r="O918" s="219"/>
      <c r="P918" s="219"/>
      <c r="Q918" s="23"/>
      <c r="R918" s="23"/>
      <c r="S918" s="23"/>
      <c r="T918" s="23"/>
      <c r="U918" s="23"/>
      <c r="V918" s="23"/>
      <c r="W918" s="23"/>
      <c r="X918" s="23"/>
    </row>
    <row r="919" spans="1:24" ht="15.75" customHeight="1">
      <c r="A919" s="452"/>
      <c r="B919" s="23"/>
      <c r="C919" s="23"/>
      <c r="D919" s="23"/>
      <c r="E919" s="23"/>
      <c r="F919" s="23"/>
      <c r="G919" s="23"/>
      <c r="H919" s="23"/>
      <c r="I919" s="23"/>
      <c r="J919" s="23"/>
      <c r="K919" s="23"/>
      <c r="L919" s="23"/>
      <c r="M919" s="23"/>
      <c r="N919" s="23"/>
      <c r="O919" s="219"/>
      <c r="P919" s="219"/>
      <c r="Q919" s="23"/>
      <c r="R919" s="23"/>
      <c r="S919" s="23"/>
      <c r="T919" s="23"/>
      <c r="U919" s="23"/>
      <c r="V919" s="23"/>
      <c r="W919" s="23"/>
      <c r="X919" s="23"/>
    </row>
    <row r="920" spans="1:24" ht="15.75" customHeight="1">
      <c r="A920" s="452"/>
      <c r="B920" s="23"/>
      <c r="C920" s="23"/>
      <c r="D920" s="23"/>
      <c r="E920" s="23"/>
      <c r="F920" s="23"/>
      <c r="G920" s="23"/>
      <c r="H920" s="23"/>
      <c r="I920" s="23"/>
      <c r="J920" s="23"/>
      <c r="K920" s="23"/>
      <c r="L920" s="23"/>
      <c r="M920" s="23"/>
      <c r="N920" s="23"/>
      <c r="O920" s="219"/>
      <c r="P920" s="219"/>
      <c r="Q920" s="23"/>
      <c r="R920" s="23"/>
      <c r="S920" s="23"/>
      <c r="T920" s="23"/>
      <c r="U920" s="23"/>
      <c r="V920" s="23"/>
      <c r="W920" s="23"/>
      <c r="X920" s="23"/>
    </row>
    <row r="921" spans="1:24" ht="15.75" customHeight="1">
      <c r="A921" s="452"/>
      <c r="B921" s="23"/>
      <c r="C921" s="23"/>
      <c r="D921" s="23"/>
      <c r="E921" s="23"/>
      <c r="F921" s="23"/>
      <c r="G921" s="23"/>
      <c r="H921" s="23"/>
      <c r="I921" s="23"/>
      <c r="J921" s="23"/>
      <c r="K921" s="23"/>
      <c r="L921" s="23"/>
      <c r="M921" s="23"/>
      <c r="N921" s="23"/>
      <c r="O921" s="219"/>
      <c r="P921" s="219"/>
      <c r="Q921" s="23"/>
      <c r="R921" s="23"/>
      <c r="S921" s="23"/>
      <c r="T921" s="23"/>
      <c r="U921" s="23"/>
      <c r="V921" s="23"/>
      <c r="W921" s="23"/>
      <c r="X921" s="23"/>
    </row>
    <row r="922" spans="1:24" ht="15.75" customHeight="1">
      <c r="A922" s="452"/>
      <c r="B922" s="23"/>
      <c r="C922" s="23"/>
      <c r="D922" s="23"/>
      <c r="E922" s="23"/>
      <c r="F922" s="23"/>
      <c r="G922" s="23"/>
      <c r="H922" s="23"/>
      <c r="I922" s="23"/>
      <c r="J922" s="23"/>
      <c r="K922" s="23"/>
      <c r="L922" s="23"/>
      <c r="M922" s="23"/>
      <c r="N922" s="23"/>
      <c r="O922" s="219"/>
      <c r="P922" s="219"/>
      <c r="Q922" s="23"/>
      <c r="R922" s="23"/>
      <c r="S922" s="23"/>
      <c r="T922" s="23"/>
      <c r="U922" s="23"/>
      <c r="V922" s="23"/>
      <c r="W922" s="23"/>
      <c r="X922" s="23"/>
    </row>
    <row r="923" spans="1:24" ht="15.75" customHeight="1">
      <c r="A923" s="452"/>
      <c r="B923" s="23"/>
      <c r="C923" s="23"/>
      <c r="D923" s="23"/>
      <c r="E923" s="23"/>
      <c r="F923" s="23"/>
      <c r="G923" s="23"/>
      <c r="H923" s="23"/>
      <c r="I923" s="23"/>
      <c r="J923" s="23"/>
      <c r="K923" s="23"/>
      <c r="L923" s="23"/>
      <c r="M923" s="23"/>
      <c r="N923" s="23"/>
      <c r="O923" s="219"/>
      <c r="P923" s="219"/>
      <c r="Q923" s="23"/>
      <c r="R923" s="23"/>
      <c r="S923" s="23"/>
      <c r="T923" s="23"/>
      <c r="U923" s="23"/>
      <c r="V923" s="23"/>
      <c r="W923" s="23"/>
      <c r="X923" s="23"/>
    </row>
    <row r="924" spans="1:24" ht="15.75" customHeight="1">
      <c r="A924" s="452"/>
      <c r="B924" s="23"/>
      <c r="C924" s="23"/>
      <c r="D924" s="23"/>
      <c r="E924" s="23"/>
      <c r="F924" s="23"/>
      <c r="G924" s="23"/>
      <c r="H924" s="23"/>
      <c r="I924" s="23"/>
      <c r="J924" s="23"/>
      <c r="K924" s="23"/>
      <c r="L924" s="23"/>
      <c r="M924" s="23"/>
      <c r="N924" s="23"/>
      <c r="O924" s="219"/>
      <c r="P924" s="219"/>
      <c r="Q924" s="23"/>
      <c r="R924" s="23"/>
      <c r="S924" s="23"/>
      <c r="T924" s="23"/>
      <c r="U924" s="23"/>
      <c r="V924" s="23"/>
      <c r="W924" s="23"/>
      <c r="X924" s="23"/>
    </row>
    <row r="925" spans="1:24" ht="15.75" customHeight="1">
      <c r="A925" s="452"/>
      <c r="B925" s="23"/>
      <c r="C925" s="23"/>
      <c r="D925" s="23"/>
      <c r="E925" s="23"/>
      <c r="F925" s="23"/>
      <c r="G925" s="23"/>
      <c r="H925" s="23"/>
      <c r="I925" s="23"/>
      <c r="J925" s="23"/>
      <c r="K925" s="23"/>
      <c r="L925" s="23"/>
      <c r="M925" s="23"/>
      <c r="N925" s="23"/>
      <c r="O925" s="219"/>
      <c r="P925" s="219"/>
      <c r="Q925" s="23"/>
      <c r="R925" s="23"/>
      <c r="S925" s="23"/>
      <c r="T925" s="23"/>
      <c r="U925" s="23"/>
      <c r="V925" s="23"/>
      <c r="W925" s="23"/>
      <c r="X925" s="23"/>
    </row>
    <row r="926" spans="1:24" ht="15.75" customHeight="1">
      <c r="A926" s="452"/>
      <c r="B926" s="23"/>
      <c r="C926" s="23"/>
      <c r="D926" s="23"/>
      <c r="E926" s="23"/>
      <c r="F926" s="23"/>
      <c r="G926" s="23"/>
      <c r="H926" s="23"/>
      <c r="I926" s="23"/>
      <c r="J926" s="23"/>
      <c r="K926" s="23"/>
      <c r="L926" s="23"/>
      <c r="M926" s="23"/>
      <c r="N926" s="23"/>
      <c r="O926" s="219"/>
      <c r="P926" s="219"/>
      <c r="Q926" s="23"/>
      <c r="R926" s="23"/>
      <c r="S926" s="23"/>
      <c r="T926" s="23"/>
      <c r="U926" s="23"/>
      <c r="V926" s="23"/>
      <c r="W926" s="23"/>
      <c r="X926" s="23"/>
    </row>
    <row r="927" spans="1:24" ht="15.75" customHeight="1">
      <c r="A927" s="452"/>
      <c r="B927" s="23"/>
      <c r="C927" s="23"/>
      <c r="D927" s="23"/>
      <c r="E927" s="23"/>
      <c r="F927" s="23"/>
      <c r="G927" s="23"/>
      <c r="H927" s="23"/>
      <c r="I927" s="23"/>
      <c r="J927" s="23"/>
      <c r="K927" s="23"/>
      <c r="L927" s="23"/>
      <c r="M927" s="23"/>
      <c r="N927" s="23"/>
      <c r="O927" s="219"/>
      <c r="P927" s="219"/>
      <c r="Q927" s="23"/>
      <c r="R927" s="23"/>
      <c r="S927" s="23"/>
      <c r="T927" s="23"/>
      <c r="U927" s="23"/>
      <c r="V927" s="23"/>
      <c r="W927" s="23"/>
      <c r="X927" s="23"/>
    </row>
    <row r="928" spans="1:24" ht="15.75" customHeight="1">
      <c r="A928" s="452"/>
      <c r="B928" s="23"/>
      <c r="C928" s="23"/>
      <c r="D928" s="23"/>
      <c r="E928" s="23"/>
      <c r="F928" s="23"/>
      <c r="G928" s="23"/>
      <c r="H928" s="23"/>
      <c r="I928" s="23"/>
      <c r="J928" s="23"/>
      <c r="K928" s="23"/>
      <c r="L928" s="23"/>
      <c r="M928" s="23"/>
      <c r="N928" s="23"/>
      <c r="O928" s="219"/>
      <c r="P928" s="219"/>
      <c r="Q928" s="23"/>
      <c r="R928" s="23"/>
      <c r="S928" s="23"/>
      <c r="T928" s="23"/>
      <c r="U928" s="23"/>
      <c r="V928" s="23"/>
      <c r="W928" s="23"/>
      <c r="X928" s="23"/>
    </row>
    <row r="929" spans="1:24" ht="15.75" customHeight="1">
      <c r="A929" s="452"/>
      <c r="B929" s="23"/>
      <c r="C929" s="23"/>
      <c r="D929" s="23"/>
      <c r="E929" s="23"/>
      <c r="F929" s="23"/>
      <c r="G929" s="23"/>
      <c r="H929" s="23"/>
      <c r="I929" s="23"/>
      <c r="J929" s="23"/>
      <c r="K929" s="23"/>
      <c r="L929" s="23"/>
      <c r="M929" s="23"/>
      <c r="N929" s="23"/>
      <c r="O929" s="219"/>
      <c r="P929" s="219"/>
      <c r="Q929" s="23"/>
      <c r="R929" s="23"/>
      <c r="S929" s="23"/>
      <c r="T929" s="23"/>
      <c r="U929" s="23"/>
      <c r="V929" s="23"/>
      <c r="W929" s="23"/>
      <c r="X929" s="23"/>
    </row>
    <row r="930" spans="1:24" ht="15.75" customHeight="1">
      <c r="A930" s="452"/>
      <c r="B930" s="23"/>
      <c r="C930" s="23"/>
      <c r="D930" s="23"/>
      <c r="E930" s="23"/>
      <c r="F930" s="23"/>
      <c r="G930" s="23"/>
      <c r="H930" s="23"/>
      <c r="I930" s="23"/>
      <c r="J930" s="23"/>
      <c r="K930" s="23"/>
      <c r="L930" s="23"/>
      <c r="M930" s="23"/>
      <c r="N930" s="23"/>
      <c r="O930" s="219"/>
      <c r="P930" s="219"/>
      <c r="Q930" s="23"/>
      <c r="R930" s="23"/>
      <c r="S930" s="23"/>
      <c r="T930" s="23"/>
      <c r="U930" s="23"/>
      <c r="V930" s="23"/>
      <c r="W930" s="23"/>
      <c r="X930" s="23"/>
    </row>
    <row r="931" spans="1:24" ht="15.75" customHeight="1">
      <c r="A931" s="452"/>
      <c r="B931" s="23"/>
      <c r="C931" s="23"/>
      <c r="D931" s="23"/>
      <c r="E931" s="23"/>
      <c r="F931" s="23"/>
      <c r="G931" s="23"/>
      <c r="H931" s="23"/>
      <c r="I931" s="23"/>
      <c r="J931" s="23"/>
      <c r="K931" s="23"/>
      <c r="L931" s="23"/>
      <c r="M931" s="23"/>
      <c r="N931" s="23"/>
      <c r="O931" s="219"/>
      <c r="P931" s="219"/>
      <c r="Q931" s="23"/>
      <c r="R931" s="23"/>
      <c r="S931" s="23"/>
      <c r="T931" s="23"/>
      <c r="U931" s="23"/>
      <c r="V931" s="23"/>
      <c r="W931" s="23"/>
      <c r="X931" s="23"/>
    </row>
    <row r="932" spans="1:24" ht="15.75" customHeight="1">
      <c r="A932" s="452"/>
      <c r="B932" s="23"/>
      <c r="C932" s="23"/>
      <c r="D932" s="23"/>
      <c r="E932" s="23"/>
      <c r="F932" s="23"/>
      <c r="G932" s="23"/>
      <c r="H932" s="23"/>
      <c r="I932" s="23"/>
      <c r="J932" s="23"/>
      <c r="K932" s="23"/>
      <c r="L932" s="23"/>
      <c r="M932" s="23"/>
      <c r="N932" s="23"/>
      <c r="O932" s="219"/>
      <c r="P932" s="219"/>
      <c r="Q932" s="23"/>
      <c r="R932" s="23"/>
      <c r="S932" s="23"/>
      <c r="T932" s="23"/>
      <c r="U932" s="23"/>
      <c r="V932" s="23"/>
      <c r="W932" s="23"/>
      <c r="X932" s="23"/>
    </row>
    <row r="933" spans="1:24" ht="15.75" customHeight="1">
      <c r="A933" s="452"/>
      <c r="B933" s="23"/>
      <c r="C933" s="23"/>
      <c r="D933" s="23"/>
      <c r="E933" s="23"/>
      <c r="F933" s="23"/>
      <c r="G933" s="23"/>
      <c r="H933" s="23"/>
      <c r="I933" s="23"/>
      <c r="J933" s="23"/>
      <c r="K933" s="23"/>
      <c r="L933" s="23"/>
      <c r="M933" s="23"/>
      <c r="N933" s="23"/>
      <c r="O933" s="219"/>
      <c r="P933" s="219"/>
      <c r="Q933" s="23"/>
      <c r="R933" s="23"/>
      <c r="S933" s="23"/>
      <c r="T933" s="23"/>
      <c r="U933" s="23"/>
      <c r="V933" s="23"/>
      <c r="W933" s="23"/>
      <c r="X933" s="23"/>
    </row>
    <row r="934" spans="1:24" ht="15.75" customHeight="1">
      <c r="A934" s="452"/>
      <c r="B934" s="23"/>
      <c r="C934" s="23"/>
      <c r="D934" s="23"/>
      <c r="E934" s="23"/>
      <c r="F934" s="23"/>
      <c r="G934" s="23"/>
      <c r="H934" s="23"/>
      <c r="I934" s="23"/>
      <c r="J934" s="23"/>
      <c r="K934" s="23"/>
      <c r="L934" s="23"/>
      <c r="M934" s="23"/>
      <c r="N934" s="23"/>
      <c r="O934" s="219"/>
      <c r="P934" s="219"/>
      <c r="Q934" s="23"/>
      <c r="R934" s="23"/>
      <c r="S934" s="23"/>
      <c r="T934" s="23"/>
      <c r="U934" s="23"/>
      <c r="V934" s="23"/>
      <c r="W934" s="23"/>
      <c r="X934" s="23"/>
    </row>
    <row r="935" spans="1:24" ht="15.75" customHeight="1">
      <c r="A935" s="452"/>
      <c r="B935" s="23"/>
      <c r="C935" s="23"/>
      <c r="D935" s="23"/>
      <c r="E935" s="23"/>
      <c r="F935" s="23"/>
      <c r="G935" s="23"/>
      <c r="H935" s="23"/>
      <c r="I935" s="23"/>
      <c r="J935" s="23"/>
      <c r="K935" s="23"/>
      <c r="L935" s="23"/>
      <c r="M935" s="23"/>
      <c r="N935" s="23"/>
      <c r="O935" s="219"/>
      <c r="P935" s="219"/>
      <c r="Q935" s="23"/>
      <c r="R935" s="23"/>
      <c r="S935" s="23"/>
      <c r="T935" s="23"/>
      <c r="U935" s="23"/>
      <c r="V935" s="23"/>
      <c r="W935" s="23"/>
      <c r="X935" s="23"/>
    </row>
    <row r="936" spans="1:24" ht="15.75" customHeight="1">
      <c r="A936" s="452"/>
      <c r="B936" s="23"/>
      <c r="C936" s="23"/>
      <c r="D936" s="23"/>
      <c r="E936" s="23"/>
      <c r="F936" s="23"/>
      <c r="G936" s="23"/>
      <c r="H936" s="23"/>
      <c r="I936" s="23"/>
      <c r="J936" s="23"/>
      <c r="K936" s="23"/>
      <c r="L936" s="23"/>
      <c r="M936" s="23"/>
      <c r="N936" s="23"/>
      <c r="O936" s="219"/>
      <c r="P936" s="219"/>
      <c r="Q936" s="23"/>
      <c r="R936" s="23"/>
      <c r="S936" s="23"/>
      <c r="T936" s="23"/>
      <c r="U936" s="23"/>
      <c r="V936" s="23"/>
      <c r="W936" s="23"/>
      <c r="X936" s="23"/>
    </row>
    <row r="937" spans="1:24" ht="15.75" customHeight="1">
      <c r="A937" s="452"/>
      <c r="B937" s="23"/>
      <c r="C937" s="23"/>
      <c r="D937" s="23"/>
      <c r="E937" s="23"/>
      <c r="F937" s="23"/>
      <c r="G937" s="23"/>
      <c r="H937" s="23"/>
      <c r="I937" s="23"/>
      <c r="J937" s="23"/>
      <c r="K937" s="23"/>
      <c r="L937" s="23"/>
      <c r="M937" s="23"/>
      <c r="N937" s="23"/>
      <c r="O937" s="219"/>
      <c r="P937" s="219"/>
      <c r="Q937" s="23"/>
      <c r="R937" s="23"/>
      <c r="S937" s="23"/>
      <c r="T937" s="23"/>
      <c r="U937" s="23"/>
      <c r="V937" s="23"/>
      <c r="W937" s="23"/>
      <c r="X937" s="23"/>
    </row>
    <row r="938" spans="1:24" ht="15.75" customHeight="1">
      <c r="A938" s="452"/>
      <c r="B938" s="23"/>
      <c r="C938" s="23"/>
      <c r="D938" s="23"/>
      <c r="E938" s="23"/>
      <c r="F938" s="23"/>
      <c r="G938" s="23"/>
      <c r="H938" s="23"/>
      <c r="I938" s="23"/>
      <c r="J938" s="23"/>
      <c r="K938" s="23"/>
      <c r="L938" s="23"/>
      <c r="M938" s="23"/>
      <c r="N938" s="23"/>
      <c r="O938" s="219"/>
      <c r="P938" s="219"/>
      <c r="Q938" s="23"/>
      <c r="R938" s="23"/>
      <c r="S938" s="23"/>
      <c r="T938" s="23"/>
      <c r="U938" s="23"/>
      <c r="V938" s="23"/>
      <c r="W938" s="23"/>
      <c r="X938" s="23"/>
    </row>
    <row r="939" spans="1:24" ht="15.75" customHeight="1">
      <c r="A939" s="452"/>
      <c r="B939" s="23"/>
      <c r="C939" s="23"/>
      <c r="D939" s="23"/>
      <c r="E939" s="23"/>
      <c r="F939" s="23"/>
      <c r="G939" s="23"/>
      <c r="H939" s="23"/>
      <c r="I939" s="23"/>
      <c r="J939" s="23"/>
      <c r="K939" s="23"/>
      <c r="L939" s="23"/>
      <c r="M939" s="23"/>
      <c r="N939" s="23"/>
      <c r="O939" s="219"/>
      <c r="P939" s="219"/>
      <c r="Q939" s="23"/>
      <c r="R939" s="23"/>
      <c r="S939" s="23"/>
      <c r="T939" s="23"/>
      <c r="U939" s="23"/>
      <c r="V939" s="23"/>
      <c r="W939" s="23"/>
      <c r="X939" s="23"/>
    </row>
    <row r="940" spans="1:24" ht="15.75" customHeight="1">
      <c r="A940" s="452"/>
      <c r="B940" s="23"/>
      <c r="C940" s="23"/>
      <c r="D940" s="23"/>
      <c r="E940" s="23"/>
      <c r="F940" s="23"/>
      <c r="G940" s="23"/>
      <c r="H940" s="23"/>
      <c r="I940" s="23"/>
      <c r="J940" s="23"/>
      <c r="K940" s="23"/>
      <c r="L940" s="23"/>
      <c r="M940" s="23"/>
      <c r="N940" s="23"/>
      <c r="O940" s="219"/>
      <c r="P940" s="219"/>
      <c r="Q940" s="23"/>
      <c r="R940" s="23"/>
      <c r="S940" s="23"/>
      <c r="T940" s="23"/>
      <c r="U940" s="23"/>
      <c r="V940" s="23"/>
      <c r="W940" s="23"/>
      <c r="X940" s="23"/>
    </row>
    <row r="941" spans="1:24" ht="15.75" customHeight="1">
      <c r="A941" s="452"/>
      <c r="B941" s="23"/>
      <c r="C941" s="23"/>
      <c r="D941" s="23"/>
      <c r="E941" s="23"/>
      <c r="F941" s="23"/>
      <c r="G941" s="23"/>
      <c r="H941" s="23"/>
      <c r="I941" s="23"/>
      <c r="J941" s="23"/>
      <c r="K941" s="23"/>
      <c r="L941" s="23"/>
      <c r="M941" s="23"/>
      <c r="N941" s="23"/>
      <c r="O941" s="219"/>
      <c r="P941" s="219"/>
      <c r="Q941" s="23"/>
      <c r="R941" s="23"/>
      <c r="S941" s="23"/>
      <c r="T941" s="23"/>
      <c r="U941" s="23"/>
      <c r="V941" s="23"/>
      <c r="W941" s="23"/>
      <c r="X941" s="23"/>
    </row>
    <row r="942" spans="1:24" ht="15.75" customHeight="1">
      <c r="A942" s="452"/>
      <c r="B942" s="23"/>
      <c r="C942" s="23"/>
      <c r="D942" s="23"/>
      <c r="E942" s="23"/>
      <c r="F942" s="23"/>
      <c r="G942" s="23"/>
      <c r="H942" s="23"/>
      <c r="I942" s="23"/>
      <c r="J942" s="23"/>
      <c r="K942" s="23"/>
      <c r="L942" s="23"/>
      <c r="M942" s="23"/>
      <c r="N942" s="23"/>
      <c r="O942" s="219"/>
      <c r="P942" s="219"/>
      <c r="Q942" s="23"/>
      <c r="R942" s="23"/>
      <c r="S942" s="23"/>
      <c r="T942" s="23"/>
      <c r="U942" s="23"/>
      <c r="V942" s="23"/>
      <c r="W942" s="23"/>
      <c r="X942" s="23"/>
    </row>
    <row r="943" spans="1:24" ht="15.75" customHeight="1">
      <c r="A943" s="452"/>
      <c r="B943" s="23"/>
      <c r="C943" s="23"/>
      <c r="D943" s="23"/>
      <c r="E943" s="23"/>
      <c r="F943" s="23"/>
      <c r="G943" s="23"/>
      <c r="H943" s="23"/>
      <c r="I943" s="23"/>
      <c r="J943" s="23"/>
      <c r="K943" s="23"/>
      <c r="L943" s="23"/>
      <c r="M943" s="23"/>
      <c r="N943" s="23"/>
      <c r="O943" s="219"/>
      <c r="P943" s="219"/>
      <c r="Q943" s="23"/>
      <c r="R943" s="23"/>
      <c r="S943" s="23"/>
      <c r="T943" s="23"/>
      <c r="U943" s="23"/>
      <c r="V943" s="23"/>
      <c r="W943" s="23"/>
      <c r="X943" s="23"/>
    </row>
    <row r="944" spans="1:24" ht="15.75" customHeight="1">
      <c r="A944" s="452"/>
      <c r="B944" s="23"/>
      <c r="C944" s="23"/>
      <c r="D944" s="23"/>
      <c r="E944" s="23"/>
      <c r="F944" s="23"/>
      <c r="G944" s="23"/>
      <c r="H944" s="23"/>
      <c r="I944" s="23"/>
      <c r="J944" s="23"/>
      <c r="K944" s="23"/>
      <c r="L944" s="23"/>
      <c r="M944" s="23"/>
      <c r="N944" s="23"/>
      <c r="O944" s="219"/>
      <c r="P944" s="219"/>
      <c r="Q944" s="23"/>
      <c r="R944" s="23"/>
      <c r="S944" s="23"/>
      <c r="T944" s="23"/>
      <c r="U944" s="23"/>
      <c r="V944" s="23"/>
      <c r="W944" s="23"/>
      <c r="X944" s="23"/>
    </row>
    <row r="945" spans="1:24" ht="15.75" customHeight="1">
      <c r="A945" s="452"/>
      <c r="B945" s="23"/>
      <c r="C945" s="23"/>
      <c r="D945" s="23"/>
      <c r="E945" s="23"/>
      <c r="F945" s="23"/>
      <c r="G945" s="23"/>
      <c r="H945" s="23"/>
      <c r="I945" s="23"/>
      <c r="J945" s="23"/>
      <c r="K945" s="23"/>
      <c r="L945" s="23"/>
      <c r="M945" s="23"/>
      <c r="N945" s="23"/>
      <c r="O945" s="219"/>
      <c r="P945" s="219"/>
      <c r="Q945" s="23"/>
      <c r="R945" s="23"/>
      <c r="S945" s="23"/>
      <c r="T945" s="23"/>
      <c r="U945" s="23"/>
      <c r="V945" s="23"/>
      <c r="W945" s="23"/>
      <c r="X945" s="23"/>
    </row>
    <row r="946" spans="1:24" ht="15.75" customHeight="1">
      <c r="A946" s="452"/>
      <c r="B946" s="23"/>
      <c r="C946" s="23"/>
      <c r="D946" s="23"/>
      <c r="E946" s="23"/>
      <c r="F946" s="23"/>
      <c r="G946" s="23"/>
      <c r="H946" s="23"/>
      <c r="I946" s="23"/>
      <c r="J946" s="23"/>
      <c r="K946" s="23"/>
      <c r="L946" s="23"/>
      <c r="M946" s="23"/>
      <c r="N946" s="23"/>
      <c r="O946" s="219"/>
      <c r="P946" s="219"/>
      <c r="Q946" s="23"/>
      <c r="R946" s="23"/>
      <c r="S946" s="23"/>
      <c r="T946" s="23"/>
      <c r="U946" s="23"/>
      <c r="V946" s="23"/>
      <c r="W946" s="23"/>
      <c r="X946" s="23"/>
    </row>
    <row r="947" spans="1:24" ht="15.75" customHeight="1">
      <c r="A947" s="452"/>
      <c r="B947" s="23"/>
      <c r="C947" s="23"/>
      <c r="D947" s="23"/>
      <c r="E947" s="23"/>
      <c r="F947" s="23"/>
      <c r="G947" s="23"/>
      <c r="H947" s="23"/>
      <c r="I947" s="23"/>
      <c r="J947" s="23"/>
      <c r="K947" s="23"/>
      <c r="L947" s="23"/>
      <c r="M947" s="23"/>
      <c r="N947" s="23"/>
      <c r="O947" s="219"/>
      <c r="P947" s="219"/>
      <c r="Q947" s="23"/>
      <c r="R947" s="23"/>
      <c r="S947" s="23"/>
      <c r="T947" s="23"/>
      <c r="U947" s="23"/>
      <c r="V947" s="23"/>
      <c r="W947" s="23"/>
      <c r="X947" s="23"/>
    </row>
    <row r="948" spans="1:24" ht="15.75" customHeight="1">
      <c r="A948" s="452"/>
      <c r="B948" s="23"/>
      <c r="C948" s="23"/>
      <c r="D948" s="23"/>
      <c r="E948" s="23"/>
      <c r="F948" s="23"/>
      <c r="G948" s="23"/>
      <c r="H948" s="23"/>
      <c r="I948" s="23"/>
      <c r="J948" s="23"/>
      <c r="K948" s="23"/>
      <c r="L948" s="23"/>
      <c r="M948" s="23"/>
      <c r="N948" s="23"/>
      <c r="O948" s="219"/>
      <c r="P948" s="219"/>
      <c r="Q948" s="23"/>
      <c r="R948" s="23"/>
      <c r="S948" s="23"/>
      <c r="T948" s="23"/>
      <c r="U948" s="23"/>
      <c r="V948" s="23"/>
      <c r="W948" s="23"/>
      <c r="X948" s="23"/>
    </row>
    <row r="949" spans="1:24" ht="15.75" customHeight="1">
      <c r="A949" s="452"/>
      <c r="B949" s="23"/>
      <c r="C949" s="23"/>
      <c r="D949" s="23"/>
      <c r="E949" s="23"/>
      <c r="F949" s="23"/>
      <c r="G949" s="23"/>
      <c r="H949" s="23"/>
      <c r="I949" s="23"/>
      <c r="J949" s="23"/>
      <c r="K949" s="23"/>
      <c r="L949" s="23"/>
      <c r="M949" s="23"/>
      <c r="N949" s="23"/>
      <c r="O949" s="219"/>
      <c r="P949" s="219"/>
      <c r="Q949" s="23"/>
      <c r="R949" s="23"/>
      <c r="S949" s="23"/>
      <c r="T949" s="23"/>
      <c r="U949" s="23"/>
      <c r="V949" s="23"/>
      <c r="W949" s="23"/>
      <c r="X949" s="23"/>
    </row>
    <row r="950" spans="1:24" ht="15.75" customHeight="1">
      <c r="A950" s="452"/>
      <c r="B950" s="23"/>
      <c r="C950" s="23"/>
      <c r="D950" s="23"/>
      <c r="E950" s="23"/>
      <c r="F950" s="23"/>
      <c r="G950" s="23"/>
      <c r="H950" s="23"/>
      <c r="I950" s="23"/>
      <c r="J950" s="23"/>
      <c r="K950" s="23"/>
      <c r="L950" s="23"/>
      <c r="M950" s="23"/>
      <c r="N950" s="23"/>
      <c r="O950" s="219"/>
      <c r="P950" s="219"/>
      <c r="Q950" s="23"/>
      <c r="R950" s="23"/>
      <c r="S950" s="23"/>
      <c r="T950" s="23"/>
      <c r="U950" s="23"/>
      <c r="V950" s="23"/>
      <c r="W950" s="23"/>
      <c r="X950" s="23"/>
    </row>
    <row r="951" spans="1:24" ht="15.75" customHeight="1">
      <c r="A951" s="452"/>
      <c r="B951" s="23"/>
      <c r="C951" s="23"/>
      <c r="D951" s="23"/>
      <c r="E951" s="23"/>
      <c r="F951" s="23"/>
      <c r="G951" s="23"/>
      <c r="H951" s="23"/>
      <c r="I951" s="23"/>
      <c r="J951" s="23"/>
      <c r="K951" s="23"/>
      <c r="L951" s="23"/>
      <c r="M951" s="23"/>
      <c r="N951" s="23"/>
      <c r="O951" s="219"/>
      <c r="P951" s="219"/>
      <c r="Q951" s="23"/>
      <c r="R951" s="23"/>
      <c r="S951" s="23"/>
      <c r="T951" s="23"/>
      <c r="U951" s="23"/>
      <c r="V951" s="23"/>
      <c r="W951" s="23"/>
      <c r="X951" s="23"/>
    </row>
    <row r="952" spans="1:24" ht="15.75" customHeight="1">
      <c r="A952" s="452"/>
      <c r="B952" s="23"/>
      <c r="C952" s="23"/>
      <c r="D952" s="23"/>
      <c r="E952" s="23"/>
      <c r="F952" s="23"/>
      <c r="G952" s="23"/>
      <c r="H952" s="23"/>
      <c r="I952" s="23"/>
      <c r="J952" s="23"/>
      <c r="K952" s="23"/>
      <c r="L952" s="23"/>
      <c r="M952" s="23"/>
      <c r="N952" s="23"/>
      <c r="O952" s="219"/>
      <c r="P952" s="219"/>
      <c r="Q952" s="23"/>
      <c r="R952" s="23"/>
      <c r="S952" s="23"/>
      <c r="T952" s="23"/>
      <c r="U952" s="23"/>
      <c r="V952" s="23"/>
      <c r="W952" s="23"/>
      <c r="X952" s="23"/>
    </row>
    <row r="953" spans="1:24" ht="15.75" customHeight="1">
      <c r="A953" s="452"/>
      <c r="B953" s="23"/>
      <c r="C953" s="23"/>
      <c r="D953" s="23"/>
      <c r="E953" s="23"/>
      <c r="F953" s="23"/>
      <c r="G953" s="23"/>
      <c r="H953" s="23"/>
      <c r="I953" s="23"/>
      <c r="J953" s="23"/>
      <c r="K953" s="23"/>
      <c r="L953" s="23"/>
      <c r="M953" s="23"/>
      <c r="N953" s="23"/>
      <c r="O953" s="219"/>
      <c r="P953" s="219"/>
      <c r="Q953" s="23"/>
      <c r="R953" s="23"/>
      <c r="S953" s="23"/>
      <c r="T953" s="23"/>
      <c r="U953" s="23"/>
      <c r="V953" s="23"/>
      <c r="W953" s="23"/>
      <c r="X953" s="23"/>
    </row>
    <row r="954" spans="1:24" ht="15.75" customHeight="1">
      <c r="A954" s="452"/>
      <c r="B954" s="23"/>
      <c r="C954" s="23"/>
      <c r="D954" s="23"/>
      <c r="E954" s="23"/>
      <c r="F954" s="23"/>
      <c r="G954" s="23"/>
      <c r="H954" s="23"/>
      <c r="I954" s="23"/>
      <c r="J954" s="23"/>
      <c r="K954" s="23"/>
      <c r="L954" s="23"/>
      <c r="M954" s="23"/>
      <c r="N954" s="23"/>
      <c r="O954" s="219"/>
      <c r="P954" s="219"/>
      <c r="Q954" s="23"/>
      <c r="R954" s="23"/>
      <c r="S954" s="23"/>
      <c r="T954" s="23"/>
      <c r="U954" s="23"/>
      <c r="V954" s="23"/>
      <c r="W954" s="23"/>
      <c r="X954" s="23"/>
    </row>
    <row r="955" spans="1:24" ht="15.75" customHeight="1">
      <c r="A955" s="452"/>
      <c r="B955" s="23"/>
      <c r="C955" s="23"/>
      <c r="D955" s="23"/>
      <c r="E955" s="23"/>
      <c r="F955" s="23"/>
      <c r="G955" s="23"/>
      <c r="H955" s="23"/>
      <c r="I955" s="23"/>
      <c r="J955" s="23"/>
      <c r="K955" s="23"/>
      <c r="L955" s="23"/>
      <c r="M955" s="23"/>
      <c r="N955" s="23"/>
      <c r="O955" s="219"/>
      <c r="P955" s="219"/>
      <c r="Q955" s="23"/>
      <c r="R955" s="23"/>
      <c r="S955" s="23"/>
      <c r="T955" s="23"/>
      <c r="U955" s="23"/>
      <c r="V955" s="23"/>
      <c r="W955" s="23"/>
      <c r="X955" s="23"/>
    </row>
    <row r="956" spans="1:24" ht="15.75" customHeight="1">
      <c r="A956" s="452"/>
      <c r="B956" s="23"/>
      <c r="C956" s="23"/>
      <c r="D956" s="23"/>
      <c r="E956" s="23"/>
      <c r="F956" s="23"/>
      <c r="G956" s="23"/>
      <c r="H956" s="23"/>
      <c r="I956" s="23"/>
      <c r="J956" s="23"/>
      <c r="K956" s="23"/>
      <c r="L956" s="23"/>
      <c r="M956" s="23"/>
      <c r="N956" s="23"/>
      <c r="O956" s="219"/>
      <c r="P956" s="219"/>
      <c r="Q956" s="23"/>
      <c r="R956" s="23"/>
      <c r="S956" s="23"/>
      <c r="T956" s="23"/>
      <c r="U956" s="23"/>
      <c r="V956" s="23"/>
      <c r="W956" s="23"/>
      <c r="X956" s="23"/>
    </row>
    <row r="957" spans="1:24" ht="15.75" customHeight="1">
      <c r="A957" s="452"/>
      <c r="B957" s="23"/>
      <c r="C957" s="23"/>
      <c r="D957" s="23"/>
      <c r="E957" s="23"/>
      <c r="F957" s="23"/>
      <c r="G957" s="23"/>
      <c r="H957" s="23"/>
      <c r="I957" s="23"/>
      <c r="J957" s="23"/>
      <c r="K957" s="23"/>
      <c r="L957" s="23"/>
      <c r="M957" s="23"/>
      <c r="N957" s="23"/>
      <c r="O957" s="219"/>
      <c r="P957" s="219"/>
      <c r="Q957" s="23"/>
      <c r="R957" s="23"/>
      <c r="S957" s="23"/>
      <c r="T957" s="23"/>
      <c r="U957" s="23"/>
      <c r="V957" s="23"/>
      <c r="W957" s="23"/>
      <c r="X957" s="23"/>
    </row>
    <row r="958" spans="1:24" ht="15.75" customHeight="1">
      <c r="A958" s="452"/>
      <c r="B958" s="23"/>
      <c r="C958" s="23"/>
      <c r="D958" s="23"/>
      <c r="E958" s="23"/>
      <c r="F958" s="23"/>
      <c r="G958" s="23"/>
      <c r="H958" s="23"/>
      <c r="I958" s="23"/>
      <c r="J958" s="23"/>
      <c r="K958" s="23"/>
      <c r="L958" s="23"/>
      <c r="M958" s="23"/>
      <c r="N958" s="23"/>
      <c r="O958" s="219"/>
      <c r="P958" s="219"/>
      <c r="Q958" s="23"/>
      <c r="R958" s="23"/>
      <c r="S958" s="23"/>
      <c r="T958" s="23"/>
      <c r="U958" s="23"/>
      <c r="V958" s="23"/>
      <c r="W958" s="23"/>
      <c r="X958" s="23"/>
    </row>
    <row r="959" spans="1:24" ht="15.75" customHeight="1">
      <c r="A959" s="452"/>
      <c r="B959" s="23"/>
      <c r="C959" s="23"/>
      <c r="D959" s="23"/>
      <c r="E959" s="23"/>
      <c r="F959" s="23"/>
      <c r="G959" s="23"/>
      <c r="H959" s="23"/>
      <c r="I959" s="23"/>
      <c r="J959" s="23"/>
      <c r="K959" s="23"/>
      <c r="L959" s="23"/>
      <c r="M959" s="23"/>
      <c r="N959" s="23"/>
      <c r="O959" s="219"/>
      <c r="P959" s="219"/>
      <c r="Q959" s="23"/>
      <c r="R959" s="23"/>
      <c r="S959" s="23"/>
      <c r="T959" s="23"/>
      <c r="U959" s="23"/>
      <c r="V959" s="23"/>
      <c r="W959" s="23"/>
      <c r="X959" s="23"/>
    </row>
    <row r="960" spans="1:24" ht="15.75" customHeight="1">
      <c r="A960" s="452"/>
      <c r="B960" s="23"/>
      <c r="C960" s="23"/>
      <c r="D960" s="23"/>
      <c r="E960" s="23"/>
      <c r="F960" s="23"/>
      <c r="G960" s="23"/>
      <c r="H960" s="23"/>
      <c r="I960" s="23"/>
      <c r="J960" s="23"/>
      <c r="K960" s="23"/>
      <c r="L960" s="23"/>
      <c r="M960" s="23"/>
      <c r="N960" s="23"/>
      <c r="O960" s="219"/>
      <c r="P960" s="219"/>
      <c r="Q960" s="23"/>
      <c r="R960" s="23"/>
      <c r="S960" s="23"/>
      <c r="T960" s="23"/>
      <c r="U960" s="23"/>
      <c r="V960" s="23"/>
      <c r="W960" s="23"/>
      <c r="X960" s="23"/>
    </row>
    <row r="961" spans="1:24" ht="15.75" customHeight="1">
      <c r="A961" s="452"/>
      <c r="B961" s="23"/>
      <c r="C961" s="23"/>
      <c r="D961" s="23"/>
      <c r="E961" s="23"/>
      <c r="F961" s="23"/>
      <c r="G961" s="23"/>
      <c r="H961" s="23"/>
      <c r="I961" s="23"/>
      <c r="J961" s="23"/>
      <c r="K961" s="23"/>
      <c r="L961" s="23"/>
      <c r="M961" s="23"/>
      <c r="N961" s="23"/>
      <c r="O961" s="219"/>
      <c r="P961" s="219"/>
      <c r="Q961" s="23"/>
      <c r="R961" s="23"/>
      <c r="S961" s="23"/>
      <c r="T961" s="23"/>
      <c r="U961" s="23"/>
      <c r="V961" s="23"/>
      <c r="W961" s="23"/>
      <c r="X961" s="23"/>
    </row>
    <row r="962" spans="1:24" ht="15.75" customHeight="1">
      <c r="A962" s="452"/>
      <c r="B962" s="23"/>
      <c r="C962" s="23"/>
      <c r="D962" s="23"/>
      <c r="E962" s="23"/>
      <c r="F962" s="23"/>
      <c r="G962" s="23"/>
      <c r="H962" s="23"/>
      <c r="I962" s="23"/>
      <c r="J962" s="23"/>
      <c r="K962" s="23"/>
      <c r="L962" s="23"/>
      <c r="M962" s="23"/>
      <c r="N962" s="23"/>
      <c r="O962" s="219"/>
      <c r="P962" s="219"/>
      <c r="Q962" s="23"/>
      <c r="R962" s="23"/>
      <c r="S962" s="23"/>
      <c r="T962" s="23"/>
      <c r="U962" s="23"/>
      <c r="V962" s="23"/>
      <c r="W962" s="23"/>
      <c r="X962" s="23"/>
    </row>
    <row r="963" spans="1:24" ht="15.75" customHeight="1">
      <c r="A963" s="452"/>
      <c r="B963" s="23"/>
      <c r="C963" s="23"/>
      <c r="D963" s="23"/>
      <c r="E963" s="23"/>
      <c r="F963" s="23"/>
      <c r="G963" s="23"/>
      <c r="H963" s="23"/>
      <c r="I963" s="23"/>
      <c r="J963" s="23"/>
      <c r="K963" s="23"/>
      <c r="L963" s="23"/>
      <c r="M963" s="23"/>
      <c r="N963" s="23"/>
      <c r="O963" s="219"/>
      <c r="P963" s="219"/>
      <c r="Q963" s="23"/>
      <c r="R963" s="23"/>
      <c r="S963" s="23"/>
      <c r="T963" s="23"/>
      <c r="U963" s="23"/>
      <c r="V963" s="23"/>
      <c r="W963" s="23"/>
      <c r="X963" s="23"/>
    </row>
    <row r="964" spans="1:24" ht="15.75" customHeight="1">
      <c r="A964" s="452"/>
      <c r="B964" s="23"/>
      <c r="C964" s="23"/>
      <c r="D964" s="23"/>
      <c r="E964" s="23"/>
      <c r="F964" s="23"/>
      <c r="G964" s="23"/>
      <c r="H964" s="23"/>
      <c r="I964" s="23"/>
      <c r="J964" s="23"/>
      <c r="K964" s="23"/>
      <c r="L964" s="23"/>
      <c r="M964" s="23"/>
      <c r="N964" s="23"/>
      <c r="O964" s="219"/>
      <c r="P964" s="219"/>
      <c r="Q964" s="23"/>
      <c r="R964" s="23"/>
      <c r="S964" s="23"/>
      <c r="T964" s="23"/>
      <c r="U964" s="23"/>
      <c r="V964" s="23"/>
      <c r="W964" s="23"/>
      <c r="X964" s="23"/>
    </row>
    <row r="965" spans="1:24" ht="15.75" customHeight="1">
      <c r="A965" s="452"/>
      <c r="B965" s="23"/>
      <c r="C965" s="23"/>
      <c r="D965" s="23"/>
      <c r="E965" s="23"/>
      <c r="F965" s="23"/>
      <c r="G965" s="23"/>
      <c r="H965" s="23"/>
      <c r="I965" s="23"/>
      <c r="J965" s="23"/>
      <c r="K965" s="23"/>
      <c r="L965" s="23"/>
      <c r="M965" s="23"/>
      <c r="N965" s="23"/>
      <c r="O965" s="219"/>
      <c r="P965" s="219"/>
      <c r="Q965" s="23"/>
      <c r="R965" s="23"/>
      <c r="S965" s="23"/>
      <c r="T965" s="23"/>
      <c r="U965" s="23"/>
      <c r="V965" s="23"/>
      <c r="W965" s="23"/>
      <c r="X965" s="23"/>
    </row>
    <row r="966" spans="1:24" ht="15.75" customHeight="1">
      <c r="A966" s="452"/>
      <c r="B966" s="23"/>
      <c r="C966" s="23"/>
      <c r="D966" s="23"/>
      <c r="E966" s="23"/>
      <c r="F966" s="23"/>
      <c r="G966" s="23"/>
      <c r="H966" s="23"/>
      <c r="I966" s="23"/>
      <c r="J966" s="23"/>
      <c r="K966" s="23"/>
      <c r="L966" s="23"/>
      <c r="M966" s="23"/>
      <c r="N966" s="23"/>
      <c r="O966" s="219"/>
      <c r="P966" s="219"/>
      <c r="Q966" s="23"/>
      <c r="R966" s="23"/>
      <c r="S966" s="23"/>
      <c r="T966" s="23"/>
      <c r="U966" s="23"/>
      <c r="V966" s="23"/>
      <c r="W966" s="23"/>
      <c r="X966" s="23"/>
    </row>
    <row r="967" spans="1:24" ht="15.75" customHeight="1">
      <c r="A967" s="452"/>
      <c r="B967" s="23"/>
      <c r="C967" s="23"/>
      <c r="D967" s="23"/>
      <c r="E967" s="23"/>
      <c r="F967" s="23"/>
      <c r="G967" s="23"/>
      <c r="H967" s="23"/>
      <c r="I967" s="23"/>
      <c r="J967" s="23"/>
      <c r="K967" s="23"/>
      <c r="L967" s="23"/>
      <c r="M967" s="23"/>
      <c r="N967" s="23"/>
      <c r="O967" s="219"/>
      <c r="P967" s="219"/>
      <c r="Q967" s="23"/>
      <c r="R967" s="23"/>
      <c r="S967" s="23"/>
      <c r="T967" s="23"/>
      <c r="U967" s="23"/>
      <c r="V967" s="23"/>
      <c r="W967" s="23"/>
      <c r="X967" s="23"/>
    </row>
    <row r="968" spans="1:24" ht="15.75" customHeight="1">
      <c r="A968" s="452"/>
      <c r="B968" s="23"/>
      <c r="C968" s="23"/>
      <c r="D968" s="23"/>
      <c r="E968" s="23"/>
      <c r="F968" s="23"/>
      <c r="G968" s="23"/>
      <c r="H968" s="23"/>
      <c r="I968" s="23"/>
      <c r="J968" s="23"/>
      <c r="K968" s="23"/>
      <c r="L968" s="23"/>
      <c r="M968" s="23"/>
      <c r="N968" s="23"/>
      <c r="O968" s="219"/>
      <c r="P968" s="219"/>
      <c r="Q968" s="23"/>
      <c r="R968" s="23"/>
      <c r="S968" s="23"/>
      <c r="T968" s="23"/>
      <c r="U968" s="23"/>
      <c r="V968" s="23"/>
      <c r="W968" s="23"/>
      <c r="X968" s="23"/>
    </row>
    <row r="969" spans="1:24" ht="15.75" customHeight="1">
      <c r="A969" s="452"/>
      <c r="B969" s="23"/>
      <c r="C969" s="23"/>
      <c r="D969" s="23"/>
      <c r="E969" s="23"/>
      <c r="F969" s="23"/>
      <c r="G969" s="23"/>
      <c r="H969" s="23"/>
      <c r="I969" s="23"/>
      <c r="J969" s="23"/>
      <c r="K969" s="23"/>
      <c r="L969" s="23"/>
      <c r="M969" s="23"/>
      <c r="N969" s="23"/>
      <c r="O969" s="219"/>
      <c r="P969" s="219"/>
      <c r="Q969" s="23"/>
      <c r="R969" s="23"/>
      <c r="S969" s="23"/>
      <c r="T969" s="23"/>
      <c r="U969" s="23"/>
      <c r="V969" s="23"/>
      <c r="W969" s="23"/>
      <c r="X969" s="23"/>
    </row>
    <row r="970" spans="1:24" ht="15.75" customHeight="1">
      <c r="A970" s="452"/>
      <c r="B970" s="23"/>
      <c r="C970" s="23"/>
      <c r="D970" s="23"/>
      <c r="E970" s="23"/>
      <c r="F970" s="23"/>
      <c r="G970" s="23"/>
      <c r="H970" s="23"/>
      <c r="I970" s="23"/>
      <c r="J970" s="23"/>
      <c r="K970" s="23"/>
      <c r="L970" s="23"/>
      <c r="M970" s="23"/>
      <c r="N970" s="23"/>
      <c r="O970" s="219"/>
      <c r="P970" s="219"/>
      <c r="Q970" s="23"/>
      <c r="R970" s="23"/>
      <c r="S970" s="23"/>
      <c r="T970" s="23"/>
      <c r="U970" s="23"/>
      <c r="V970" s="23"/>
      <c r="W970" s="23"/>
      <c r="X970" s="23"/>
    </row>
    <row r="971" spans="1:24" ht="15.75" customHeight="1">
      <c r="A971" s="452"/>
      <c r="B971" s="23"/>
      <c r="C971" s="23"/>
      <c r="D971" s="23"/>
      <c r="E971" s="23"/>
      <c r="F971" s="23"/>
      <c r="G971" s="23"/>
      <c r="H971" s="23"/>
      <c r="I971" s="23"/>
      <c r="J971" s="23"/>
      <c r="K971" s="23"/>
      <c r="L971" s="23"/>
      <c r="M971" s="23"/>
      <c r="N971" s="23"/>
      <c r="O971" s="219"/>
      <c r="P971" s="219"/>
      <c r="Q971" s="23"/>
      <c r="R971" s="23"/>
      <c r="S971" s="23"/>
      <c r="T971" s="23"/>
      <c r="U971" s="23"/>
      <c r="V971" s="23"/>
      <c r="W971" s="23"/>
      <c r="X971" s="23"/>
    </row>
    <row r="972" spans="1:24" ht="15.75" customHeight="1">
      <c r="A972" s="452"/>
      <c r="B972" s="23"/>
      <c r="C972" s="23"/>
      <c r="D972" s="23"/>
      <c r="E972" s="23"/>
      <c r="F972" s="23"/>
      <c r="G972" s="23"/>
      <c r="H972" s="23"/>
      <c r="I972" s="23"/>
      <c r="J972" s="23"/>
      <c r="K972" s="23"/>
      <c r="L972" s="23"/>
      <c r="M972" s="23"/>
      <c r="N972" s="23"/>
      <c r="O972" s="219"/>
      <c r="P972" s="219"/>
      <c r="Q972" s="23"/>
      <c r="R972" s="23"/>
      <c r="S972" s="23"/>
      <c r="T972" s="23"/>
      <c r="U972" s="23"/>
      <c r="V972" s="23"/>
      <c r="W972" s="23"/>
      <c r="X972" s="23"/>
    </row>
    <row r="973" spans="1:24" ht="15.75" customHeight="1">
      <c r="A973" s="452"/>
      <c r="B973" s="23"/>
      <c r="C973" s="23"/>
      <c r="D973" s="23"/>
      <c r="E973" s="23"/>
      <c r="F973" s="23"/>
      <c r="G973" s="23"/>
      <c r="H973" s="23"/>
      <c r="I973" s="23"/>
      <c r="J973" s="23"/>
      <c r="K973" s="23"/>
      <c r="L973" s="23"/>
      <c r="M973" s="23"/>
      <c r="N973" s="23"/>
      <c r="O973" s="219"/>
      <c r="P973" s="219"/>
      <c r="Q973" s="23"/>
      <c r="R973" s="23"/>
      <c r="S973" s="23"/>
      <c r="T973" s="23"/>
      <c r="U973" s="23"/>
      <c r="V973" s="23"/>
      <c r="W973" s="23"/>
      <c r="X973" s="23"/>
    </row>
    <row r="974" spans="1:24" ht="15.75" customHeight="1">
      <c r="A974" s="452"/>
      <c r="B974" s="23"/>
      <c r="C974" s="23"/>
      <c r="D974" s="23"/>
      <c r="E974" s="23"/>
      <c r="F974" s="23"/>
      <c r="G974" s="23"/>
      <c r="H974" s="23"/>
      <c r="I974" s="23"/>
      <c r="J974" s="23"/>
      <c r="K974" s="23"/>
      <c r="L974" s="23"/>
      <c r="M974" s="23"/>
      <c r="N974" s="23"/>
      <c r="O974" s="219"/>
      <c r="P974" s="219"/>
      <c r="Q974" s="23"/>
      <c r="R974" s="23"/>
      <c r="S974" s="23"/>
      <c r="T974" s="23"/>
      <c r="U974" s="23"/>
      <c r="V974" s="23"/>
      <c r="W974" s="23"/>
      <c r="X974" s="23"/>
    </row>
    <row r="975" spans="1:24" ht="15.75" customHeight="1">
      <c r="A975" s="452"/>
      <c r="B975" s="23"/>
      <c r="C975" s="23"/>
      <c r="D975" s="23"/>
      <c r="E975" s="23"/>
      <c r="F975" s="23"/>
      <c r="G975" s="23"/>
      <c r="H975" s="23"/>
      <c r="I975" s="23"/>
      <c r="J975" s="23"/>
      <c r="K975" s="23"/>
      <c r="L975" s="23"/>
      <c r="M975" s="23"/>
      <c r="N975" s="23"/>
      <c r="O975" s="219"/>
      <c r="P975" s="219"/>
      <c r="Q975" s="23"/>
      <c r="R975" s="23"/>
      <c r="S975" s="23"/>
      <c r="T975" s="23"/>
      <c r="U975" s="23"/>
      <c r="V975" s="23"/>
      <c r="W975" s="23"/>
      <c r="X975" s="23"/>
    </row>
    <row r="976" spans="1:24" ht="15.75" customHeight="1">
      <c r="A976" s="452"/>
      <c r="B976" s="23"/>
      <c r="C976" s="23"/>
      <c r="D976" s="23"/>
      <c r="E976" s="23"/>
      <c r="F976" s="23"/>
      <c r="G976" s="23"/>
      <c r="H976" s="23"/>
      <c r="I976" s="23"/>
      <c r="J976" s="23"/>
      <c r="K976" s="23"/>
      <c r="L976" s="23"/>
      <c r="M976" s="23"/>
      <c r="N976" s="23"/>
      <c r="O976" s="219"/>
      <c r="P976" s="219"/>
      <c r="Q976" s="23"/>
      <c r="R976" s="23"/>
      <c r="S976" s="23"/>
      <c r="T976" s="23"/>
      <c r="U976" s="23"/>
      <c r="V976" s="23"/>
      <c r="W976" s="23"/>
      <c r="X976" s="23"/>
    </row>
    <row r="977" spans="1:24" ht="15.75" customHeight="1">
      <c r="A977" s="452"/>
      <c r="B977" s="23"/>
      <c r="C977" s="23"/>
      <c r="D977" s="23"/>
      <c r="E977" s="23"/>
      <c r="F977" s="23"/>
      <c r="G977" s="23"/>
      <c r="H977" s="23"/>
      <c r="I977" s="23"/>
      <c r="J977" s="23"/>
      <c r="K977" s="23"/>
      <c r="L977" s="23"/>
      <c r="M977" s="23"/>
      <c r="N977" s="23"/>
      <c r="O977" s="219"/>
      <c r="P977" s="219"/>
      <c r="Q977" s="23"/>
      <c r="R977" s="23"/>
      <c r="S977" s="23"/>
      <c r="T977" s="23"/>
      <c r="U977" s="23"/>
      <c r="V977" s="23"/>
      <c r="W977" s="23"/>
      <c r="X977" s="23"/>
    </row>
    <row r="978" spans="1:24" ht="15.75" customHeight="1">
      <c r="A978" s="452"/>
      <c r="B978" s="23"/>
      <c r="C978" s="23"/>
      <c r="D978" s="23"/>
      <c r="E978" s="23"/>
      <c r="F978" s="23"/>
      <c r="G978" s="23"/>
      <c r="H978" s="23"/>
      <c r="I978" s="23"/>
      <c r="J978" s="23"/>
      <c r="K978" s="23"/>
      <c r="L978" s="23"/>
      <c r="M978" s="23"/>
      <c r="N978" s="23"/>
      <c r="O978" s="219"/>
      <c r="P978" s="219"/>
      <c r="Q978" s="23"/>
      <c r="R978" s="23"/>
      <c r="S978" s="23"/>
      <c r="T978" s="23"/>
      <c r="U978" s="23"/>
      <c r="V978" s="23"/>
      <c r="W978" s="23"/>
      <c r="X978" s="23"/>
    </row>
    <row r="979" spans="1:24" ht="15.75" customHeight="1">
      <c r="A979" s="452"/>
      <c r="B979" s="23"/>
      <c r="C979" s="23"/>
      <c r="D979" s="23"/>
      <c r="E979" s="23"/>
      <c r="F979" s="23"/>
      <c r="G979" s="23"/>
      <c r="H979" s="23"/>
      <c r="I979" s="23"/>
      <c r="J979" s="23"/>
      <c r="K979" s="23"/>
      <c r="L979" s="23"/>
      <c r="M979" s="23"/>
      <c r="N979" s="23"/>
      <c r="O979" s="219"/>
      <c r="P979" s="219"/>
      <c r="Q979" s="23"/>
      <c r="R979" s="23"/>
      <c r="S979" s="23"/>
      <c r="T979" s="23"/>
      <c r="U979" s="23"/>
      <c r="V979" s="23"/>
      <c r="W979" s="23"/>
      <c r="X979" s="23"/>
    </row>
    <row r="980" spans="1:24" ht="15.75" customHeight="1">
      <c r="A980" s="452"/>
      <c r="B980" s="23"/>
      <c r="C980" s="23"/>
      <c r="D980" s="23"/>
      <c r="E980" s="23"/>
      <c r="F980" s="23"/>
      <c r="G980" s="23"/>
      <c r="H980" s="23"/>
      <c r="I980" s="23"/>
      <c r="J980" s="23"/>
      <c r="K980" s="23"/>
      <c r="L980" s="23"/>
      <c r="M980" s="23"/>
      <c r="N980" s="23"/>
      <c r="O980" s="219"/>
      <c r="P980" s="219"/>
      <c r="Q980" s="23"/>
      <c r="R980" s="23"/>
      <c r="S980" s="23"/>
      <c r="T980" s="23"/>
      <c r="U980" s="23"/>
      <c r="V980" s="23"/>
      <c r="W980" s="23"/>
      <c r="X980" s="23"/>
    </row>
    <row r="981" spans="1:24" ht="15.75" customHeight="1">
      <c r="A981" s="452"/>
      <c r="B981" s="23"/>
      <c r="C981" s="23"/>
      <c r="D981" s="23"/>
      <c r="E981" s="23"/>
      <c r="F981" s="23"/>
      <c r="G981" s="23"/>
      <c r="H981" s="23"/>
      <c r="I981" s="23"/>
      <c r="J981" s="23"/>
      <c r="K981" s="23"/>
      <c r="L981" s="23"/>
      <c r="M981" s="23"/>
      <c r="N981" s="23"/>
      <c r="O981" s="219"/>
      <c r="P981" s="219"/>
      <c r="Q981" s="23"/>
      <c r="R981" s="23"/>
      <c r="S981" s="23"/>
      <c r="T981" s="23"/>
      <c r="U981" s="23"/>
      <c r="V981" s="23"/>
      <c r="W981" s="23"/>
      <c r="X981" s="23"/>
    </row>
    <row r="982" spans="1:24" ht="15.75" customHeight="1">
      <c r="A982" s="452"/>
      <c r="B982" s="23"/>
      <c r="C982" s="23"/>
      <c r="D982" s="23"/>
      <c r="E982" s="23"/>
      <c r="F982" s="23"/>
      <c r="G982" s="23"/>
      <c r="H982" s="23"/>
      <c r="I982" s="23"/>
      <c r="J982" s="23"/>
      <c r="K982" s="23"/>
      <c r="L982" s="23"/>
      <c r="M982" s="23"/>
      <c r="N982" s="23"/>
      <c r="O982" s="219"/>
      <c r="P982" s="219"/>
      <c r="Q982" s="23"/>
      <c r="R982" s="23"/>
      <c r="S982" s="23"/>
      <c r="T982" s="23"/>
      <c r="U982" s="23"/>
      <c r="V982" s="23"/>
      <c r="W982" s="23"/>
      <c r="X982" s="23"/>
    </row>
    <row r="983" spans="1:24" ht="15.75" customHeight="1">
      <c r="A983" s="452"/>
      <c r="B983" s="23"/>
      <c r="C983" s="23"/>
      <c r="D983" s="23"/>
      <c r="E983" s="23"/>
      <c r="F983" s="23"/>
      <c r="G983" s="23"/>
      <c r="H983" s="23"/>
      <c r="I983" s="23"/>
      <c r="J983" s="23"/>
      <c r="K983" s="23"/>
      <c r="L983" s="23"/>
      <c r="M983" s="23"/>
      <c r="N983" s="23"/>
      <c r="O983" s="219"/>
      <c r="P983" s="219"/>
      <c r="Q983" s="23"/>
      <c r="R983" s="23"/>
      <c r="S983" s="23"/>
      <c r="T983" s="23"/>
      <c r="U983" s="23"/>
      <c r="V983" s="23"/>
      <c r="W983" s="23"/>
      <c r="X983" s="23"/>
    </row>
    <row r="984" spans="1:24" ht="15.75" customHeight="1">
      <c r="A984" s="452"/>
      <c r="B984" s="23"/>
      <c r="C984" s="23"/>
      <c r="D984" s="23"/>
      <c r="E984" s="23"/>
      <c r="F984" s="23"/>
      <c r="G984" s="23"/>
      <c r="H984" s="23"/>
      <c r="I984" s="23"/>
      <c r="J984" s="23"/>
      <c r="K984" s="23"/>
      <c r="L984" s="23"/>
      <c r="M984" s="23"/>
      <c r="N984" s="23"/>
      <c r="O984" s="219"/>
      <c r="P984" s="219"/>
      <c r="Q984" s="23"/>
      <c r="R984" s="23"/>
      <c r="S984" s="23"/>
      <c r="T984" s="23"/>
      <c r="U984" s="23"/>
      <c r="V984" s="23"/>
      <c r="W984" s="23"/>
      <c r="X984" s="23"/>
    </row>
    <row r="985" spans="1:24" ht="15.75" customHeight="1">
      <c r="A985" s="452"/>
      <c r="B985" s="23"/>
      <c r="C985" s="23"/>
      <c r="D985" s="23"/>
      <c r="E985" s="23"/>
      <c r="F985" s="23"/>
      <c r="G985" s="23"/>
      <c r="H985" s="23"/>
      <c r="I985" s="23"/>
      <c r="J985" s="23"/>
      <c r="K985" s="23"/>
      <c r="L985" s="23"/>
      <c r="M985" s="23"/>
      <c r="N985" s="23"/>
      <c r="O985" s="219"/>
      <c r="P985" s="219"/>
      <c r="Q985" s="23"/>
      <c r="R985" s="23"/>
      <c r="S985" s="23"/>
      <c r="T985" s="23"/>
      <c r="U985" s="23"/>
      <c r="V985" s="23"/>
      <c r="W985" s="23"/>
      <c r="X985" s="23"/>
    </row>
    <row r="986" spans="1:24" ht="15.75" customHeight="1">
      <c r="A986" s="452"/>
      <c r="B986" s="23"/>
      <c r="C986" s="23"/>
      <c r="D986" s="23"/>
      <c r="E986" s="23"/>
      <c r="F986" s="23"/>
      <c r="G986" s="23"/>
      <c r="H986" s="23"/>
      <c r="I986" s="23"/>
      <c r="J986" s="23"/>
      <c r="K986" s="23"/>
      <c r="L986" s="23"/>
      <c r="M986" s="23"/>
      <c r="N986" s="23"/>
      <c r="O986" s="219"/>
      <c r="P986" s="219"/>
      <c r="Q986" s="23"/>
      <c r="R986" s="23"/>
      <c r="S986" s="23"/>
      <c r="T986" s="23"/>
      <c r="U986" s="23"/>
      <c r="V986" s="23"/>
      <c r="W986" s="23"/>
      <c r="X986" s="23"/>
    </row>
    <row r="987" spans="1:24" ht="15.75" customHeight="1">
      <c r="A987" s="452"/>
      <c r="B987" s="23"/>
      <c r="C987" s="23"/>
      <c r="D987" s="23"/>
      <c r="E987" s="23"/>
      <c r="F987" s="23"/>
      <c r="G987" s="23"/>
      <c r="H987" s="23"/>
      <c r="I987" s="23"/>
      <c r="J987" s="23"/>
      <c r="K987" s="23"/>
      <c r="L987" s="23"/>
      <c r="M987" s="23"/>
      <c r="N987" s="23"/>
      <c r="O987" s="219"/>
      <c r="P987" s="219"/>
      <c r="Q987" s="23"/>
      <c r="R987" s="23"/>
      <c r="S987" s="23"/>
      <c r="T987" s="23"/>
      <c r="U987" s="23"/>
      <c r="V987" s="23"/>
      <c r="W987" s="23"/>
      <c r="X987" s="23"/>
    </row>
    <row r="988" spans="1:24" ht="15.75" customHeight="1">
      <c r="A988" s="452"/>
      <c r="B988" s="23"/>
      <c r="C988" s="23"/>
      <c r="D988" s="23"/>
      <c r="E988" s="23"/>
      <c r="F988" s="23"/>
      <c r="G988" s="23"/>
      <c r="H988" s="23"/>
      <c r="I988" s="23"/>
      <c r="J988" s="23"/>
      <c r="K988" s="23"/>
      <c r="L988" s="23"/>
      <c r="M988" s="23"/>
      <c r="N988" s="23"/>
      <c r="O988" s="219"/>
      <c r="P988" s="219"/>
      <c r="Q988" s="23"/>
      <c r="R988" s="23"/>
      <c r="S988" s="23"/>
      <c r="T988" s="23"/>
      <c r="U988" s="23"/>
      <c r="V988" s="23"/>
      <c r="W988" s="23"/>
      <c r="X988" s="23"/>
    </row>
    <row r="989" spans="1:24" ht="15.75" customHeight="1">
      <c r="A989" s="452"/>
      <c r="B989" s="23"/>
      <c r="C989" s="23"/>
      <c r="D989" s="23"/>
      <c r="E989" s="23"/>
      <c r="F989" s="23"/>
      <c r="G989" s="23"/>
      <c r="H989" s="23"/>
      <c r="I989" s="23"/>
      <c r="J989" s="23"/>
      <c r="K989" s="23"/>
      <c r="L989" s="23"/>
      <c r="M989" s="23"/>
      <c r="N989" s="23"/>
      <c r="O989" s="219"/>
      <c r="P989" s="219"/>
      <c r="Q989" s="23"/>
      <c r="R989" s="23"/>
      <c r="S989" s="23"/>
      <c r="T989" s="23"/>
      <c r="U989" s="23"/>
      <c r="V989" s="23"/>
      <c r="W989" s="23"/>
      <c r="X989" s="23"/>
    </row>
    <row r="990" spans="1:24" ht="15.75" customHeight="1">
      <c r="A990" s="452"/>
      <c r="B990" s="23"/>
      <c r="C990" s="23"/>
      <c r="D990" s="23"/>
      <c r="E990" s="23"/>
      <c r="F990" s="23"/>
      <c r="G990" s="23"/>
      <c r="H990" s="23"/>
      <c r="I990" s="23"/>
      <c r="J990" s="23"/>
      <c r="K990" s="23"/>
      <c r="L990" s="23"/>
      <c r="M990" s="23"/>
      <c r="N990" s="23"/>
      <c r="O990" s="219"/>
      <c r="P990" s="219"/>
      <c r="Q990" s="23"/>
      <c r="R990" s="23"/>
      <c r="S990" s="23"/>
      <c r="T990" s="23"/>
      <c r="U990" s="23"/>
      <c r="V990" s="23"/>
      <c r="W990" s="23"/>
      <c r="X990" s="23"/>
    </row>
    <row r="991" spans="1:24" ht="15.75" customHeight="1">
      <c r="A991" s="452"/>
      <c r="B991" s="23"/>
      <c r="C991" s="23"/>
      <c r="D991" s="23"/>
      <c r="E991" s="23"/>
      <c r="F991" s="23"/>
      <c r="G991" s="23"/>
      <c r="H991" s="23"/>
      <c r="I991" s="23"/>
      <c r="J991" s="23"/>
      <c r="K991" s="23"/>
      <c r="L991" s="23"/>
      <c r="M991" s="23"/>
      <c r="N991" s="23"/>
      <c r="O991" s="219"/>
      <c r="P991" s="219"/>
      <c r="Q991" s="23"/>
      <c r="R991" s="23"/>
      <c r="S991" s="23"/>
      <c r="T991" s="23"/>
      <c r="U991" s="23"/>
      <c r="V991" s="23"/>
      <c r="W991" s="23"/>
      <c r="X991" s="23"/>
    </row>
    <row r="992" spans="1:24" ht="15.75" customHeight="1">
      <c r="A992" s="452"/>
      <c r="B992" s="23"/>
      <c r="C992" s="23"/>
      <c r="D992" s="23"/>
      <c r="E992" s="23"/>
      <c r="F992" s="23"/>
      <c r="G992" s="23"/>
      <c r="H992" s="23"/>
      <c r="I992" s="23"/>
      <c r="J992" s="23"/>
      <c r="K992" s="23"/>
      <c r="L992" s="23"/>
      <c r="M992" s="23"/>
      <c r="N992" s="23"/>
      <c r="O992" s="219"/>
      <c r="P992" s="219"/>
      <c r="Q992" s="23"/>
      <c r="R992" s="23"/>
      <c r="S992" s="23"/>
      <c r="T992" s="23"/>
      <c r="U992" s="23"/>
      <c r="V992" s="23"/>
      <c r="W992" s="23"/>
      <c r="X992" s="23"/>
    </row>
    <row r="993" spans="1:24" ht="15.75" customHeight="1">
      <c r="A993" s="452"/>
      <c r="B993" s="23"/>
      <c r="C993" s="23"/>
      <c r="D993" s="23"/>
      <c r="E993" s="23"/>
      <c r="F993" s="23"/>
      <c r="G993" s="23"/>
      <c r="H993" s="23"/>
      <c r="I993" s="23"/>
      <c r="J993" s="23"/>
      <c r="K993" s="23"/>
      <c r="L993" s="23"/>
      <c r="M993" s="23"/>
      <c r="N993" s="23"/>
      <c r="O993" s="219"/>
      <c r="P993" s="219"/>
      <c r="Q993" s="23"/>
      <c r="R993" s="23"/>
      <c r="S993" s="23"/>
      <c r="T993" s="23"/>
      <c r="U993" s="23"/>
      <c r="V993" s="23"/>
      <c r="W993" s="23"/>
      <c r="X993" s="23"/>
    </row>
    <row r="994" spans="1:24" ht="15.75" customHeight="1">
      <c r="A994" s="452"/>
      <c r="B994" s="23"/>
      <c r="C994" s="23"/>
      <c r="D994" s="23"/>
      <c r="E994" s="23"/>
      <c r="F994" s="23"/>
      <c r="G994" s="23"/>
      <c r="H994" s="23"/>
      <c r="I994" s="23"/>
      <c r="J994" s="23"/>
      <c r="K994" s="23"/>
      <c r="L994" s="23"/>
      <c r="M994" s="23"/>
      <c r="N994" s="23"/>
      <c r="O994" s="219"/>
      <c r="P994" s="219"/>
      <c r="Q994" s="23"/>
      <c r="R994" s="23"/>
      <c r="S994" s="23"/>
      <c r="T994" s="23"/>
      <c r="U994" s="23"/>
      <c r="V994" s="23"/>
      <c r="W994" s="23"/>
      <c r="X994" s="23"/>
    </row>
    <row r="995" spans="1:24" ht="15.75" customHeight="1">
      <c r="A995" s="452"/>
      <c r="B995" s="23"/>
      <c r="C995" s="23"/>
      <c r="D995" s="23"/>
      <c r="E995" s="23"/>
      <c r="F995" s="23"/>
      <c r="G995" s="23"/>
      <c r="H995" s="23"/>
      <c r="I995" s="23"/>
      <c r="J995" s="23"/>
      <c r="K995" s="23"/>
      <c r="L995" s="23"/>
      <c r="M995" s="23"/>
      <c r="N995" s="23"/>
      <c r="O995" s="219"/>
      <c r="P995" s="219"/>
      <c r="Q995" s="23"/>
      <c r="R995" s="23"/>
      <c r="S995" s="23"/>
      <c r="T995" s="23"/>
      <c r="U995" s="23"/>
      <c r="V995" s="23"/>
      <c r="W995" s="23"/>
      <c r="X995" s="23"/>
    </row>
    <row r="996" spans="1:24" ht="15.75" customHeight="1">
      <c r="A996" s="452"/>
      <c r="B996" s="23"/>
      <c r="C996" s="23"/>
      <c r="D996" s="23"/>
      <c r="E996" s="23"/>
      <c r="F996" s="23"/>
      <c r="G996" s="23"/>
      <c r="H996" s="23"/>
      <c r="I996" s="23"/>
      <c r="J996" s="23"/>
      <c r="K996" s="23"/>
      <c r="L996" s="23"/>
      <c r="M996" s="23"/>
      <c r="N996" s="23"/>
      <c r="O996" s="219"/>
      <c r="P996" s="219"/>
      <c r="Q996" s="23"/>
      <c r="R996" s="23"/>
      <c r="S996" s="23"/>
      <c r="T996" s="23"/>
      <c r="U996" s="23"/>
      <c r="V996" s="23"/>
      <c r="W996" s="23"/>
      <c r="X996" s="23"/>
    </row>
    <row r="997" spans="1:24" ht="15.75" customHeight="1">
      <c r="A997" s="452"/>
      <c r="B997" s="23"/>
      <c r="C997" s="23"/>
      <c r="D997" s="23"/>
      <c r="E997" s="23"/>
      <c r="F997" s="23"/>
      <c r="G997" s="23"/>
      <c r="H997" s="23"/>
      <c r="I997" s="23"/>
      <c r="J997" s="23"/>
      <c r="K997" s="23"/>
      <c r="L997" s="23"/>
      <c r="M997" s="23"/>
      <c r="N997" s="23"/>
      <c r="O997" s="219"/>
      <c r="P997" s="219"/>
      <c r="Q997" s="23"/>
      <c r="R997" s="23"/>
      <c r="S997" s="23"/>
      <c r="T997" s="23"/>
      <c r="U997" s="23"/>
      <c r="V997" s="23"/>
      <c r="W997" s="23"/>
      <c r="X997" s="23"/>
    </row>
    <row r="998" spans="1:24" ht="15.75" customHeight="1">
      <c r="A998" s="452"/>
      <c r="B998" s="23"/>
      <c r="C998" s="23"/>
      <c r="D998" s="23"/>
      <c r="E998" s="23"/>
      <c r="F998" s="23"/>
      <c r="G998" s="23"/>
      <c r="H998" s="23"/>
      <c r="I998" s="23"/>
      <c r="J998" s="23"/>
      <c r="K998" s="23"/>
      <c r="L998" s="23"/>
      <c r="M998" s="23"/>
      <c r="N998" s="23"/>
      <c r="O998" s="219"/>
      <c r="P998" s="219"/>
      <c r="Q998" s="23"/>
      <c r="R998" s="23"/>
      <c r="S998" s="23"/>
      <c r="T998" s="23"/>
      <c r="U998" s="23"/>
      <c r="V998" s="23"/>
      <c r="W998" s="23"/>
      <c r="X998" s="23"/>
    </row>
    <row r="999" spans="1:24" ht="15.75" customHeight="1">
      <c r="A999" s="452"/>
      <c r="B999" s="23"/>
      <c r="C999" s="23"/>
      <c r="D999" s="23"/>
      <c r="E999" s="23"/>
      <c r="F999" s="23"/>
      <c r="G999" s="23"/>
      <c r="H999" s="23"/>
      <c r="I999" s="23"/>
      <c r="J999" s="23"/>
      <c r="K999" s="23"/>
      <c r="L999" s="23"/>
      <c r="M999" s="23"/>
      <c r="N999" s="23"/>
      <c r="O999" s="219"/>
      <c r="P999" s="219"/>
      <c r="Q999" s="23"/>
      <c r="R999" s="23"/>
      <c r="S999" s="23"/>
      <c r="T999" s="23"/>
      <c r="U999" s="23"/>
      <c r="V999" s="23"/>
      <c r="W999" s="23"/>
      <c r="X999" s="23"/>
    </row>
    <row r="1000" spans="1:24" ht="15.75" customHeight="1">
      <c r="A1000" s="452"/>
      <c r="B1000" s="23"/>
      <c r="C1000" s="23"/>
      <c r="D1000" s="23"/>
      <c r="E1000" s="23"/>
      <c r="F1000" s="23"/>
      <c r="G1000" s="23"/>
      <c r="H1000" s="23"/>
      <c r="I1000" s="23"/>
      <c r="J1000" s="23"/>
      <c r="K1000" s="23"/>
      <c r="L1000" s="23"/>
      <c r="M1000" s="23"/>
      <c r="N1000" s="23"/>
      <c r="O1000" s="219"/>
      <c r="P1000" s="219"/>
      <c r="Q1000" s="23"/>
      <c r="R1000" s="23"/>
      <c r="S1000" s="23"/>
      <c r="T1000" s="23"/>
      <c r="U1000" s="23"/>
      <c r="V1000" s="23"/>
      <c r="W1000" s="23"/>
      <c r="X1000" s="23"/>
    </row>
  </sheetData>
  <mergeCells count="89">
    <mergeCell ref="O62:P62"/>
    <mergeCell ref="O63:P63"/>
    <mergeCell ref="O64:P64"/>
    <mergeCell ref="O65:P65"/>
    <mergeCell ref="O57:P57"/>
    <mergeCell ref="O58:P58"/>
    <mergeCell ref="O59:P59"/>
    <mergeCell ref="O60:P60"/>
    <mergeCell ref="O61:P61"/>
    <mergeCell ref="O52:P52"/>
    <mergeCell ref="O53:P53"/>
    <mergeCell ref="O54:P54"/>
    <mergeCell ref="O55:P55"/>
    <mergeCell ref="O56:P56"/>
    <mergeCell ref="O47:P47"/>
    <mergeCell ref="O48:P48"/>
    <mergeCell ref="O49:P49"/>
    <mergeCell ref="O50:P50"/>
    <mergeCell ref="O51:P51"/>
    <mergeCell ref="O42:P42"/>
    <mergeCell ref="O43:P43"/>
    <mergeCell ref="O44:P44"/>
    <mergeCell ref="O45:P45"/>
    <mergeCell ref="O46:P46"/>
    <mergeCell ref="O37:P37"/>
    <mergeCell ref="O38:P38"/>
    <mergeCell ref="O39:P39"/>
    <mergeCell ref="O40:P40"/>
    <mergeCell ref="O41:P41"/>
    <mergeCell ref="O32:P32"/>
    <mergeCell ref="O33:P33"/>
    <mergeCell ref="O34:P34"/>
    <mergeCell ref="O35:P35"/>
    <mergeCell ref="O36:P36"/>
    <mergeCell ref="A30:G30"/>
    <mergeCell ref="H30:N30"/>
    <mergeCell ref="O30:Q30"/>
    <mergeCell ref="R30:V30"/>
    <mergeCell ref="O31:P31"/>
    <mergeCell ref="A23:C23"/>
    <mergeCell ref="H23:I23"/>
    <mergeCell ref="H24:I24"/>
    <mergeCell ref="H25:I25"/>
    <mergeCell ref="H26:I26"/>
    <mergeCell ref="A17:C20"/>
    <mergeCell ref="D17:U20"/>
    <mergeCell ref="A22:C22"/>
    <mergeCell ref="E22:F22"/>
    <mergeCell ref="H22:J22"/>
    <mergeCell ref="O103:P103"/>
    <mergeCell ref="O104:P104"/>
    <mergeCell ref="O105:P105"/>
    <mergeCell ref="O94:P94"/>
    <mergeCell ref="O95:P95"/>
    <mergeCell ref="O96:P96"/>
    <mergeCell ref="O97:P97"/>
    <mergeCell ref="O98:P98"/>
    <mergeCell ref="O99:P99"/>
    <mergeCell ref="O100:P100"/>
    <mergeCell ref="O91:P91"/>
    <mergeCell ref="O92:P92"/>
    <mergeCell ref="O93:P93"/>
    <mergeCell ref="O101:P101"/>
    <mergeCell ref="O102:P102"/>
    <mergeCell ref="O86:P86"/>
    <mergeCell ref="O87:P87"/>
    <mergeCell ref="O88:P88"/>
    <mergeCell ref="O89:P89"/>
    <mergeCell ref="O90:P90"/>
    <mergeCell ref="O81:P81"/>
    <mergeCell ref="O82:P82"/>
    <mergeCell ref="O83:P83"/>
    <mergeCell ref="O84:P84"/>
    <mergeCell ref="O85:P85"/>
    <mergeCell ref="O76:P76"/>
    <mergeCell ref="O77:P77"/>
    <mergeCell ref="O78:P78"/>
    <mergeCell ref="O79:P79"/>
    <mergeCell ref="O80:P80"/>
    <mergeCell ref="O71:P71"/>
    <mergeCell ref="O72:P72"/>
    <mergeCell ref="O73:P73"/>
    <mergeCell ref="O74:P74"/>
    <mergeCell ref="O75:P75"/>
    <mergeCell ref="O66:P66"/>
    <mergeCell ref="O67:P67"/>
    <mergeCell ref="O68:P68"/>
    <mergeCell ref="O69:P69"/>
    <mergeCell ref="O70:P70"/>
  </mergeCells>
  <dataValidations count="5">
    <dataValidation type="list" allowBlank="1" showErrorMessage="1" sqref="B32:B33">
      <formula1>$F$2:$F$6</formula1>
    </dataValidation>
    <dataValidation type="list" allowBlank="1" showErrorMessage="1" sqref="C32:C33">
      <formula1>$D$2:$D$13</formula1>
    </dataValidation>
    <dataValidation type="list" allowBlank="1" showErrorMessage="1" sqref="F32:F33">
      <formula1>$G$2:$G$5</formula1>
    </dataValidation>
    <dataValidation type="list" allowBlank="1" showErrorMessage="1" sqref="A23">
      <formula1>'GT-12'!PROCESOS</formula1>
    </dataValidation>
    <dataValidation type="list" allowBlank="1" showErrorMessage="1" sqref="I32:I33">
      <formula1>$H$2:$H$3</formula1>
    </dataValidation>
  </dataValidations>
  <pageMargins left="0.7" right="0.7" top="0.75" bottom="0.75" header="0" footer="0"/>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DD6EE"/>
  </sheetPr>
  <dimension ref="A1:AA1000"/>
  <sheetViews>
    <sheetView showGridLines="0" topLeftCell="A17" zoomScale="80" zoomScaleNormal="80" workbookViewId="0">
      <selection activeCell="W31" sqref="W31:W33"/>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4" width="18" customWidth="1"/>
    <col min="15" max="15" width="18" style="550" customWidth="1"/>
    <col min="16" max="16" width="26.28515625" style="550" customWidth="1"/>
    <col min="17" max="17" width="59.140625" style="550" customWidth="1"/>
    <col min="18" max="18" width="19.42578125" hidden="1" customWidth="1"/>
    <col min="19" max="19" width="28.1406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62"/>
      <c r="B17" s="663"/>
      <c r="C17" s="664"/>
      <c r="D17" s="669" t="s">
        <v>101</v>
      </c>
      <c r="E17" s="663"/>
      <c r="F17" s="663"/>
      <c r="G17" s="663"/>
      <c r="H17" s="663"/>
      <c r="I17" s="663"/>
      <c r="J17" s="663"/>
      <c r="K17" s="663"/>
      <c r="L17" s="663"/>
      <c r="M17" s="663"/>
      <c r="N17" s="663"/>
      <c r="O17" s="663"/>
      <c r="P17" s="663"/>
      <c r="Q17" s="663"/>
      <c r="R17" s="663"/>
      <c r="S17" s="663"/>
      <c r="T17" s="663"/>
      <c r="U17" s="663"/>
      <c r="V17" s="663"/>
      <c r="W17" s="664"/>
      <c r="X17" s="330" t="s">
        <v>102</v>
      </c>
      <c r="Y17" s="23"/>
      <c r="Z17" s="23"/>
      <c r="AA17" s="23"/>
    </row>
    <row r="18" spans="1:27" ht="27.75" customHeight="1">
      <c r="A18" s="665"/>
      <c r="B18" s="607"/>
      <c r="C18" s="666"/>
      <c r="D18" s="665"/>
      <c r="E18" s="607"/>
      <c r="F18" s="607"/>
      <c r="G18" s="607"/>
      <c r="H18" s="607"/>
      <c r="I18" s="607"/>
      <c r="J18" s="607"/>
      <c r="K18" s="607"/>
      <c r="L18" s="607"/>
      <c r="M18" s="607"/>
      <c r="N18" s="607"/>
      <c r="O18" s="607"/>
      <c r="P18" s="607"/>
      <c r="Q18" s="607"/>
      <c r="R18" s="607"/>
      <c r="S18" s="607"/>
      <c r="T18" s="607"/>
      <c r="U18" s="607"/>
      <c r="V18" s="607"/>
      <c r="W18" s="666"/>
      <c r="X18" s="332" t="s">
        <v>954</v>
      </c>
      <c r="Y18" s="23"/>
      <c r="Z18" s="23"/>
      <c r="AA18" s="23"/>
    </row>
    <row r="19" spans="1:27" ht="27.75" customHeight="1">
      <c r="A19" s="665"/>
      <c r="B19" s="607"/>
      <c r="C19" s="666"/>
      <c r="D19" s="665"/>
      <c r="E19" s="607"/>
      <c r="F19" s="607"/>
      <c r="G19" s="607"/>
      <c r="H19" s="607"/>
      <c r="I19" s="607"/>
      <c r="J19" s="607"/>
      <c r="K19" s="607"/>
      <c r="L19" s="607"/>
      <c r="M19" s="607"/>
      <c r="N19" s="607"/>
      <c r="O19" s="607"/>
      <c r="P19" s="607"/>
      <c r="Q19" s="607"/>
      <c r="R19" s="607"/>
      <c r="S19" s="607"/>
      <c r="T19" s="607"/>
      <c r="U19" s="607"/>
      <c r="V19" s="607"/>
      <c r="W19" s="666"/>
      <c r="X19" s="414" t="s">
        <v>955</v>
      </c>
      <c r="Y19" s="23"/>
      <c r="Z19" s="23"/>
      <c r="AA19" s="23"/>
    </row>
    <row r="20" spans="1:27" ht="27.75" customHeight="1">
      <c r="A20" s="667"/>
      <c r="B20" s="668"/>
      <c r="C20" s="628"/>
      <c r="D20" s="667"/>
      <c r="E20" s="668"/>
      <c r="F20" s="668"/>
      <c r="G20" s="668"/>
      <c r="H20" s="668"/>
      <c r="I20" s="668"/>
      <c r="J20" s="668"/>
      <c r="K20" s="668"/>
      <c r="L20" s="668"/>
      <c r="M20" s="668"/>
      <c r="N20" s="668"/>
      <c r="O20" s="668"/>
      <c r="P20" s="668"/>
      <c r="Q20" s="668"/>
      <c r="R20" s="668"/>
      <c r="S20" s="668"/>
      <c r="T20" s="668"/>
      <c r="U20" s="668"/>
      <c r="V20" s="668"/>
      <c r="W20" s="628"/>
      <c r="X20" s="333"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340"/>
      <c r="U21" s="340"/>
      <c r="V21" s="340"/>
      <c r="W21" s="337"/>
      <c r="X21" s="338"/>
      <c r="Y21" s="23"/>
      <c r="Z21" s="23"/>
      <c r="AA21" s="23"/>
    </row>
    <row r="22" spans="1:27" ht="63" customHeight="1">
      <c r="A22" s="702" t="s">
        <v>956</v>
      </c>
      <c r="B22" s="577"/>
      <c r="C22" s="578"/>
      <c r="D22" s="341"/>
      <c r="E22" s="703" t="str">
        <f>CONCATENATE("INFORME DE SEGUIMIENTO DEL PROCESO ",A23)</f>
        <v>INFORME DE SEGUIMIENTO DEL PROCESO GESTIÓN DEL TALENTO HUMANO</v>
      </c>
      <c r="F22" s="581"/>
      <c r="G22" s="338"/>
      <c r="H22" s="704" t="s">
        <v>957</v>
      </c>
      <c r="I22" s="580"/>
      <c r="J22" s="581"/>
      <c r="K22" s="342"/>
      <c r="L22" s="343"/>
      <c r="M22" s="343"/>
      <c r="N22" s="343"/>
      <c r="O22" s="417"/>
      <c r="P22" s="417"/>
      <c r="Q22" s="417"/>
      <c r="R22" s="343"/>
      <c r="S22" s="343"/>
      <c r="T22" s="343"/>
      <c r="U22" s="343"/>
      <c r="V22" s="343"/>
      <c r="W22" s="343"/>
      <c r="X22" s="344"/>
      <c r="Y22" s="23"/>
      <c r="Z22" s="23"/>
      <c r="AA22" s="23"/>
    </row>
    <row r="23" spans="1:27" ht="53.25" customHeight="1">
      <c r="A23" s="719" t="s">
        <v>93</v>
      </c>
      <c r="B23" s="577"/>
      <c r="C23" s="578"/>
      <c r="D23" s="341"/>
      <c r="E23" s="345" t="s">
        <v>958</v>
      </c>
      <c r="F23" s="346">
        <f>COUNTA(E31:E40)</f>
        <v>3</v>
      </c>
      <c r="G23" s="338"/>
      <c r="H23" s="706" t="s">
        <v>959</v>
      </c>
      <c r="I23" s="707"/>
      <c r="J23" s="346">
        <f>COUNTIF(I31:I43,"Acción Correctiva")</f>
        <v>3</v>
      </c>
      <c r="K23" s="339"/>
      <c r="L23" s="343"/>
      <c r="M23" s="343"/>
      <c r="N23" s="343"/>
      <c r="O23" s="417"/>
      <c r="P23" s="417"/>
      <c r="Q23" s="417"/>
      <c r="R23" s="343"/>
      <c r="S23" s="343"/>
      <c r="T23" s="343"/>
      <c r="U23" s="344"/>
      <c r="V23" s="344"/>
      <c r="W23" s="341"/>
      <c r="X23" s="344"/>
      <c r="Y23" s="23"/>
      <c r="Z23" s="23"/>
      <c r="AA23" s="23"/>
    </row>
    <row r="24" spans="1:27" ht="48.75" customHeight="1">
      <c r="A24" s="348"/>
      <c r="B24" s="341"/>
      <c r="C24" s="341"/>
      <c r="D24" s="349"/>
      <c r="E24" s="350" t="s">
        <v>8</v>
      </c>
      <c r="F24" s="351">
        <f>COUNTA(H31:H40)</f>
        <v>3</v>
      </c>
      <c r="G24" s="352"/>
      <c r="H24" s="711" t="s">
        <v>960</v>
      </c>
      <c r="I24" s="712"/>
      <c r="J24" s="347">
        <f>COUNTIF(I31:I43,"Acción Preventiva y/o de mejora")</f>
        <v>0</v>
      </c>
      <c r="K24" s="339"/>
      <c r="L24" s="343"/>
      <c r="M24" s="343"/>
      <c r="N24" s="343"/>
      <c r="O24" s="417"/>
      <c r="P24" s="417"/>
      <c r="Q24" s="417"/>
      <c r="R24" s="339"/>
      <c r="S24" s="339"/>
      <c r="T24" s="339"/>
      <c r="U24" s="344"/>
      <c r="V24" s="344"/>
      <c r="W24" s="341"/>
      <c r="X24" s="344"/>
      <c r="Y24" s="23"/>
      <c r="Z24" s="23"/>
      <c r="AA24" s="23"/>
    </row>
    <row r="25" spans="1:27" ht="53.25" customHeight="1">
      <c r="A25" s="348"/>
      <c r="B25" s="341"/>
      <c r="C25" s="341"/>
      <c r="D25" s="353"/>
      <c r="E25" s="350" t="s">
        <v>9</v>
      </c>
      <c r="F25" s="351">
        <f>COUNTIF(W31, "Vencida")</f>
        <v>0</v>
      </c>
      <c r="G25" s="352"/>
      <c r="H25" s="713"/>
      <c r="I25" s="682"/>
      <c r="J25" s="354"/>
      <c r="K25" s="339"/>
      <c r="L25" s="343"/>
      <c r="M25" s="343"/>
      <c r="N25" s="343"/>
      <c r="O25" s="417"/>
      <c r="P25" s="417"/>
      <c r="Q25" s="417"/>
      <c r="R25" s="339"/>
      <c r="S25" s="339"/>
      <c r="T25" s="339"/>
      <c r="U25" s="344"/>
      <c r="V25" s="344"/>
      <c r="W25" s="341"/>
      <c r="X25" s="355"/>
      <c r="Y25" s="23"/>
      <c r="Z25" s="23"/>
      <c r="AA25" s="23"/>
    </row>
    <row r="26" spans="1:27" ht="48.75" customHeight="1">
      <c r="A26" s="348"/>
      <c r="B26" s="341"/>
      <c r="C26" s="341"/>
      <c r="D26" s="349"/>
      <c r="E26" s="350" t="s">
        <v>10</v>
      </c>
      <c r="F26" s="351">
        <f>COUNTIF(E31:W40, "En ejecución")</f>
        <v>3</v>
      </c>
      <c r="G26" s="352"/>
      <c r="H26" s="713"/>
      <c r="I26" s="682"/>
      <c r="J26" s="356"/>
      <c r="K26" s="354"/>
      <c r="L26" s="343"/>
      <c r="M26" s="343"/>
      <c r="N26" s="343"/>
      <c r="O26" s="417"/>
      <c r="P26" s="417"/>
      <c r="Q26" s="417"/>
      <c r="R26" s="339"/>
      <c r="S26" s="339"/>
      <c r="T26" s="339"/>
      <c r="U26" s="344"/>
      <c r="V26" s="344"/>
      <c r="W26" s="341"/>
      <c r="X26" s="355"/>
      <c r="Y26" s="23"/>
      <c r="Z26" s="23"/>
      <c r="AA26" s="23"/>
    </row>
    <row r="27" spans="1:27" ht="51" customHeight="1">
      <c r="A27" s="348"/>
      <c r="B27" s="341"/>
      <c r="C27" s="341"/>
      <c r="D27" s="353"/>
      <c r="E27" s="357" t="s">
        <v>976</v>
      </c>
      <c r="F27" s="347">
        <f>COUNTIF(W31, "Cerrada")</f>
        <v>0</v>
      </c>
      <c r="G27" s="352"/>
      <c r="H27" s="358"/>
      <c r="I27" s="359"/>
      <c r="J27" s="343"/>
      <c r="K27" s="343"/>
      <c r="L27" s="343"/>
      <c r="M27" s="343"/>
      <c r="N27" s="343"/>
      <c r="O27" s="417"/>
      <c r="P27" s="417"/>
      <c r="Q27" s="417"/>
      <c r="R27" s="339"/>
      <c r="S27" s="339"/>
      <c r="T27" s="339"/>
      <c r="U27" s="344"/>
      <c r="V27" s="344"/>
      <c r="W27" s="341"/>
      <c r="X27" s="355"/>
      <c r="Y27" s="23"/>
      <c r="Z27" s="23"/>
      <c r="AA27" s="23"/>
    </row>
    <row r="28" spans="1:27" ht="41.25" customHeight="1">
      <c r="A28" s="348"/>
      <c r="B28" s="341"/>
      <c r="C28" s="341"/>
      <c r="D28" s="341"/>
      <c r="E28" s="360"/>
      <c r="F28" s="361"/>
      <c r="G28" s="352"/>
      <c r="H28" s="358"/>
      <c r="I28" s="362"/>
      <c r="J28" s="363"/>
      <c r="K28" s="362"/>
      <c r="L28" s="363"/>
      <c r="M28" s="364"/>
      <c r="N28" s="365"/>
      <c r="O28" s="365"/>
      <c r="P28" s="365"/>
      <c r="Q28" s="365"/>
      <c r="R28" s="337"/>
      <c r="S28" s="337"/>
      <c r="T28" s="337"/>
      <c r="U28" s="337"/>
      <c r="V28" s="337"/>
      <c r="W28" s="337"/>
      <c r="X28" s="337"/>
      <c r="Y28" s="23"/>
      <c r="Z28" s="23"/>
      <c r="AA28" s="23"/>
    </row>
    <row r="29" spans="1:27" ht="45" customHeight="1">
      <c r="A29" s="670" t="s">
        <v>107</v>
      </c>
      <c r="B29" s="580"/>
      <c r="C29" s="580"/>
      <c r="D29" s="580"/>
      <c r="E29" s="580"/>
      <c r="F29" s="580"/>
      <c r="G29" s="581"/>
      <c r="H29" s="671" t="s">
        <v>108</v>
      </c>
      <c r="I29" s="580"/>
      <c r="J29" s="580"/>
      <c r="K29" s="580"/>
      <c r="L29" s="580"/>
      <c r="M29" s="580"/>
      <c r="N29" s="581"/>
      <c r="O29" s="672" t="s">
        <v>109</v>
      </c>
      <c r="P29" s="580"/>
      <c r="Q29" s="580"/>
      <c r="R29" s="580"/>
      <c r="S29" s="581"/>
      <c r="T29" s="673" t="s">
        <v>110</v>
      </c>
      <c r="U29" s="580"/>
      <c r="V29" s="580"/>
      <c r="W29" s="580"/>
      <c r="X29" s="581"/>
      <c r="Y29" s="102"/>
      <c r="Z29" s="103"/>
      <c r="AA29" s="104"/>
    </row>
    <row r="30" spans="1:27" ht="90.75" customHeight="1">
      <c r="A30" s="399" t="s">
        <v>111</v>
      </c>
      <c r="B30" s="400" t="s">
        <v>53</v>
      </c>
      <c r="C30" s="400" t="s">
        <v>112</v>
      </c>
      <c r="D30" s="400" t="s">
        <v>113</v>
      </c>
      <c r="E30" s="400" t="s">
        <v>114</v>
      </c>
      <c r="F30" s="400" t="s">
        <v>115</v>
      </c>
      <c r="G30" s="401" t="s">
        <v>116</v>
      </c>
      <c r="H30" s="402" t="s">
        <v>117</v>
      </c>
      <c r="I30" s="400" t="s">
        <v>55</v>
      </c>
      <c r="J30" s="400" t="s">
        <v>118</v>
      </c>
      <c r="K30" s="403" t="s">
        <v>119</v>
      </c>
      <c r="L30" s="403" t="s">
        <v>120</v>
      </c>
      <c r="M30" s="403" t="s">
        <v>121</v>
      </c>
      <c r="N30" s="404" t="s">
        <v>122</v>
      </c>
      <c r="O30" s="714" t="s">
        <v>123</v>
      </c>
      <c r="P30" s="580"/>
      <c r="Q30" s="580"/>
      <c r="R30" s="715"/>
      <c r="S30" s="404" t="s">
        <v>124</v>
      </c>
      <c r="T30" s="405" t="s">
        <v>123</v>
      </c>
      <c r="U30" s="403" t="s">
        <v>124</v>
      </c>
      <c r="V30" s="403" t="s">
        <v>57</v>
      </c>
      <c r="W30" s="403" t="s">
        <v>125</v>
      </c>
      <c r="X30" s="404" t="s">
        <v>126</v>
      </c>
      <c r="Y30" s="113"/>
      <c r="Z30" s="23"/>
      <c r="AA30" s="23"/>
    </row>
    <row r="31" spans="1:27" ht="234" customHeight="1">
      <c r="A31" s="130">
        <v>1</v>
      </c>
      <c r="B31" s="141" t="s">
        <v>60</v>
      </c>
      <c r="C31" s="141" t="s">
        <v>94</v>
      </c>
      <c r="D31" s="131">
        <v>44141</v>
      </c>
      <c r="E31" s="133" t="s">
        <v>1301</v>
      </c>
      <c r="F31" s="141" t="s">
        <v>68</v>
      </c>
      <c r="G31" s="91" t="s">
        <v>1302</v>
      </c>
      <c r="H31" s="150" t="s">
        <v>1303</v>
      </c>
      <c r="I31" s="150" t="s">
        <v>62</v>
      </c>
      <c r="J31" s="150" t="s">
        <v>1304</v>
      </c>
      <c r="K31" s="130" t="s">
        <v>1305</v>
      </c>
      <c r="L31" s="368">
        <v>44141</v>
      </c>
      <c r="M31" s="131">
        <v>44207</v>
      </c>
      <c r="N31" s="131">
        <v>45107</v>
      </c>
      <c r="O31" s="759" t="s">
        <v>1347</v>
      </c>
      <c r="P31" s="745"/>
      <c r="Q31" s="745"/>
      <c r="R31" s="746"/>
      <c r="S31" s="192"/>
      <c r="T31" s="461"/>
      <c r="U31" s="462"/>
      <c r="V31" s="463"/>
      <c r="W31" s="464" t="s">
        <v>70</v>
      </c>
      <c r="X31" s="465"/>
      <c r="Y31" s="23"/>
      <c r="Z31" s="23"/>
      <c r="AA31" s="23"/>
    </row>
    <row r="32" spans="1:27" ht="342" customHeight="1">
      <c r="A32" s="130">
        <v>2</v>
      </c>
      <c r="B32" s="141" t="s">
        <v>74</v>
      </c>
      <c r="C32" s="141" t="s">
        <v>94</v>
      </c>
      <c r="D32" s="220">
        <v>44546</v>
      </c>
      <c r="E32" s="91" t="s">
        <v>1306</v>
      </c>
      <c r="F32" s="141" t="s">
        <v>75</v>
      </c>
      <c r="G32" s="91" t="s">
        <v>1307</v>
      </c>
      <c r="H32" s="150" t="s">
        <v>1308</v>
      </c>
      <c r="I32" s="150" t="s">
        <v>62</v>
      </c>
      <c r="J32" s="150" t="s">
        <v>1309</v>
      </c>
      <c r="K32" s="130" t="s">
        <v>1310</v>
      </c>
      <c r="L32" s="131">
        <v>44553</v>
      </c>
      <c r="M32" s="131">
        <v>44576</v>
      </c>
      <c r="N32" s="131">
        <v>44895</v>
      </c>
      <c r="O32" s="747" t="s">
        <v>1347</v>
      </c>
      <c r="P32" s="745"/>
      <c r="Q32" s="745"/>
      <c r="R32" s="746"/>
      <c r="S32" s="466"/>
      <c r="T32" s="145"/>
      <c r="U32" s="467"/>
      <c r="V32" s="91"/>
      <c r="W32" s="464" t="s">
        <v>70</v>
      </c>
      <c r="X32" s="425"/>
      <c r="Y32" s="23"/>
      <c r="Z32" s="23"/>
      <c r="AA32" s="23"/>
    </row>
    <row r="33" spans="1:27" ht="216.75" customHeight="1">
      <c r="A33" s="130">
        <v>3</v>
      </c>
      <c r="B33" s="130" t="s">
        <v>60</v>
      </c>
      <c r="C33" s="130" t="s">
        <v>98</v>
      </c>
      <c r="D33" s="131">
        <v>44741</v>
      </c>
      <c r="E33" s="91" t="s">
        <v>1053</v>
      </c>
      <c r="F33" s="130" t="s">
        <v>61</v>
      </c>
      <c r="G33" s="130" t="s">
        <v>1041</v>
      </c>
      <c r="H33" s="422" t="s">
        <v>1042</v>
      </c>
      <c r="I33" s="150" t="s">
        <v>62</v>
      </c>
      <c r="J33" s="150" t="s">
        <v>1043</v>
      </c>
      <c r="K33" s="130" t="s">
        <v>1311</v>
      </c>
      <c r="L33" s="131">
        <v>44748</v>
      </c>
      <c r="M33" s="131">
        <v>44757</v>
      </c>
      <c r="N33" s="407">
        <v>45107</v>
      </c>
      <c r="O33" s="747" t="s">
        <v>1347</v>
      </c>
      <c r="P33" s="745"/>
      <c r="Q33" s="745"/>
      <c r="R33" s="746"/>
      <c r="S33" s="468"/>
      <c r="T33" s="469"/>
      <c r="U33" s="436"/>
      <c r="V33" s="91"/>
      <c r="W33" s="464" t="s">
        <v>70</v>
      </c>
      <c r="X33" s="425"/>
      <c r="Y33" s="74"/>
      <c r="Z33" s="74"/>
      <c r="AA33" s="74"/>
    </row>
    <row r="34" spans="1:27" ht="15.75" customHeight="1">
      <c r="A34" s="23"/>
      <c r="B34" s="23"/>
      <c r="C34" s="23"/>
      <c r="D34" s="23"/>
      <c r="E34" s="94"/>
      <c r="F34" s="23"/>
      <c r="G34" s="94"/>
      <c r="H34" s="94"/>
      <c r="I34" s="23"/>
      <c r="J34" s="23"/>
      <c r="K34" s="23"/>
      <c r="L34" s="23"/>
      <c r="M34" s="23"/>
      <c r="N34" s="23"/>
      <c r="O34" s="73"/>
      <c r="P34" s="73"/>
      <c r="Q34" s="73"/>
      <c r="R34" s="23"/>
      <c r="S34" s="23"/>
      <c r="T34" s="93"/>
      <c r="U34" s="93"/>
      <c r="V34" s="93"/>
      <c r="W34" s="219"/>
      <c r="X34" s="94"/>
      <c r="Y34" s="23"/>
      <c r="Z34" s="23"/>
      <c r="AA34" s="23"/>
    </row>
    <row r="35" spans="1:27" ht="15.75" customHeight="1">
      <c r="A35" s="23"/>
      <c r="B35" s="23"/>
      <c r="C35" s="23"/>
      <c r="D35" s="23"/>
      <c r="E35" s="94"/>
      <c r="F35" s="23"/>
      <c r="G35" s="94"/>
      <c r="H35" s="94"/>
      <c r="I35" s="23"/>
      <c r="J35" s="23"/>
      <c r="K35" s="23"/>
      <c r="L35" s="23"/>
      <c r="M35" s="23"/>
      <c r="N35" s="23"/>
      <c r="O35" s="73"/>
      <c r="P35" s="73"/>
      <c r="Q35" s="73"/>
      <c r="R35" s="23"/>
      <c r="S35" s="23"/>
      <c r="T35" s="93"/>
      <c r="U35" s="93"/>
      <c r="V35" s="93"/>
      <c r="W35" s="219"/>
      <c r="X35" s="94"/>
      <c r="Y35" s="23"/>
      <c r="Z35" s="23"/>
      <c r="AA35" s="23"/>
    </row>
    <row r="36" spans="1:27" ht="15.75" customHeight="1">
      <c r="A36" s="23"/>
      <c r="B36" s="23"/>
      <c r="C36" s="23"/>
      <c r="D36" s="23"/>
      <c r="E36" s="94"/>
      <c r="F36" s="23"/>
      <c r="G36" s="94"/>
      <c r="H36" s="94"/>
      <c r="I36" s="23"/>
      <c r="J36" s="23"/>
      <c r="K36" s="23"/>
      <c r="L36" s="23"/>
      <c r="M36" s="23"/>
      <c r="N36" s="23"/>
      <c r="O36" s="73"/>
      <c r="P36" s="73"/>
      <c r="Q36" s="73"/>
      <c r="R36" s="23"/>
      <c r="S36" s="23"/>
      <c r="T36" s="93"/>
      <c r="U36" s="93"/>
      <c r="V36" s="93"/>
      <c r="W36" s="219"/>
      <c r="X36" s="94"/>
      <c r="Y36" s="23"/>
      <c r="Z36" s="23"/>
      <c r="AA36" s="23"/>
    </row>
    <row r="37" spans="1:27" ht="15.75" customHeight="1">
      <c r="A37" s="23"/>
      <c r="B37" s="23"/>
      <c r="C37" s="23"/>
      <c r="D37" s="23"/>
      <c r="E37" s="94"/>
      <c r="F37" s="23"/>
      <c r="G37" s="94"/>
      <c r="H37" s="94"/>
      <c r="I37" s="23"/>
      <c r="J37" s="23"/>
      <c r="K37" s="23"/>
      <c r="L37" s="23"/>
      <c r="M37" s="23"/>
      <c r="N37" s="23"/>
      <c r="O37" s="73"/>
      <c r="P37" s="73"/>
      <c r="Q37" s="73"/>
      <c r="R37" s="23"/>
      <c r="S37" s="23"/>
      <c r="T37" s="93"/>
      <c r="U37" s="93"/>
      <c r="V37" s="93"/>
      <c r="W37" s="219"/>
      <c r="X37" s="94"/>
      <c r="Y37" s="23"/>
      <c r="Z37" s="23"/>
      <c r="AA37" s="23"/>
    </row>
    <row r="38" spans="1:27" ht="15.75" customHeight="1">
      <c r="A38" s="23"/>
      <c r="B38" s="23"/>
      <c r="C38" s="23"/>
      <c r="D38" s="23"/>
      <c r="E38" s="94"/>
      <c r="F38" s="23"/>
      <c r="G38" s="94"/>
      <c r="H38" s="94"/>
      <c r="I38" s="23"/>
      <c r="J38" s="23"/>
      <c r="K38" s="23"/>
      <c r="L38" s="23"/>
      <c r="M38" s="23"/>
      <c r="N38" s="23"/>
      <c r="O38" s="73"/>
      <c r="P38" s="73"/>
      <c r="Q38" s="7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73"/>
      <c r="P39" s="73"/>
      <c r="Q39" s="7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73"/>
      <c r="P40" s="73"/>
      <c r="Q40" s="7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73"/>
      <c r="P41" s="73"/>
      <c r="Q41" s="7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73"/>
      <c r="P42" s="73"/>
      <c r="Q42" s="7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73"/>
      <c r="P43" s="73"/>
      <c r="Q43" s="7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73"/>
      <c r="P44" s="73"/>
      <c r="Q44" s="7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73"/>
      <c r="P45" s="73"/>
      <c r="Q45" s="7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73"/>
      <c r="P46" s="73"/>
      <c r="Q46" s="7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73"/>
      <c r="P47" s="73"/>
      <c r="Q47" s="7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73"/>
      <c r="P48" s="73"/>
      <c r="Q48" s="7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73"/>
      <c r="P49" s="73"/>
      <c r="Q49" s="7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73"/>
      <c r="P50" s="73"/>
      <c r="Q50" s="7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73"/>
      <c r="P51" s="73"/>
      <c r="Q51" s="7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73"/>
      <c r="P52" s="73"/>
      <c r="Q52" s="7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73"/>
      <c r="P53" s="73"/>
      <c r="Q53" s="7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73"/>
      <c r="P54" s="73"/>
      <c r="Q54" s="7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73"/>
      <c r="P55" s="73"/>
      <c r="Q55" s="7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73"/>
      <c r="P56" s="73"/>
      <c r="Q56" s="7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73"/>
      <c r="P57" s="73"/>
      <c r="Q57" s="7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73"/>
      <c r="P58" s="73"/>
      <c r="Q58" s="7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73"/>
      <c r="P59" s="73"/>
      <c r="Q59" s="7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73"/>
      <c r="P60" s="73"/>
      <c r="Q60" s="7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73"/>
      <c r="P61" s="73"/>
      <c r="Q61" s="7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73"/>
      <c r="P62" s="73"/>
      <c r="Q62" s="7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73"/>
      <c r="P63" s="73"/>
      <c r="Q63" s="7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73"/>
      <c r="P64" s="73"/>
      <c r="Q64" s="7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73"/>
      <c r="P65" s="73"/>
      <c r="Q65" s="7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73"/>
      <c r="P66" s="73"/>
      <c r="Q66" s="7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73"/>
      <c r="P67" s="73"/>
      <c r="Q67" s="7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73"/>
      <c r="P68" s="73"/>
      <c r="Q68" s="7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73"/>
      <c r="P69" s="73"/>
      <c r="Q69" s="7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73"/>
      <c r="P70" s="73"/>
      <c r="Q70" s="7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73"/>
      <c r="P71" s="73"/>
      <c r="Q71" s="7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73"/>
      <c r="P72" s="73"/>
      <c r="Q72" s="7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73"/>
      <c r="P73" s="73"/>
      <c r="Q73" s="7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73"/>
      <c r="P74" s="73"/>
      <c r="Q74" s="73"/>
      <c r="R74" s="23"/>
      <c r="S74" s="23"/>
      <c r="T74" s="93"/>
      <c r="U74" s="93"/>
      <c r="V74" s="93"/>
      <c r="W74" s="219"/>
      <c r="X74" s="94"/>
      <c r="Y74" s="23"/>
      <c r="Z74" s="23"/>
      <c r="AA74" s="23"/>
    </row>
    <row r="75" spans="1:27" ht="15.75" customHeight="1">
      <c r="A75" s="23"/>
      <c r="B75" s="23"/>
      <c r="C75" s="23"/>
      <c r="D75" s="23"/>
      <c r="E75" s="23"/>
      <c r="F75" s="23"/>
      <c r="G75" s="23"/>
      <c r="H75" s="23"/>
      <c r="I75" s="23"/>
      <c r="J75" s="23"/>
      <c r="K75" s="23"/>
      <c r="L75" s="23"/>
      <c r="M75" s="23"/>
      <c r="N75" s="23"/>
      <c r="O75" s="73"/>
      <c r="P75" s="73"/>
      <c r="Q75" s="73"/>
      <c r="R75" s="23"/>
      <c r="S75" s="23"/>
      <c r="T75" s="23"/>
      <c r="U75" s="23"/>
      <c r="V75" s="23"/>
      <c r="W75" s="219"/>
      <c r="X75" s="23"/>
      <c r="Y75" s="23"/>
      <c r="Z75" s="23"/>
      <c r="AA75" s="23"/>
    </row>
    <row r="76" spans="1:27" ht="15.75" customHeight="1">
      <c r="A76" s="23"/>
      <c r="B76" s="23"/>
      <c r="C76" s="23"/>
      <c r="D76" s="23"/>
      <c r="E76" s="23"/>
      <c r="F76" s="23"/>
      <c r="G76" s="23"/>
      <c r="H76" s="23"/>
      <c r="I76" s="23"/>
      <c r="J76" s="23"/>
      <c r="K76" s="23"/>
      <c r="L76" s="23"/>
      <c r="M76" s="23"/>
      <c r="N76" s="23"/>
      <c r="O76" s="73"/>
      <c r="P76" s="73"/>
      <c r="Q76" s="73"/>
      <c r="R76" s="23"/>
      <c r="S76" s="23"/>
      <c r="T76" s="23"/>
      <c r="U76" s="23"/>
      <c r="V76" s="23"/>
      <c r="W76" s="219"/>
      <c r="X76" s="23"/>
      <c r="Y76" s="23"/>
      <c r="Z76" s="23"/>
      <c r="AA76" s="23"/>
    </row>
    <row r="77" spans="1:27" ht="15.75" customHeight="1">
      <c r="A77" s="23"/>
      <c r="B77" s="23"/>
      <c r="C77" s="23"/>
      <c r="D77" s="23"/>
      <c r="E77" s="23"/>
      <c r="F77" s="23"/>
      <c r="G77" s="23"/>
      <c r="H77" s="23"/>
      <c r="I77" s="23"/>
      <c r="J77" s="23"/>
      <c r="K77" s="23"/>
      <c r="L77" s="23"/>
      <c r="M77" s="23"/>
      <c r="N77" s="23"/>
      <c r="O77" s="73"/>
      <c r="P77" s="73"/>
      <c r="Q77" s="73"/>
      <c r="R77" s="23"/>
      <c r="S77" s="23"/>
      <c r="T77" s="23"/>
      <c r="U77" s="23"/>
      <c r="V77" s="23"/>
      <c r="W77" s="219"/>
      <c r="X77" s="23"/>
      <c r="Y77" s="23"/>
      <c r="Z77" s="23"/>
      <c r="AA77" s="23"/>
    </row>
    <row r="78" spans="1:27" ht="15.75" customHeight="1">
      <c r="A78" s="23"/>
      <c r="B78" s="23"/>
      <c r="C78" s="23"/>
      <c r="D78" s="23"/>
      <c r="E78" s="23"/>
      <c r="F78" s="23"/>
      <c r="G78" s="23"/>
      <c r="H78" s="23"/>
      <c r="I78" s="23"/>
      <c r="J78" s="23"/>
      <c r="K78" s="23"/>
      <c r="L78" s="23"/>
      <c r="M78" s="23"/>
      <c r="N78" s="23"/>
      <c r="O78" s="73"/>
      <c r="P78" s="73"/>
      <c r="Q78" s="73"/>
      <c r="R78" s="23"/>
      <c r="S78" s="23"/>
      <c r="T78" s="23"/>
      <c r="U78" s="23"/>
      <c r="V78" s="23"/>
      <c r="W78" s="219"/>
      <c r="X78" s="23"/>
      <c r="Y78" s="23"/>
      <c r="Z78" s="23"/>
      <c r="AA78" s="23"/>
    </row>
    <row r="79" spans="1:27" ht="15.75" customHeight="1">
      <c r="A79" s="23"/>
      <c r="B79" s="23"/>
      <c r="C79" s="23"/>
      <c r="D79" s="23"/>
      <c r="E79" s="23"/>
      <c r="F79" s="23"/>
      <c r="G79" s="23"/>
      <c r="H79" s="23"/>
      <c r="I79" s="23"/>
      <c r="J79" s="23"/>
      <c r="K79" s="23"/>
      <c r="L79" s="23"/>
      <c r="M79" s="23"/>
      <c r="N79" s="23"/>
      <c r="O79" s="73"/>
      <c r="P79" s="73"/>
      <c r="Q79" s="73"/>
      <c r="R79" s="23"/>
      <c r="S79" s="23"/>
      <c r="T79" s="23"/>
      <c r="U79" s="23"/>
      <c r="V79" s="23"/>
      <c r="W79" s="219"/>
      <c r="X79" s="23"/>
      <c r="Y79" s="23"/>
      <c r="Z79" s="23"/>
      <c r="AA79" s="23"/>
    </row>
    <row r="80" spans="1:27" ht="15.75" customHeight="1">
      <c r="A80" s="23"/>
      <c r="B80" s="23"/>
      <c r="C80" s="23"/>
      <c r="D80" s="23"/>
      <c r="E80" s="23"/>
      <c r="F80" s="23"/>
      <c r="G80" s="23"/>
      <c r="H80" s="23"/>
      <c r="I80" s="23"/>
      <c r="J80" s="23"/>
      <c r="K80" s="23"/>
      <c r="L80" s="23"/>
      <c r="M80" s="23"/>
      <c r="N80" s="23"/>
      <c r="O80" s="73"/>
      <c r="P80" s="73"/>
      <c r="Q80" s="73"/>
      <c r="R80" s="23"/>
      <c r="S80" s="23"/>
      <c r="T80" s="23"/>
      <c r="U80" s="23"/>
      <c r="V80" s="23"/>
      <c r="W80" s="219"/>
      <c r="X80" s="23"/>
      <c r="Y80" s="23"/>
      <c r="Z80" s="23"/>
      <c r="AA80" s="23"/>
    </row>
    <row r="81" spans="1:27" ht="15.75" customHeight="1">
      <c r="A81" s="23"/>
      <c r="B81" s="23"/>
      <c r="C81" s="23"/>
      <c r="D81" s="23"/>
      <c r="E81" s="23"/>
      <c r="F81" s="23"/>
      <c r="G81" s="23"/>
      <c r="H81" s="23"/>
      <c r="I81" s="23"/>
      <c r="J81" s="23"/>
      <c r="K81" s="23"/>
      <c r="L81" s="23"/>
      <c r="M81" s="23"/>
      <c r="N81" s="23"/>
      <c r="O81" s="73"/>
      <c r="P81" s="73"/>
      <c r="Q81" s="73"/>
      <c r="R81" s="23"/>
      <c r="S81" s="23"/>
      <c r="T81" s="23"/>
      <c r="U81" s="23"/>
      <c r="V81" s="23"/>
      <c r="W81" s="219"/>
      <c r="X81" s="23"/>
      <c r="Y81" s="23"/>
      <c r="Z81" s="23"/>
      <c r="AA81" s="23"/>
    </row>
    <row r="82" spans="1:27" ht="15.75" customHeight="1">
      <c r="A82" s="23"/>
      <c r="B82" s="23"/>
      <c r="C82" s="23"/>
      <c r="D82" s="23"/>
      <c r="E82" s="23"/>
      <c r="F82" s="23"/>
      <c r="G82" s="23"/>
      <c r="H82" s="23"/>
      <c r="I82" s="23"/>
      <c r="J82" s="23"/>
      <c r="K82" s="23"/>
      <c r="L82" s="23"/>
      <c r="M82" s="23"/>
      <c r="N82" s="23"/>
      <c r="O82" s="73"/>
      <c r="P82" s="73"/>
      <c r="Q82" s="73"/>
      <c r="R82" s="23"/>
      <c r="S82" s="23"/>
      <c r="T82" s="23"/>
      <c r="U82" s="23"/>
      <c r="V82" s="23"/>
      <c r="W82" s="219"/>
      <c r="X82" s="23"/>
      <c r="Y82" s="23"/>
      <c r="Z82" s="23"/>
      <c r="AA82" s="23"/>
    </row>
    <row r="83" spans="1:27" ht="15.75" customHeight="1">
      <c r="A83" s="23"/>
      <c r="B83" s="23"/>
      <c r="C83" s="23"/>
      <c r="D83" s="23"/>
      <c r="E83" s="23"/>
      <c r="F83" s="23"/>
      <c r="G83" s="23"/>
      <c r="H83" s="23"/>
      <c r="I83" s="23"/>
      <c r="J83" s="23"/>
      <c r="K83" s="23"/>
      <c r="L83" s="23"/>
      <c r="M83" s="23"/>
      <c r="N83" s="23"/>
      <c r="O83" s="73"/>
      <c r="P83" s="73"/>
      <c r="Q83" s="73"/>
      <c r="R83" s="23"/>
      <c r="S83" s="23"/>
      <c r="T83" s="23"/>
      <c r="U83" s="23"/>
      <c r="V83" s="23"/>
      <c r="W83" s="219"/>
      <c r="X83" s="23"/>
      <c r="Y83" s="23"/>
      <c r="Z83" s="23"/>
      <c r="AA83" s="23"/>
    </row>
    <row r="84" spans="1:27" ht="15.75" customHeight="1">
      <c r="A84" s="23"/>
      <c r="B84" s="23"/>
      <c r="C84" s="23"/>
      <c r="D84" s="23"/>
      <c r="E84" s="23"/>
      <c r="F84" s="23"/>
      <c r="G84" s="23"/>
      <c r="H84" s="23"/>
      <c r="I84" s="23"/>
      <c r="J84" s="23"/>
      <c r="K84" s="23"/>
      <c r="L84" s="23"/>
      <c r="M84" s="23"/>
      <c r="N84" s="23"/>
      <c r="O84" s="73"/>
      <c r="P84" s="73"/>
      <c r="Q84" s="73"/>
      <c r="R84" s="23"/>
      <c r="S84" s="23"/>
      <c r="T84" s="23"/>
      <c r="U84" s="23"/>
      <c r="V84" s="23"/>
      <c r="W84" s="219"/>
      <c r="X84" s="23"/>
      <c r="Y84" s="23"/>
      <c r="Z84" s="23"/>
      <c r="AA84" s="23"/>
    </row>
    <row r="85" spans="1:27" ht="15.75" customHeight="1">
      <c r="A85" s="23"/>
      <c r="B85" s="23"/>
      <c r="C85" s="23"/>
      <c r="D85" s="23"/>
      <c r="E85" s="23"/>
      <c r="F85" s="23"/>
      <c r="G85" s="23"/>
      <c r="H85" s="23"/>
      <c r="I85" s="23"/>
      <c r="J85" s="23"/>
      <c r="K85" s="23"/>
      <c r="L85" s="23"/>
      <c r="M85" s="23"/>
      <c r="N85" s="23"/>
      <c r="O85" s="73"/>
      <c r="P85" s="73"/>
      <c r="Q85" s="73"/>
      <c r="R85" s="23"/>
      <c r="S85" s="23"/>
      <c r="T85" s="23"/>
      <c r="U85" s="23"/>
      <c r="V85" s="23"/>
      <c r="W85" s="219"/>
      <c r="X85" s="23"/>
      <c r="Y85" s="23"/>
      <c r="Z85" s="23"/>
      <c r="AA85" s="23"/>
    </row>
    <row r="86" spans="1:27" ht="15.75" customHeight="1">
      <c r="A86" s="23"/>
      <c r="B86" s="23"/>
      <c r="C86" s="23"/>
      <c r="D86" s="23"/>
      <c r="E86" s="23"/>
      <c r="F86" s="23"/>
      <c r="G86" s="23"/>
      <c r="H86" s="23"/>
      <c r="I86" s="23"/>
      <c r="J86" s="23"/>
      <c r="K86" s="23"/>
      <c r="L86" s="23"/>
      <c r="M86" s="23"/>
      <c r="N86" s="23"/>
      <c r="O86" s="73"/>
      <c r="P86" s="73"/>
      <c r="Q86" s="73"/>
      <c r="R86" s="23"/>
      <c r="S86" s="23"/>
      <c r="T86" s="23"/>
      <c r="U86" s="23"/>
      <c r="V86" s="23"/>
      <c r="W86" s="219"/>
      <c r="X86" s="23"/>
      <c r="Y86" s="23"/>
      <c r="Z86" s="23"/>
      <c r="AA86" s="23"/>
    </row>
    <row r="87" spans="1:27" ht="15.75" customHeight="1">
      <c r="A87" s="23"/>
      <c r="B87" s="23"/>
      <c r="C87" s="23"/>
      <c r="D87" s="23"/>
      <c r="E87" s="23"/>
      <c r="F87" s="23"/>
      <c r="G87" s="23"/>
      <c r="H87" s="23"/>
      <c r="I87" s="23"/>
      <c r="J87" s="23"/>
      <c r="K87" s="23"/>
      <c r="L87" s="23"/>
      <c r="M87" s="23"/>
      <c r="N87" s="23"/>
      <c r="O87" s="73"/>
      <c r="P87" s="73"/>
      <c r="Q87" s="73"/>
      <c r="R87" s="23"/>
      <c r="S87" s="23"/>
      <c r="T87" s="23"/>
      <c r="U87" s="23"/>
      <c r="V87" s="23"/>
      <c r="W87" s="219"/>
      <c r="X87" s="23"/>
      <c r="Y87" s="23"/>
      <c r="Z87" s="23"/>
      <c r="AA87" s="23"/>
    </row>
    <row r="88" spans="1:27" ht="15.75" customHeight="1">
      <c r="A88" s="23"/>
      <c r="B88" s="23"/>
      <c r="C88" s="23"/>
      <c r="D88" s="23"/>
      <c r="E88" s="23"/>
      <c r="F88" s="23"/>
      <c r="G88" s="23"/>
      <c r="H88" s="23"/>
      <c r="I88" s="23"/>
      <c r="J88" s="23"/>
      <c r="K88" s="23"/>
      <c r="L88" s="23"/>
      <c r="M88" s="23"/>
      <c r="N88" s="23"/>
      <c r="O88" s="73"/>
      <c r="P88" s="73"/>
      <c r="Q88" s="73"/>
      <c r="R88" s="23"/>
      <c r="S88" s="23"/>
      <c r="T88" s="23"/>
      <c r="U88" s="23"/>
      <c r="V88" s="23"/>
      <c r="W88" s="219"/>
      <c r="X88" s="23"/>
      <c r="Y88" s="23"/>
      <c r="Z88" s="23"/>
      <c r="AA88" s="23"/>
    </row>
    <row r="89" spans="1:27" ht="15.75" customHeight="1">
      <c r="A89" s="23"/>
      <c r="B89" s="23"/>
      <c r="C89" s="23"/>
      <c r="D89" s="23"/>
      <c r="E89" s="23"/>
      <c r="F89" s="23"/>
      <c r="G89" s="23"/>
      <c r="H89" s="23"/>
      <c r="I89" s="23"/>
      <c r="J89" s="23"/>
      <c r="K89" s="23"/>
      <c r="L89" s="23"/>
      <c r="M89" s="23"/>
      <c r="N89" s="23"/>
      <c r="O89" s="73"/>
      <c r="P89" s="73"/>
      <c r="Q89" s="73"/>
      <c r="R89" s="23"/>
      <c r="S89" s="23"/>
      <c r="T89" s="23"/>
      <c r="U89" s="23"/>
      <c r="V89" s="23"/>
      <c r="W89" s="219"/>
      <c r="X89" s="23"/>
      <c r="Y89" s="23"/>
      <c r="Z89" s="23"/>
      <c r="AA89" s="23"/>
    </row>
    <row r="90" spans="1:27" ht="15.75" customHeight="1">
      <c r="A90" s="23"/>
      <c r="B90" s="23"/>
      <c r="C90" s="23"/>
      <c r="D90" s="23"/>
      <c r="E90" s="23"/>
      <c r="F90" s="23"/>
      <c r="G90" s="23"/>
      <c r="H90" s="23"/>
      <c r="I90" s="23"/>
      <c r="J90" s="23"/>
      <c r="K90" s="23"/>
      <c r="L90" s="23"/>
      <c r="M90" s="23"/>
      <c r="N90" s="23"/>
      <c r="O90" s="73"/>
      <c r="P90" s="73"/>
      <c r="Q90" s="73"/>
      <c r="R90" s="23"/>
      <c r="S90" s="23"/>
      <c r="T90" s="23"/>
      <c r="U90" s="23"/>
      <c r="V90" s="23"/>
      <c r="W90" s="219"/>
      <c r="X90" s="23"/>
      <c r="Y90" s="23"/>
      <c r="Z90" s="23"/>
      <c r="AA90" s="23"/>
    </row>
    <row r="91" spans="1:27" ht="15.75" customHeight="1">
      <c r="A91" s="23"/>
      <c r="B91" s="23"/>
      <c r="C91" s="23"/>
      <c r="D91" s="23"/>
      <c r="E91" s="23"/>
      <c r="F91" s="23"/>
      <c r="G91" s="23"/>
      <c r="H91" s="23"/>
      <c r="I91" s="23"/>
      <c r="J91" s="23"/>
      <c r="K91" s="23"/>
      <c r="L91" s="23"/>
      <c r="M91" s="23"/>
      <c r="N91" s="23"/>
      <c r="O91" s="73"/>
      <c r="P91" s="73"/>
      <c r="Q91" s="73"/>
      <c r="R91" s="23"/>
      <c r="S91" s="23"/>
      <c r="T91" s="23"/>
      <c r="U91" s="23"/>
      <c r="V91" s="23"/>
      <c r="W91" s="219"/>
      <c r="X91" s="23"/>
      <c r="Y91" s="23"/>
      <c r="Z91" s="23"/>
      <c r="AA91" s="23"/>
    </row>
    <row r="92" spans="1:27" ht="15.75" customHeight="1">
      <c r="A92" s="23"/>
      <c r="B92" s="23"/>
      <c r="C92" s="23"/>
      <c r="D92" s="23"/>
      <c r="E92" s="23"/>
      <c r="F92" s="23"/>
      <c r="G92" s="23"/>
      <c r="H92" s="23"/>
      <c r="I92" s="23"/>
      <c r="J92" s="23"/>
      <c r="K92" s="23"/>
      <c r="L92" s="23"/>
      <c r="M92" s="23"/>
      <c r="N92" s="23"/>
      <c r="O92" s="73"/>
      <c r="P92" s="73"/>
      <c r="Q92" s="73"/>
      <c r="R92" s="23"/>
      <c r="S92" s="23"/>
      <c r="T92" s="23"/>
      <c r="U92" s="23"/>
      <c r="V92" s="23"/>
      <c r="W92" s="219"/>
      <c r="X92" s="23"/>
      <c r="Y92" s="23"/>
      <c r="Z92" s="23"/>
      <c r="AA92" s="23"/>
    </row>
    <row r="93" spans="1:27" ht="15.75" customHeight="1">
      <c r="A93" s="23"/>
      <c r="B93" s="23"/>
      <c r="C93" s="23"/>
      <c r="D93" s="23"/>
      <c r="E93" s="23"/>
      <c r="F93" s="23"/>
      <c r="G93" s="23"/>
      <c r="H93" s="23"/>
      <c r="I93" s="23"/>
      <c r="J93" s="23"/>
      <c r="K93" s="23"/>
      <c r="L93" s="23"/>
      <c r="M93" s="23"/>
      <c r="N93" s="23"/>
      <c r="O93" s="73"/>
      <c r="P93" s="73"/>
      <c r="Q93" s="7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73"/>
      <c r="P94" s="73"/>
      <c r="Q94" s="7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73"/>
      <c r="P95" s="73"/>
      <c r="Q95" s="7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73"/>
      <c r="P96" s="73"/>
      <c r="Q96" s="7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73"/>
      <c r="P97" s="73"/>
      <c r="Q97" s="7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73"/>
      <c r="P98" s="73"/>
      <c r="Q98" s="7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73"/>
      <c r="P99" s="73"/>
      <c r="Q99" s="7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73"/>
      <c r="P100" s="73"/>
      <c r="Q100" s="7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73"/>
      <c r="P101" s="73"/>
      <c r="Q101" s="7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73"/>
      <c r="P102" s="73"/>
      <c r="Q102" s="7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73"/>
      <c r="P103" s="73"/>
      <c r="Q103" s="7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73"/>
      <c r="P104" s="73"/>
      <c r="Q104" s="7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73"/>
      <c r="P105" s="73"/>
      <c r="Q105" s="7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73"/>
      <c r="P106" s="73"/>
      <c r="Q106" s="7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73"/>
      <c r="P107" s="73"/>
      <c r="Q107" s="7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73"/>
      <c r="P108" s="73"/>
      <c r="Q108" s="7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73"/>
      <c r="P109" s="73"/>
      <c r="Q109" s="7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73"/>
      <c r="P110" s="73"/>
      <c r="Q110" s="7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73"/>
      <c r="P111" s="73"/>
      <c r="Q111" s="7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73"/>
      <c r="P112" s="73"/>
      <c r="Q112" s="7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73"/>
      <c r="P113" s="73"/>
      <c r="Q113" s="7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73"/>
      <c r="P114" s="73"/>
      <c r="Q114" s="7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73"/>
      <c r="P115" s="73"/>
      <c r="Q115" s="7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73"/>
      <c r="P116" s="73"/>
      <c r="Q116" s="7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73"/>
      <c r="P117" s="73"/>
      <c r="Q117" s="7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73"/>
      <c r="P118" s="73"/>
      <c r="Q118" s="7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73"/>
      <c r="P119" s="73"/>
      <c r="Q119" s="7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73"/>
      <c r="P120" s="73"/>
      <c r="Q120" s="7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73"/>
      <c r="P121" s="73"/>
      <c r="Q121" s="7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73"/>
      <c r="P122" s="73"/>
      <c r="Q122" s="7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73"/>
      <c r="P123" s="73"/>
      <c r="Q123" s="7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73"/>
      <c r="P124" s="73"/>
      <c r="Q124" s="7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73"/>
      <c r="P125" s="73"/>
      <c r="Q125" s="7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73"/>
      <c r="P126" s="73"/>
      <c r="Q126" s="7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73"/>
      <c r="P127" s="73"/>
      <c r="Q127" s="7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73"/>
      <c r="P128" s="73"/>
      <c r="Q128" s="7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73"/>
      <c r="P129" s="73"/>
      <c r="Q129" s="7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73"/>
      <c r="P130" s="73"/>
      <c r="Q130" s="7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73"/>
      <c r="P131" s="73"/>
      <c r="Q131" s="7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73"/>
      <c r="P132" s="73"/>
      <c r="Q132" s="7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73"/>
      <c r="P133" s="73"/>
      <c r="Q133" s="7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73"/>
      <c r="P134" s="73"/>
      <c r="Q134" s="7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73"/>
      <c r="P135" s="73"/>
      <c r="Q135" s="7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73"/>
      <c r="P136" s="73"/>
      <c r="Q136" s="7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73"/>
      <c r="P137" s="73"/>
      <c r="Q137" s="7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73"/>
      <c r="P138" s="73"/>
      <c r="Q138" s="7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73"/>
      <c r="P139" s="73"/>
      <c r="Q139" s="7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73"/>
      <c r="P140" s="73"/>
      <c r="Q140" s="7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73"/>
      <c r="P141" s="73"/>
      <c r="Q141" s="7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73"/>
      <c r="P142" s="73"/>
      <c r="Q142" s="7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73"/>
      <c r="P143" s="73"/>
      <c r="Q143" s="7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73"/>
      <c r="P144" s="73"/>
      <c r="Q144" s="7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73"/>
      <c r="P145" s="73"/>
      <c r="Q145" s="7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73"/>
      <c r="P146" s="73"/>
      <c r="Q146" s="7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73"/>
      <c r="P147" s="73"/>
      <c r="Q147" s="7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73"/>
      <c r="P148" s="73"/>
      <c r="Q148" s="7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73"/>
      <c r="P149" s="73"/>
      <c r="Q149" s="7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73"/>
      <c r="P150" s="73"/>
      <c r="Q150" s="7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73"/>
      <c r="P151" s="73"/>
      <c r="Q151" s="7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73"/>
      <c r="P152" s="73"/>
      <c r="Q152" s="7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73"/>
      <c r="P153" s="73"/>
      <c r="Q153" s="7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73"/>
      <c r="P154" s="73"/>
      <c r="Q154" s="7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73"/>
      <c r="P155" s="73"/>
      <c r="Q155" s="7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73"/>
      <c r="P156" s="73"/>
      <c r="Q156" s="7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73"/>
      <c r="P157" s="73"/>
      <c r="Q157" s="7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73"/>
      <c r="P158" s="73"/>
      <c r="Q158" s="7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73"/>
      <c r="P159" s="73"/>
      <c r="Q159" s="7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73"/>
      <c r="P160" s="73"/>
      <c r="Q160" s="7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73"/>
      <c r="P161" s="73"/>
      <c r="Q161" s="7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73"/>
      <c r="P162" s="73"/>
      <c r="Q162" s="7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73"/>
      <c r="P163" s="73"/>
      <c r="Q163" s="7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73"/>
      <c r="P164" s="73"/>
      <c r="Q164" s="7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73"/>
      <c r="P165" s="73"/>
      <c r="Q165" s="7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73"/>
      <c r="P166" s="73"/>
      <c r="Q166" s="7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73"/>
      <c r="P167" s="73"/>
      <c r="Q167" s="7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73"/>
      <c r="P168" s="73"/>
      <c r="Q168" s="7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73"/>
      <c r="P169" s="73"/>
      <c r="Q169" s="7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73"/>
      <c r="P170" s="73"/>
      <c r="Q170" s="7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73"/>
      <c r="P171" s="73"/>
      <c r="Q171" s="7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73"/>
      <c r="P172" s="73"/>
      <c r="Q172" s="7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73"/>
      <c r="P173" s="73"/>
      <c r="Q173" s="7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73"/>
      <c r="P174" s="73"/>
      <c r="Q174" s="7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73"/>
      <c r="P175" s="73"/>
      <c r="Q175" s="7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73"/>
      <c r="P176" s="73"/>
      <c r="Q176" s="7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73"/>
      <c r="P177" s="73"/>
      <c r="Q177" s="7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73"/>
      <c r="P178" s="73"/>
      <c r="Q178" s="7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73"/>
      <c r="P179" s="73"/>
      <c r="Q179" s="7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73"/>
      <c r="P180" s="73"/>
      <c r="Q180" s="7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73"/>
      <c r="P181" s="73"/>
      <c r="Q181" s="7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73"/>
      <c r="P182" s="73"/>
      <c r="Q182" s="7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73"/>
      <c r="P183" s="73"/>
      <c r="Q183" s="7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73"/>
      <c r="P184" s="73"/>
      <c r="Q184" s="7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73"/>
      <c r="P185" s="73"/>
      <c r="Q185" s="7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73"/>
      <c r="P186" s="73"/>
      <c r="Q186" s="7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73"/>
      <c r="P187" s="73"/>
      <c r="Q187" s="7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73"/>
      <c r="P188" s="73"/>
      <c r="Q188" s="7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73"/>
      <c r="P189" s="73"/>
      <c r="Q189" s="7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73"/>
      <c r="P190" s="73"/>
      <c r="Q190" s="7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73"/>
      <c r="P191" s="73"/>
      <c r="Q191" s="7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73"/>
      <c r="P192" s="73"/>
      <c r="Q192" s="7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73"/>
      <c r="P193" s="73"/>
      <c r="Q193" s="7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73"/>
      <c r="P194" s="73"/>
      <c r="Q194" s="7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73"/>
      <c r="P195" s="73"/>
      <c r="Q195" s="7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73"/>
      <c r="P196" s="73"/>
      <c r="Q196" s="7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73"/>
      <c r="P197" s="73"/>
      <c r="Q197" s="7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73"/>
      <c r="P198" s="73"/>
      <c r="Q198" s="7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73"/>
      <c r="P199" s="73"/>
      <c r="Q199" s="7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73"/>
      <c r="P200" s="73"/>
      <c r="Q200" s="7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73"/>
      <c r="P201" s="73"/>
      <c r="Q201" s="7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73"/>
      <c r="P202" s="73"/>
      <c r="Q202" s="7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73"/>
      <c r="P203" s="73"/>
      <c r="Q203" s="7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73"/>
      <c r="P204" s="73"/>
      <c r="Q204" s="7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73"/>
      <c r="P205" s="73"/>
      <c r="Q205" s="7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73"/>
      <c r="P206" s="73"/>
      <c r="Q206" s="7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73"/>
      <c r="P207" s="73"/>
      <c r="Q207" s="7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73"/>
      <c r="P208" s="73"/>
      <c r="Q208" s="7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73"/>
      <c r="P209" s="73"/>
      <c r="Q209" s="7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73"/>
      <c r="P210" s="73"/>
      <c r="Q210" s="7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73"/>
      <c r="P211" s="73"/>
      <c r="Q211" s="7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73"/>
      <c r="P212" s="73"/>
      <c r="Q212" s="7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73"/>
      <c r="P213" s="73"/>
      <c r="Q213" s="7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73"/>
      <c r="P214" s="73"/>
      <c r="Q214" s="7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73"/>
      <c r="P215" s="73"/>
      <c r="Q215" s="7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73"/>
      <c r="P216" s="73"/>
      <c r="Q216" s="7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73"/>
      <c r="P217" s="73"/>
      <c r="Q217" s="7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73"/>
      <c r="P218" s="73"/>
      <c r="Q218" s="7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73"/>
      <c r="P219" s="73"/>
      <c r="Q219" s="7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73"/>
      <c r="P220" s="73"/>
      <c r="Q220" s="7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73"/>
      <c r="P221" s="73"/>
      <c r="Q221" s="7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73"/>
      <c r="P222" s="73"/>
      <c r="Q222" s="7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73"/>
      <c r="P223" s="73"/>
      <c r="Q223" s="7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73"/>
      <c r="P224" s="73"/>
      <c r="Q224" s="7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73"/>
      <c r="P225" s="73"/>
      <c r="Q225" s="7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73"/>
      <c r="P226" s="73"/>
      <c r="Q226" s="7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73"/>
      <c r="P227" s="73"/>
      <c r="Q227" s="7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73"/>
      <c r="P228" s="73"/>
      <c r="Q228" s="7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73"/>
      <c r="P229" s="73"/>
      <c r="Q229" s="7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73"/>
      <c r="P230" s="73"/>
      <c r="Q230" s="7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73"/>
      <c r="P231" s="73"/>
      <c r="Q231" s="7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73"/>
      <c r="P232" s="73"/>
      <c r="Q232" s="73"/>
      <c r="R232" s="23"/>
      <c r="S232" s="23"/>
      <c r="T232" s="23"/>
      <c r="U232" s="23"/>
      <c r="V232" s="23"/>
      <c r="W232" s="219"/>
      <c r="X232" s="23"/>
      <c r="Y232" s="23"/>
      <c r="Z232" s="23"/>
      <c r="AA232" s="23"/>
    </row>
    <row r="233" spans="1:27" ht="15.75" customHeight="1">
      <c r="A233" s="23"/>
      <c r="B233" s="23"/>
      <c r="C233" s="23"/>
      <c r="D233" s="23"/>
      <c r="E233" s="23"/>
      <c r="F233" s="23"/>
      <c r="G233" s="23"/>
      <c r="H233" s="23"/>
      <c r="I233" s="23"/>
      <c r="J233" s="23"/>
      <c r="K233" s="23"/>
      <c r="L233" s="23"/>
      <c r="M233" s="23"/>
      <c r="N233" s="23"/>
      <c r="O233" s="73"/>
      <c r="P233" s="73"/>
      <c r="Q233" s="73"/>
      <c r="R233" s="23"/>
      <c r="S233" s="23"/>
      <c r="T233" s="23"/>
      <c r="U233" s="23"/>
      <c r="V233" s="23"/>
      <c r="W233" s="219"/>
      <c r="X233" s="23"/>
      <c r="Y233" s="23"/>
      <c r="Z233" s="23"/>
      <c r="AA233" s="23"/>
    </row>
    <row r="234" spans="1:27" ht="15.75" customHeight="1">
      <c r="A234" s="23"/>
      <c r="B234" s="23"/>
      <c r="C234" s="23"/>
      <c r="D234" s="23"/>
      <c r="E234" s="23"/>
      <c r="F234" s="23"/>
      <c r="G234" s="23"/>
      <c r="H234" s="23"/>
      <c r="I234" s="23"/>
      <c r="J234" s="23"/>
      <c r="K234" s="23"/>
      <c r="L234" s="23"/>
      <c r="M234" s="23"/>
      <c r="N234" s="23"/>
      <c r="O234" s="73"/>
      <c r="P234" s="73"/>
      <c r="Q234" s="7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73"/>
      <c r="P235" s="73"/>
      <c r="Q235" s="7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73"/>
      <c r="P236" s="73"/>
      <c r="Q236" s="7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73"/>
      <c r="P237" s="73"/>
      <c r="Q237" s="7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73"/>
      <c r="P238" s="73"/>
      <c r="Q238" s="7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73"/>
      <c r="P239" s="73"/>
      <c r="Q239" s="7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73"/>
      <c r="P240" s="73"/>
      <c r="Q240" s="7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73"/>
      <c r="P241" s="73"/>
      <c r="Q241" s="7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73"/>
      <c r="P242" s="73"/>
      <c r="Q242" s="7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73"/>
      <c r="P243" s="73"/>
      <c r="Q243" s="7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73"/>
      <c r="P244" s="73"/>
      <c r="Q244" s="7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73"/>
      <c r="P245" s="73"/>
      <c r="Q245" s="7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73"/>
      <c r="P246" s="73"/>
      <c r="Q246" s="7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73"/>
      <c r="P247" s="73"/>
      <c r="Q247" s="7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73"/>
      <c r="P248" s="73"/>
      <c r="Q248" s="7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73"/>
      <c r="P249" s="73"/>
      <c r="Q249" s="7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73"/>
      <c r="P250" s="73"/>
      <c r="Q250" s="7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73"/>
      <c r="P251" s="73"/>
      <c r="Q251" s="7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73"/>
      <c r="P252" s="73"/>
      <c r="Q252" s="7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73"/>
      <c r="P253" s="73"/>
      <c r="Q253" s="7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73"/>
      <c r="P254" s="73"/>
      <c r="Q254" s="7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73"/>
      <c r="P255" s="73"/>
      <c r="Q255" s="7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73"/>
      <c r="P256" s="73"/>
      <c r="Q256" s="7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73"/>
      <c r="P257" s="73"/>
      <c r="Q257" s="7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73"/>
      <c r="P258" s="73"/>
      <c r="Q258" s="7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73"/>
      <c r="P259" s="73"/>
      <c r="Q259" s="7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73"/>
      <c r="P260" s="73"/>
      <c r="Q260" s="7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73"/>
      <c r="P261" s="73"/>
      <c r="Q261" s="7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73"/>
      <c r="P262" s="73"/>
      <c r="Q262" s="7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73"/>
      <c r="P263" s="73"/>
      <c r="Q263" s="7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73"/>
      <c r="P264" s="73"/>
      <c r="Q264" s="7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73"/>
      <c r="P265" s="73"/>
      <c r="Q265" s="7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73"/>
      <c r="P266" s="73"/>
      <c r="Q266" s="7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73"/>
      <c r="P267" s="73"/>
      <c r="Q267" s="7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73"/>
      <c r="P268" s="73"/>
      <c r="Q268" s="7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73"/>
      <c r="P269" s="73"/>
      <c r="Q269" s="7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73"/>
      <c r="P270" s="73"/>
      <c r="Q270" s="7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73"/>
      <c r="P271" s="73"/>
      <c r="Q271" s="7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73"/>
      <c r="P272" s="73"/>
      <c r="Q272" s="7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73"/>
      <c r="P273" s="73"/>
      <c r="Q273" s="7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73"/>
      <c r="P274" s="73"/>
      <c r="Q274" s="7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73"/>
      <c r="P275" s="73"/>
      <c r="Q275" s="7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73"/>
      <c r="P276" s="73"/>
      <c r="Q276" s="7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73"/>
      <c r="P277" s="73"/>
      <c r="Q277" s="7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73"/>
      <c r="P278" s="73"/>
      <c r="Q278" s="7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73"/>
      <c r="P279" s="73"/>
      <c r="Q279" s="7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73"/>
      <c r="P280" s="73"/>
      <c r="Q280" s="7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73"/>
      <c r="P281" s="73"/>
      <c r="Q281" s="7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73"/>
      <c r="P282" s="73"/>
      <c r="Q282" s="7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73"/>
      <c r="P283" s="73"/>
      <c r="Q283" s="7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73"/>
      <c r="P284" s="73"/>
      <c r="Q284" s="7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73"/>
      <c r="P285" s="73"/>
      <c r="Q285" s="7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73"/>
      <c r="P286" s="73"/>
      <c r="Q286" s="7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73"/>
      <c r="P287" s="73"/>
      <c r="Q287" s="7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73"/>
      <c r="P288" s="73"/>
      <c r="Q288" s="7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73"/>
      <c r="P289" s="73"/>
      <c r="Q289" s="7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73"/>
      <c r="P290" s="73"/>
      <c r="Q290" s="7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73"/>
      <c r="P291" s="73"/>
      <c r="Q291" s="7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73"/>
      <c r="P292" s="73"/>
      <c r="Q292" s="7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73"/>
      <c r="P293" s="73"/>
      <c r="Q293" s="7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73"/>
      <c r="P294" s="73"/>
      <c r="Q294" s="7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73"/>
      <c r="P295" s="73"/>
      <c r="Q295" s="7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73"/>
      <c r="P296" s="73"/>
      <c r="Q296" s="7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73"/>
      <c r="P297" s="73"/>
      <c r="Q297" s="7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73"/>
      <c r="P298" s="73"/>
      <c r="Q298" s="7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73"/>
      <c r="P299" s="73"/>
      <c r="Q299" s="7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73"/>
      <c r="P300" s="73"/>
      <c r="Q300" s="7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73"/>
      <c r="P301" s="73"/>
      <c r="Q301" s="7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73"/>
      <c r="P302" s="73"/>
      <c r="Q302" s="7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73"/>
      <c r="P303" s="73"/>
      <c r="Q303" s="7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73"/>
      <c r="P304" s="73"/>
      <c r="Q304" s="7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73"/>
      <c r="P305" s="73"/>
      <c r="Q305" s="7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73"/>
      <c r="P306" s="73"/>
      <c r="Q306" s="7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73"/>
      <c r="P307" s="73"/>
      <c r="Q307" s="7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73"/>
      <c r="P308" s="73"/>
      <c r="Q308" s="7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73"/>
      <c r="P309" s="73"/>
      <c r="Q309" s="7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73"/>
      <c r="P310" s="73"/>
      <c r="Q310" s="7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73"/>
      <c r="P311" s="73"/>
      <c r="Q311" s="7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73"/>
      <c r="P312" s="73"/>
      <c r="Q312" s="7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73"/>
      <c r="P313" s="73"/>
      <c r="Q313" s="7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73"/>
      <c r="P314" s="73"/>
      <c r="Q314" s="7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73"/>
      <c r="P315" s="73"/>
      <c r="Q315" s="7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73"/>
      <c r="P316" s="73"/>
      <c r="Q316" s="7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73"/>
      <c r="P317" s="73"/>
      <c r="Q317" s="7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73"/>
      <c r="P318" s="73"/>
      <c r="Q318" s="7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73"/>
      <c r="P319" s="73"/>
      <c r="Q319" s="7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73"/>
      <c r="P320" s="73"/>
      <c r="Q320" s="7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73"/>
      <c r="P321" s="73"/>
      <c r="Q321" s="7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73"/>
      <c r="P322" s="73"/>
      <c r="Q322" s="7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73"/>
      <c r="P323" s="73"/>
      <c r="Q323" s="7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73"/>
      <c r="P324" s="73"/>
      <c r="Q324" s="7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73"/>
      <c r="P325" s="73"/>
      <c r="Q325" s="7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73"/>
      <c r="P326" s="73"/>
      <c r="Q326" s="7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73"/>
      <c r="P327" s="73"/>
      <c r="Q327" s="7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73"/>
      <c r="P328" s="73"/>
      <c r="Q328" s="7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73"/>
      <c r="P329" s="73"/>
      <c r="Q329" s="7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73"/>
      <c r="P330" s="73"/>
      <c r="Q330" s="7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73"/>
      <c r="P331" s="73"/>
      <c r="Q331" s="7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73"/>
      <c r="P332" s="73"/>
      <c r="Q332" s="7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73"/>
      <c r="P333" s="73"/>
      <c r="Q333" s="7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73"/>
      <c r="P334" s="73"/>
      <c r="Q334" s="7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73"/>
      <c r="P335" s="73"/>
      <c r="Q335" s="7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73"/>
      <c r="P336" s="73"/>
      <c r="Q336" s="7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73"/>
      <c r="P337" s="73"/>
      <c r="Q337" s="7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73"/>
      <c r="P338" s="73"/>
      <c r="Q338" s="7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73"/>
      <c r="P339" s="73"/>
      <c r="Q339" s="7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73"/>
      <c r="P340" s="73"/>
      <c r="Q340" s="7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73"/>
      <c r="P341" s="73"/>
      <c r="Q341" s="7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73"/>
      <c r="P342" s="73"/>
      <c r="Q342" s="7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73"/>
      <c r="P343" s="73"/>
      <c r="Q343" s="7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73"/>
      <c r="P344" s="73"/>
      <c r="Q344" s="7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73"/>
      <c r="P345" s="73"/>
      <c r="Q345" s="7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73"/>
      <c r="P346" s="73"/>
      <c r="Q346" s="7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73"/>
      <c r="P347" s="73"/>
      <c r="Q347" s="7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73"/>
      <c r="P348" s="73"/>
      <c r="Q348" s="7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73"/>
      <c r="P349" s="73"/>
      <c r="Q349" s="7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73"/>
      <c r="P350" s="73"/>
      <c r="Q350" s="7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73"/>
      <c r="P351" s="73"/>
      <c r="Q351" s="7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73"/>
      <c r="P352" s="73"/>
      <c r="Q352" s="7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73"/>
      <c r="P353" s="73"/>
      <c r="Q353" s="7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73"/>
      <c r="P354" s="73"/>
      <c r="Q354" s="7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73"/>
      <c r="P355" s="73"/>
      <c r="Q355" s="7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73"/>
      <c r="P356" s="73"/>
      <c r="Q356" s="7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73"/>
      <c r="P357" s="73"/>
      <c r="Q357" s="7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73"/>
      <c r="P358" s="73"/>
      <c r="Q358" s="7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73"/>
      <c r="P359" s="73"/>
      <c r="Q359" s="7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73"/>
      <c r="P360" s="73"/>
      <c r="Q360" s="7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73"/>
      <c r="P361" s="73"/>
      <c r="Q361" s="7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73"/>
      <c r="P362" s="73"/>
      <c r="Q362" s="7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73"/>
      <c r="P363" s="73"/>
      <c r="Q363" s="7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73"/>
      <c r="P364" s="73"/>
      <c r="Q364" s="7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73"/>
      <c r="P365" s="73"/>
      <c r="Q365" s="7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73"/>
      <c r="P366" s="73"/>
      <c r="Q366" s="7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73"/>
      <c r="P367" s="73"/>
      <c r="Q367" s="7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73"/>
      <c r="P368" s="73"/>
      <c r="Q368" s="7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73"/>
      <c r="P369" s="73"/>
      <c r="Q369" s="7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73"/>
      <c r="P370" s="73"/>
      <c r="Q370" s="7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73"/>
      <c r="P371" s="73"/>
      <c r="Q371" s="7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73"/>
      <c r="P372" s="73"/>
      <c r="Q372" s="7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73"/>
      <c r="P373" s="73"/>
      <c r="Q373" s="7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73"/>
      <c r="P374" s="73"/>
      <c r="Q374" s="7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73"/>
      <c r="P375" s="73"/>
      <c r="Q375" s="7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73"/>
      <c r="P376" s="73"/>
      <c r="Q376" s="7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73"/>
      <c r="P377" s="73"/>
      <c r="Q377" s="7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73"/>
      <c r="P378" s="73"/>
      <c r="Q378" s="7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73"/>
      <c r="P379" s="73"/>
      <c r="Q379" s="7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73"/>
      <c r="P380" s="73"/>
      <c r="Q380" s="7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73"/>
      <c r="P381" s="73"/>
      <c r="Q381" s="7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73"/>
      <c r="P382" s="73"/>
      <c r="Q382" s="7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73"/>
      <c r="P383" s="73"/>
      <c r="Q383" s="7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73"/>
      <c r="P384" s="73"/>
      <c r="Q384" s="7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73"/>
      <c r="P385" s="73"/>
      <c r="Q385" s="7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73"/>
      <c r="P386" s="73"/>
      <c r="Q386" s="7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73"/>
      <c r="P387" s="73"/>
      <c r="Q387" s="7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73"/>
      <c r="P388" s="73"/>
      <c r="Q388" s="7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73"/>
      <c r="P389" s="73"/>
      <c r="Q389" s="7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73"/>
      <c r="P390" s="73"/>
      <c r="Q390" s="7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73"/>
      <c r="P391" s="73"/>
      <c r="Q391" s="7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73"/>
      <c r="P392" s="73"/>
      <c r="Q392" s="7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73"/>
      <c r="P393" s="73"/>
      <c r="Q393" s="7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73"/>
      <c r="P394" s="73"/>
      <c r="Q394" s="7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73"/>
      <c r="P395" s="73"/>
      <c r="Q395" s="7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73"/>
      <c r="P396" s="73"/>
      <c r="Q396" s="7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73"/>
      <c r="P397" s="73"/>
      <c r="Q397" s="7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73"/>
      <c r="P398" s="73"/>
      <c r="Q398" s="7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73"/>
      <c r="P399" s="73"/>
      <c r="Q399" s="7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73"/>
      <c r="P400" s="73"/>
      <c r="Q400" s="7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73"/>
      <c r="P401" s="73"/>
      <c r="Q401" s="7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73"/>
      <c r="P402" s="73"/>
      <c r="Q402" s="7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73"/>
      <c r="P403" s="73"/>
      <c r="Q403" s="7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73"/>
      <c r="P404" s="73"/>
      <c r="Q404" s="7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73"/>
      <c r="P405" s="73"/>
      <c r="Q405" s="7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73"/>
      <c r="P406" s="73"/>
      <c r="Q406" s="7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73"/>
      <c r="P407" s="73"/>
      <c r="Q407" s="7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73"/>
      <c r="P408" s="73"/>
      <c r="Q408" s="7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73"/>
      <c r="P409" s="73"/>
      <c r="Q409" s="7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73"/>
      <c r="P410" s="73"/>
      <c r="Q410" s="7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73"/>
      <c r="P411" s="73"/>
      <c r="Q411" s="7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73"/>
      <c r="P412" s="73"/>
      <c r="Q412" s="7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73"/>
      <c r="P413" s="73"/>
      <c r="Q413" s="7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73"/>
      <c r="P414" s="73"/>
      <c r="Q414" s="7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73"/>
      <c r="P415" s="73"/>
      <c r="Q415" s="7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73"/>
      <c r="P416" s="73"/>
      <c r="Q416" s="7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73"/>
      <c r="P417" s="73"/>
      <c r="Q417" s="7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73"/>
      <c r="P418" s="73"/>
      <c r="Q418" s="7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73"/>
      <c r="P419" s="73"/>
      <c r="Q419" s="7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73"/>
      <c r="P420" s="73"/>
      <c r="Q420" s="7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73"/>
      <c r="P421" s="73"/>
      <c r="Q421" s="7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73"/>
      <c r="P422" s="73"/>
      <c r="Q422" s="7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73"/>
      <c r="P423" s="73"/>
      <c r="Q423" s="7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73"/>
      <c r="P424" s="73"/>
      <c r="Q424" s="7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73"/>
      <c r="P425" s="73"/>
      <c r="Q425" s="7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73"/>
      <c r="P426" s="73"/>
      <c r="Q426" s="7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73"/>
      <c r="P427" s="73"/>
      <c r="Q427" s="7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73"/>
      <c r="P428" s="73"/>
      <c r="Q428" s="7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73"/>
      <c r="P429" s="73"/>
      <c r="Q429" s="7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73"/>
      <c r="P430" s="73"/>
      <c r="Q430" s="7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73"/>
      <c r="P431" s="73"/>
      <c r="Q431" s="7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73"/>
      <c r="P432" s="73"/>
      <c r="Q432" s="7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73"/>
      <c r="P433" s="73"/>
      <c r="Q433" s="7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73"/>
      <c r="P434" s="73"/>
      <c r="Q434" s="7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73"/>
      <c r="P435" s="73"/>
      <c r="Q435" s="7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73"/>
      <c r="P436" s="73"/>
      <c r="Q436" s="7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73"/>
      <c r="P437" s="73"/>
      <c r="Q437" s="7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73"/>
      <c r="P438" s="73"/>
      <c r="Q438" s="7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73"/>
      <c r="P439" s="73"/>
      <c r="Q439" s="7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73"/>
      <c r="P440" s="73"/>
      <c r="Q440" s="7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73"/>
      <c r="P441" s="73"/>
      <c r="Q441" s="7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73"/>
      <c r="P442" s="73"/>
      <c r="Q442" s="7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73"/>
      <c r="P443" s="73"/>
      <c r="Q443" s="7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73"/>
      <c r="P444" s="73"/>
      <c r="Q444" s="7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73"/>
      <c r="P445" s="73"/>
      <c r="Q445" s="7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73"/>
      <c r="P446" s="73"/>
      <c r="Q446" s="7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73"/>
      <c r="P447" s="73"/>
      <c r="Q447" s="7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73"/>
      <c r="P448" s="73"/>
      <c r="Q448" s="7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73"/>
      <c r="P449" s="73"/>
      <c r="Q449" s="7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73"/>
      <c r="P450" s="73"/>
      <c r="Q450" s="7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73"/>
      <c r="P451" s="73"/>
      <c r="Q451" s="7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73"/>
      <c r="P452" s="73"/>
      <c r="Q452" s="7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73"/>
      <c r="P453" s="73"/>
      <c r="Q453" s="7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73"/>
      <c r="P454" s="73"/>
      <c r="Q454" s="7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73"/>
      <c r="P455" s="73"/>
      <c r="Q455" s="7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73"/>
      <c r="P456" s="73"/>
      <c r="Q456" s="7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73"/>
      <c r="P457" s="73"/>
      <c r="Q457" s="7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73"/>
      <c r="P458" s="73"/>
      <c r="Q458" s="7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73"/>
      <c r="P459" s="73"/>
      <c r="Q459" s="7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73"/>
      <c r="P460" s="73"/>
      <c r="Q460" s="7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73"/>
      <c r="P461" s="73"/>
      <c r="Q461" s="7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73"/>
      <c r="P462" s="73"/>
      <c r="Q462" s="7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73"/>
      <c r="P463" s="73"/>
      <c r="Q463" s="7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73"/>
      <c r="P464" s="73"/>
      <c r="Q464" s="7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73"/>
      <c r="P465" s="73"/>
      <c r="Q465" s="7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73"/>
      <c r="P466" s="73"/>
      <c r="Q466" s="7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73"/>
      <c r="P467" s="73"/>
      <c r="Q467" s="7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73"/>
      <c r="P468" s="73"/>
      <c r="Q468" s="7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73"/>
      <c r="P469" s="73"/>
      <c r="Q469" s="7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73"/>
      <c r="P470" s="73"/>
      <c r="Q470" s="7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73"/>
      <c r="P471" s="73"/>
      <c r="Q471" s="7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73"/>
      <c r="P472" s="73"/>
      <c r="Q472" s="7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73"/>
      <c r="P473" s="73"/>
      <c r="Q473" s="7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73"/>
      <c r="P474" s="73"/>
      <c r="Q474" s="7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73"/>
      <c r="P475" s="73"/>
      <c r="Q475" s="7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73"/>
      <c r="P476" s="73"/>
      <c r="Q476" s="7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73"/>
      <c r="P477" s="73"/>
      <c r="Q477" s="7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73"/>
      <c r="P478" s="73"/>
      <c r="Q478" s="7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73"/>
      <c r="P479" s="73"/>
      <c r="Q479" s="7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73"/>
      <c r="P480" s="73"/>
      <c r="Q480" s="7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73"/>
      <c r="P481" s="73"/>
      <c r="Q481" s="7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73"/>
      <c r="P482" s="73"/>
      <c r="Q482" s="7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73"/>
      <c r="P483" s="73"/>
      <c r="Q483" s="7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73"/>
      <c r="P484" s="73"/>
      <c r="Q484" s="7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73"/>
      <c r="P485" s="73"/>
      <c r="Q485" s="7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73"/>
      <c r="P486" s="73"/>
      <c r="Q486" s="7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73"/>
      <c r="P487" s="73"/>
      <c r="Q487" s="7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73"/>
      <c r="P488" s="73"/>
      <c r="Q488" s="7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73"/>
      <c r="P489" s="73"/>
      <c r="Q489" s="7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73"/>
      <c r="P490" s="73"/>
      <c r="Q490" s="7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73"/>
      <c r="P491" s="73"/>
      <c r="Q491" s="7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73"/>
      <c r="P492" s="73"/>
      <c r="Q492" s="7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73"/>
      <c r="P493" s="73"/>
      <c r="Q493" s="7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73"/>
      <c r="P494" s="73"/>
      <c r="Q494" s="7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73"/>
      <c r="P495" s="73"/>
      <c r="Q495" s="7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73"/>
      <c r="P496" s="73"/>
      <c r="Q496" s="7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73"/>
      <c r="P497" s="73"/>
      <c r="Q497" s="7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73"/>
      <c r="P498" s="73"/>
      <c r="Q498" s="7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73"/>
      <c r="P499" s="73"/>
      <c r="Q499" s="7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73"/>
      <c r="P500" s="73"/>
      <c r="Q500" s="7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73"/>
      <c r="P501" s="73"/>
      <c r="Q501" s="7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73"/>
      <c r="P502" s="73"/>
      <c r="Q502" s="7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73"/>
      <c r="P503" s="73"/>
      <c r="Q503" s="7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73"/>
      <c r="P504" s="73"/>
      <c r="Q504" s="7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73"/>
      <c r="P505" s="73"/>
      <c r="Q505" s="7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73"/>
      <c r="P506" s="73"/>
      <c r="Q506" s="7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73"/>
      <c r="P507" s="73"/>
      <c r="Q507" s="7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73"/>
      <c r="P508" s="73"/>
      <c r="Q508" s="7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73"/>
      <c r="P509" s="73"/>
      <c r="Q509" s="7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73"/>
      <c r="P510" s="73"/>
      <c r="Q510" s="7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73"/>
      <c r="P511" s="73"/>
      <c r="Q511" s="7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73"/>
      <c r="P512" s="73"/>
      <c r="Q512" s="7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73"/>
      <c r="P513" s="73"/>
      <c r="Q513" s="7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73"/>
      <c r="P514" s="73"/>
      <c r="Q514" s="7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73"/>
      <c r="P515" s="73"/>
      <c r="Q515" s="7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73"/>
      <c r="P516" s="73"/>
      <c r="Q516" s="7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73"/>
      <c r="P517" s="73"/>
      <c r="Q517" s="7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73"/>
      <c r="P518" s="73"/>
      <c r="Q518" s="7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73"/>
      <c r="P519" s="73"/>
      <c r="Q519" s="7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73"/>
      <c r="P520" s="73"/>
      <c r="Q520" s="7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73"/>
      <c r="P521" s="73"/>
      <c r="Q521" s="7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73"/>
      <c r="P522" s="73"/>
      <c r="Q522" s="7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73"/>
      <c r="P523" s="73"/>
      <c r="Q523" s="7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73"/>
      <c r="P524" s="73"/>
      <c r="Q524" s="7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73"/>
      <c r="P525" s="73"/>
      <c r="Q525" s="7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73"/>
      <c r="P526" s="73"/>
      <c r="Q526" s="7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73"/>
      <c r="P527" s="73"/>
      <c r="Q527" s="7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73"/>
      <c r="P528" s="73"/>
      <c r="Q528" s="7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73"/>
      <c r="P529" s="73"/>
      <c r="Q529" s="7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73"/>
      <c r="P530" s="73"/>
      <c r="Q530" s="7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73"/>
      <c r="P531" s="73"/>
      <c r="Q531" s="7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73"/>
      <c r="P532" s="73"/>
      <c r="Q532" s="7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73"/>
      <c r="P533" s="73"/>
      <c r="Q533" s="7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73"/>
      <c r="P534" s="73"/>
      <c r="Q534" s="7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73"/>
      <c r="P535" s="73"/>
      <c r="Q535" s="7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73"/>
      <c r="P536" s="73"/>
      <c r="Q536" s="7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73"/>
      <c r="P537" s="73"/>
      <c r="Q537" s="7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73"/>
      <c r="P538" s="73"/>
      <c r="Q538" s="7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73"/>
      <c r="P539" s="73"/>
      <c r="Q539" s="7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73"/>
      <c r="P540" s="73"/>
      <c r="Q540" s="7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73"/>
      <c r="P541" s="73"/>
      <c r="Q541" s="7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73"/>
      <c r="P542" s="73"/>
      <c r="Q542" s="7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73"/>
      <c r="P543" s="73"/>
      <c r="Q543" s="7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73"/>
      <c r="P544" s="73"/>
      <c r="Q544" s="7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73"/>
      <c r="P545" s="73"/>
      <c r="Q545" s="7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73"/>
      <c r="P546" s="73"/>
      <c r="Q546" s="7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73"/>
      <c r="P547" s="73"/>
      <c r="Q547" s="7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73"/>
      <c r="P548" s="73"/>
      <c r="Q548" s="7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73"/>
      <c r="P549" s="73"/>
      <c r="Q549" s="7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73"/>
      <c r="P550" s="73"/>
      <c r="Q550" s="7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73"/>
      <c r="P551" s="73"/>
      <c r="Q551" s="7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73"/>
      <c r="P552" s="73"/>
      <c r="Q552" s="7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73"/>
      <c r="P553" s="73"/>
      <c r="Q553" s="7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73"/>
      <c r="P554" s="73"/>
      <c r="Q554" s="7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73"/>
      <c r="P555" s="73"/>
      <c r="Q555" s="7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73"/>
      <c r="P556" s="73"/>
      <c r="Q556" s="7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73"/>
      <c r="P557" s="73"/>
      <c r="Q557" s="7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73"/>
      <c r="P558" s="73"/>
      <c r="Q558" s="7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73"/>
      <c r="P559" s="73"/>
      <c r="Q559" s="7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73"/>
      <c r="P560" s="73"/>
      <c r="Q560" s="7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73"/>
      <c r="P561" s="73"/>
      <c r="Q561" s="7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73"/>
      <c r="P562" s="73"/>
      <c r="Q562" s="7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73"/>
      <c r="P563" s="73"/>
      <c r="Q563" s="7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73"/>
      <c r="P564" s="73"/>
      <c r="Q564" s="7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73"/>
      <c r="P565" s="73"/>
      <c r="Q565" s="7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73"/>
      <c r="P566" s="73"/>
      <c r="Q566" s="7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73"/>
      <c r="P567" s="73"/>
      <c r="Q567" s="7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73"/>
      <c r="P568" s="73"/>
      <c r="Q568" s="7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73"/>
      <c r="P569" s="73"/>
      <c r="Q569" s="7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73"/>
      <c r="P570" s="73"/>
      <c r="Q570" s="7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73"/>
      <c r="P571" s="73"/>
      <c r="Q571" s="7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73"/>
      <c r="P572" s="73"/>
      <c r="Q572" s="7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73"/>
      <c r="P573" s="73"/>
      <c r="Q573" s="7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73"/>
      <c r="P574" s="73"/>
      <c r="Q574" s="7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73"/>
      <c r="P575" s="73"/>
      <c r="Q575" s="7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73"/>
      <c r="P576" s="73"/>
      <c r="Q576" s="7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73"/>
      <c r="P577" s="73"/>
      <c r="Q577" s="7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73"/>
      <c r="P578" s="73"/>
      <c r="Q578" s="7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73"/>
      <c r="P579" s="73"/>
      <c r="Q579" s="7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73"/>
      <c r="P580" s="73"/>
      <c r="Q580" s="7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73"/>
      <c r="P581" s="73"/>
      <c r="Q581" s="7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73"/>
      <c r="P582" s="73"/>
      <c r="Q582" s="7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73"/>
      <c r="P583" s="73"/>
      <c r="Q583" s="7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73"/>
      <c r="P584" s="73"/>
      <c r="Q584" s="7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73"/>
      <c r="P585" s="73"/>
      <c r="Q585" s="7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73"/>
      <c r="P586" s="73"/>
      <c r="Q586" s="7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73"/>
      <c r="P587" s="73"/>
      <c r="Q587" s="7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73"/>
      <c r="P588" s="73"/>
      <c r="Q588" s="7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73"/>
      <c r="P589" s="73"/>
      <c r="Q589" s="7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73"/>
      <c r="P590" s="73"/>
      <c r="Q590" s="7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73"/>
      <c r="P591" s="73"/>
      <c r="Q591" s="7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73"/>
      <c r="P592" s="73"/>
      <c r="Q592" s="7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73"/>
      <c r="P593" s="73"/>
      <c r="Q593" s="7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73"/>
      <c r="P594" s="73"/>
      <c r="Q594" s="7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73"/>
      <c r="P595" s="73"/>
      <c r="Q595" s="7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73"/>
      <c r="P596" s="73"/>
      <c r="Q596" s="7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73"/>
      <c r="P597" s="73"/>
      <c r="Q597" s="7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73"/>
      <c r="P598" s="73"/>
      <c r="Q598" s="7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73"/>
      <c r="P599" s="73"/>
      <c r="Q599" s="7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73"/>
      <c r="P600" s="73"/>
      <c r="Q600" s="7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73"/>
      <c r="P601" s="73"/>
      <c r="Q601" s="7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73"/>
      <c r="P602" s="73"/>
      <c r="Q602" s="7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73"/>
      <c r="P603" s="73"/>
      <c r="Q603" s="7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73"/>
      <c r="P604" s="73"/>
      <c r="Q604" s="7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73"/>
      <c r="P605" s="73"/>
      <c r="Q605" s="7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73"/>
      <c r="P606" s="73"/>
      <c r="Q606" s="7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73"/>
      <c r="P607" s="73"/>
      <c r="Q607" s="7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73"/>
      <c r="P608" s="73"/>
      <c r="Q608" s="7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73"/>
      <c r="P609" s="73"/>
      <c r="Q609" s="7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73"/>
      <c r="P610" s="73"/>
      <c r="Q610" s="7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73"/>
      <c r="P611" s="73"/>
      <c r="Q611" s="7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73"/>
      <c r="P612" s="73"/>
      <c r="Q612" s="7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73"/>
      <c r="P613" s="73"/>
      <c r="Q613" s="7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73"/>
      <c r="P614" s="73"/>
      <c r="Q614" s="7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73"/>
      <c r="P615" s="73"/>
      <c r="Q615" s="7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73"/>
      <c r="P616" s="73"/>
      <c r="Q616" s="7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73"/>
      <c r="P617" s="73"/>
      <c r="Q617" s="7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73"/>
      <c r="P618" s="73"/>
      <c r="Q618" s="7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73"/>
      <c r="P619" s="73"/>
      <c r="Q619" s="7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73"/>
      <c r="P620" s="73"/>
      <c r="Q620" s="7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73"/>
      <c r="P621" s="73"/>
      <c r="Q621" s="7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73"/>
      <c r="P622" s="73"/>
      <c r="Q622" s="7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73"/>
      <c r="P623" s="73"/>
      <c r="Q623" s="7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73"/>
      <c r="P624" s="73"/>
      <c r="Q624" s="7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73"/>
      <c r="P625" s="73"/>
      <c r="Q625" s="7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73"/>
      <c r="P626" s="73"/>
      <c r="Q626" s="7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73"/>
      <c r="P627" s="73"/>
      <c r="Q627" s="7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73"/>
      <c r="P628" s="73"/>
      <c r="Q628" s="7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73"/>
      <c r="P629" s="73"/>
      <c r="Q629" s="7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73"/>
      <c r="P630" s="73"/>
      <c r="Q630" s="7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73"/>
      <c r="P631" s="73"/>
      <c r="Q631" s="7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73"/>
      <c r="P632" s="73"/>
      <c r="Q632" s="7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73"/>
      <c r="P633" s="73"/>
      <c r="Q633" s="7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73"/>
      <c r="P634" s="73"/>
      <c r="Q634" s="7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73"/>
      <c r="P635" s="73"/>
      <c r="Q635" s="7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73"/>
      <c r="P636" s="73"/>
      <c r="Q636" s="7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73"/>
      <c r="P637" s="73"/>
      <c r="Q637" s="7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73"/>
      <c r="P638" s="73"/>
      <c r="Q638" s="7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73"/>
      <c r="P639" s="73"/>
      <c r="Q639" s="7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73"/>
      <c r="P640" s="73"/>
      <c r="Q640" s="7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73"/>
      <c r="P641" s="73"/>
      <c r="Q641" s="7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73"/>
      <c r="P642" s="73"/>
      <c r="Q642" s="7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73"/>
      <c r="P643" s="73"/>
      <c r="Q643" s="7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73"/>
      <c r="P644" s="73"/>
      <c r="Q644" s="7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73"/>
      <c r="P645" s="73"/>
      <c r="Q645" s="7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73"/>
      <c r="P646" s="73"/>
      <c r="Q646" s="7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73"/>
      <c r="P647" s="73"/>
      <c r="Q647" s="7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73"/>
      <c r="P648" s="73"/>
      <c r="Q648" s="7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73"/>
      <c r="P649" s="73"/>
      <c r="Q649" s="7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73"/>
      <c r="P650" s="73"/>
      <c r="Q650" s="7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73"/>
      <c r="P651" s="73"/>
      <c r="Q651" s="7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73"/>
      <c r="P652" s="73"/>
      <c r="Q652" s="7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73"/>
      <c r="P653" s="73"/>
      <c r="Q653" s="7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73"/>
      <c r="P654" s="73"/>
      <c r="Q654" s="7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73"/>
      <c r="P655" s="73"/>
      <c r="Q655" s="7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73"/>
      <c r="P656" s="73"/>
      <c r="Q656" s="7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73"/>
      <c r="P657" s="73"/>
      <c r="Q657" s="7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73"/>
      <c r="P658" s="73"/>
      <c r="Q658" s="7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73"/>
      <c r="P659" s="73"/>
      <c r="Q659" s="7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73"/>
      <c r="P660" s="73"/>
      <c r="Q660" s="7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73"/>
      <c r="P661" s="73"/>
      <c r="Q661" s="7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73"/>
      <c r="P662" s="73"/>
      <c r="Q662" s="7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73"/>
      <c r="P663" s="73"/>
      <c r="Q663" s="7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73"/>
      <c r="P664" s="73"/>
      <c r="Q664" s="7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73"/>
      <c r="P665" s="73"/>
      <c r="Q665" s="7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73"/>
      <c r="P666" s="73"/>
      <c r="Q666" s="7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73"/>
      <c r="P667" s="73"/>
      <c r="Q667" s="7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73"/>
      <c r="P668" s="73"/>
      <c r="Q668" s="7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73"/>
      <c r="P669" s="73"/>
      <c r="Q669" s="7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73"/>
      <c r="P670" s="73"/>
      <c r="Q670" s="7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73"/>
      <c r="P671" s="73"/>
      <c r="Q671" s="7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73"/>
      <c r="P672" s="73"/>
      <c r="Q672" s="7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73"/>
      <c r="P673" s="73"/>
      <c r="Q673" s="7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73"/>
      <c r="P674" s="73"/>
      <c r="Q674" s="7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73"/>
      <c r="P675" s="73"/>
      <c r="Q675" s="7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73"/>
      <c r="P676" s="73"/>
      <c r="Q676" s="7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73"/>
      <c r="P677" s="73"/>
      <c r="Q677" s="7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73"/>
      <c r="P678" s="73"/>
      <c r="Q678" s="7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73"/>
      <c r="P679" s="73"/>
      <c r="Q679" s="7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73"/>
      <c r="P680" s="73"/>
      <c r="Q680" s="7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73"/>
      <c r="P681" s="73"/>
      <c r="Q681" s="7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73"/>
      <c r="P682" s="73"/>
      <c r="Q682" s="7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73"/>
      <c r="P683" s="73"/>
      <c r="Q683" s="7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73"/>
      <c r="P684" s="73"/>
      <c r="Q684" s="7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73"/>
      <c r="P685" s="73"/>
      <c r="Q685" s="7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73"/>
      <c r="P686" s="73"/>
      <c r="Q686" s="7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73"/>
      <c r="P687" s="73"/>
      <c r="Q687" s="7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73"/>
      <c r="P688" s="73"/>
      <c r="Q688" s="7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73"/>
      <c r="P689" s="73"/>
      <c r="Q689" s="7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73"/>
      <c r="P690" s="73"/>
      <c r="Q690" s="7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73"/>
      <c r="P691" s="73"/>
      <c r="Q691" s="7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73"/>
      <c r="P692" s="73"/>
      <c r="Q692" s="7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73"/>
      <c r="P693" s="73"/>
      <c r="Q693" s="7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73"/>
      <c r="P694" s="73"/>
      <c r="Q694" s="7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73"/>
      <c r="P695" s="73"/>
      <c r="Q695" s="7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73"/>
      <c r="P696" s="73"/>
      <c r="Q696" s="7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73"/>
      <c r="P697" s="73"/>
      <c r="Q697" s="7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73"/>
      <c r="P698" s="73"/>
      <c r="Q698" s="7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73"/>
      <c r="P699" s="73"/>
      <c r="Q699" s="7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73"/>
      <c r="P700" s="73"/>
      <c r="Q700" s="7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73"/>
      <c r="P701" s="73"/>
      <c r="Q701" s="7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73"/>
      <c r="P702" s="73"/>
      <c r="Q702" s="7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73"/>
      <c r="P703" s="73"/>
      <c r="Q703" s="7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73"/>
      <c r="P704" s="73"/>
      <c r="Q704" s="7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73"/>
      <c r="P705" s="73"/>
      <c r="Q705" s="7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73"/>
      <c r="P706" s="73"/>
      <c r="Q706" s="7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73"/>
      <c r="P707" s="73"/>
      <c r="Q707" s="7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73"/>
      <c r="P708" s="73"/>
      <c r="Q708" s="7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73"/>
      <c r="P709" s="73"/>
      <c r="Q709" s="7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73"/>
      <c r="P710" s="73"/>
      <c r="Q710" s="7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73"/>
      <c r="P711" s="73"/>
      <c r="Q711" s="7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73"/>
      <c r="P712" s="73"/>
      <c r="Q712" s="7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73"/>
      <c r="P713" s="73"/>
      <c r="Q713" s="7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73"/>
      <c r="P714" s="73"/>
      <c r="Q714" s="7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73"/>
      <c r="P715" s="73"/>
      <c r="Q715" s="7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73"/>
      <c r="P716" s="73"/>
      <c r="Q716" s="7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73"/>
      <c r="P717" s="73"/>
      <c r="Q717" s="7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73"/>
      <c r="P718" s="73"/>
      <c r="Q718" s="7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73"/>
      <c r="P719" s="73"/>
      <c r="Q719" s="7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73"/>
      <c r="P720" s="73"/>
      <c r="Q720" s="7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73"/>
      <c r="P721" s="73"/>
      <c r="Q721" s="7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73"/>
      <c r="P722" s="73"/>
      <c r="Q722" s="7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73"/>
      <c r="P723" s="73"/>
      <c r="Q723" s="7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73"/>
      <c r="P724" s="73"/>
      <c r="Q724" s="7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73"/>
      <c r="P725" s="73"/>
      <c r="Q725" s="7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73"/>
      <c r="P726" s="73"/>
      <c r="Q726" s="7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73"/>
      <c r="P727" s="73"/>
      <c r="Q727" s="7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73"/>
      <c r="P728" s="73"/>
      <c r="Q728" s="7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73"/>
      <c r="P729" s="73"/>
      <c r="Q729" s="7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73"/>
      <c r="P730" s="73"/>
      <c r="Q730" s="7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73"/>
      <c r="P731" s="73"/>
      <c r="Q731" s="7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73"/>
      <c r="P732" s="73"/>
      <c r="Q732" s="7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73"/>
      <c r="P733" s="73"/>
      <c r="Q733" s="7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73"/>
      <c r="P734" s="73"/>
      <c r="Q734" s="7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73"/>
      <c r="P735" s="73"/>
      <c r="Q735" s="7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73"/>
      <c r="P736" s="73"/>
      <c r="Q736" s="7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73"/>
      <c r="P737" s="73"/>
      <c r="Q737" s="7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73"/>
      <c r="P738" s="73"/>
      <c r="Q738" s="7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73"/>
      <c r="P739" s="73"/>
      <c r="Q739" s="7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73"/>
      <c r="P740" s="73"/>
      <c r="Q740" s="7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73"/>
      <c r="P741" s="73"/>
      <c r="Q741" s="7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73"/>
      <c r="P742" s="73"/>
      <c r="Q742" s="7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73"/>
      <c r="P743" s="73"/>
      <c r="Q743" s="7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73"/>
      <c r="P744" s="73"/>
      <c r="Q744" s="7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73"/>
      <c r="P745" s="73"/>
      <c r="Q745" s="7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73"/>
      <c r="P746" s="73"/>
      <c r="Q746" s="7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73"/>
      <c r="P747" s="73"/>
      <c r="Q747" s="7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73"/>
      <c r="P748" s="73"/>
      <c r="Q748" s="7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73"/>
      <c r="P749" s="73"/>
      <c r="Q749" s="7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73"/>
      <c r="P750" s="73"/>
      <c r="Q750" s="7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73"/>
      <c r="P751" s="73"/>
      <c r="Q751" s="7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73"/>
      <c r="P752" s="73"/>
      <c r="Q752" s="7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73"/>
      <c r="P753" s="73"/>
      <c r="Q753" s="7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73"/>
      <c r="P754" s="73"/>
      <c r="Q754" s="7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73"/>
      <c r="P755" s="73"/>
      <c r="Q755" s="7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73"/>
      <c r="P756" s="73"/>
      <c r="Q756" s="7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73"/>
      <c r="P757" s="73"/>
      <c r="Q757" s="7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73"/>
      <c r="P758" s="73"/>
      <c r="Q758" s="7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73"/>
      <c r="P759" s="73"/>
      <c r="Q759" s="7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73"/>
      <c r="P760" s="73"/>
      <c r="Q760" s="7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73"/>
      <c r="P761" s="73"/>
      <c r="Q761" s="7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73"/>
      <c r="P762" s="73"/>
      <c r="Q762" s="7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73"/>
      <c r="P763" s="73"/>
      <c r="Q763" s="7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73"/>
      <c r="P764" s="73"/>
      <c r="Q764" s="7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73"/>
      <c r="P765" s="73"/>
      <c r="Q765" s="7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73"/>
      <c r="P766" s="73"/>
      <c r="Q766" s="7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73"/>
      <c r="P767" s="73"/>
      <c r="Q767" s="7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73"/>
      <c r="P768" s="73"/>
      <c r="Q768" s="7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73"/>
      <c r="P769" s="73"/>
      <c r="Q769" s="7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73"/>
      <c r="P770" s="73"/>
      <c r="Q770" s="7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73"/>
      <c r="P771" s="73"/>
      <c r="Q771" s="7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73"/>
      <c r="P772" s="73"/>
      <c r="Q772" s="7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73"/>
      <c r="P773" s="73"/>
      <c r="Q773" s="7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73"/>
      <c r="P774" s="73"/>
      <c r="Q774" s="7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73"/>
      <c r="P775" s="73"/>
      <c r="Q775" s="7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73"/>
      <c r="P776" s="73"/>
      <c r="Q776" s="7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73"/>
      <c r="P777" s="73"/>
      <c r="Q777" s="7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73"/>
      <c r="P778" s="73"/>
      <c r="Q778" s="7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73"/>
      <c r="P779" s="73"/>
      <c r="Q779" s="7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73"/>
      <c r="P780" s="73"/>
      <c r="Q780" s="7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73"/>
      <c r="P781" s="73"/>
      <c r="Q781" s="7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73"/>
      <c r="P782" s="73"/>
      <c r="Q782" s="7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73"/>
      <c r="P783" s="73"/>
      <c r="Q783" s="7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73"/>
      <c r="P784" s="73"/>
      <c r="Q784" s="7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73"/>
      <c r="P785" s="73"/>
      <c r="Q785" s="7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73"/>
      <c r="P786" s="73"/>
      <c r="Q786" s="7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73"/>
      <c r="P787" s="73"/>
      <c r="Q787" s="7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73"/>
      <c r="P788" s="73"/>
      <c r="Q788" s="7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73"/>
      <c r="P789" s="73"/>
      <c r="Q789" s="7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73"/>
      <c r="P790" s="73"/>
      <c r="Q790" s="7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73"/>
      <c r="P791" s="73"/>
      <c r="Q791" s="7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73"/>
      <c r="P792" s="73"/>
      <c r="Q792" s="7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73"/>
      <c r="P793" s="73"/>
      <c r="Q793" s="7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73"/>
      <c r="P794" s="73"/>
      <c r="Q794" s="7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73"/>
      <c r="P795" s="73"/>
      <c r="Q795" s="7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73"/>
      <c r="P796" s="73"/>
      <c r="Q796" s="7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73"/>
      <c r="P797" s="73"/>
      <c r="Q797" s="7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73"/>
      <c r="P798" s="73"/>
      <c r="Q798" s="7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73"/>
      <c r="P799" s="73"/>
      <c r="Q799" s="7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73"/>
      <c r="P800" s="73"/>
      <c r="Q800" s="7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73"/>
      <c r="P801" s="73"/>
      <c r="Q801" s="7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73"/>
      <c r="P802" s="73"/>
      <c r="Q802" s="7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73"/>
      <c r="P803" s="73"/>
      <c r="Q803" s="7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73"/>
      <c r="P804" s="73"/>
      <c r="Q804" s="7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73"/>
      <c r="P805" s="73"/>
      <c r="Q805" s="7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73"/>
      <c r="P806" s="73"/>
      <c r="Q806" s="7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73"/>
      <c r="P807" s="73"/>
      <c r="Q807" s="7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73"/>
      <c r="P808" s="73"/>
      <c r="Q808" s="7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73"/>
      <c r="P809" s="73"/>
      <c r="Q809" s="7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73"/>
      <c r="P810" s="73"/>
      <c r="Q810" s="7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73"/>
      <c r="P811" s="73"/>
      <c r="Q811" s="7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73"/>
      <c r="P812" s="73"/>
      <c r="Q812" s="7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73"/>
      <c r="P813" s="73"/>
      <c r="Q813" s="7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73"/>
      <c r="P814" s="73"/>
      <c r="Q814" s="7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73"/>
      <c r="P815" s="73"/>
      <c r="Q815" s="7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73"/>
      <c r="P816" s="73"/>
      <c r="Q816" s="7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73"/>
      <c r="P817" s="73"/>
      <c r="Q817" s="7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73"/>
      <c r="P818" s="73"/>
      <c r="Q818" s="7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73"/>
      <c r="P819" s="73"/>
      <c r="Q819" s="7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73"/>
      <c r="P820" s="73"/>
      <c r="Q820" s="7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73"/>
      <c r="P821" s="73"/>
      <c r="Q821" s="7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73"/>
      <c r="P822" s="73"/>
      <c r="Q822" s="7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73"/>
      <c r="P823" s="73"/>
      <c r="Q823" s="7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73"/>
      <c r="P824" s="73"/>
      <c r="Q824" s="7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73"/>
      <c r="P825" s="73"/>
      <c r="Q825" s="7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73"/>
      <c r="P826" s="73"/>
      <c r="Q826" s="7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73"/>
      <c r="P827" s="73"/>
      <c r="Q827" s="7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73"/>
      <c r="P828" s="73"/>
      <c r="Q828" s="7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73"/>
      <c r="P829" s="73"/>
      <c r="Q829" s="7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73"/>
      <c r="P830" s="73"/>
      <c r="Q830" s="7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73"/>
      <c r="P831" s="73"/>
      <c r="Q831" s="7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73"/>
      <c r="P832" s="73"/>
      <c r="Q832" s="7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73"/>
      <c r="P833" s="73"/>
      <c r="Q833" s="7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73"/>
      <c r="P834" s="73"/>
      <c r="Q834" s="7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73"/>
      <c r="P835" s="73"/>
      <c r="Q835" s="7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73"/>
      <c r="P836" s="73"/>
      <c r="Q836" s="7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73"/>
      <c r="P837" s="73"/>
      <c r="Q837" s="7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73"/>
      <c r="P838" s="73"/>
      <c r="Q838" s="7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73"/>
      <c r="P839" s="73"/>
      <c r="Q839" s="7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73"/>
      <c r="P840" s="73"/>
      <c r="Q840" s="7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73"/>
      <c r="P841" s="73"/>
      <c r="Q841" s="7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73"/>
      <c r="P842" s="73"/>
      <c r="Q842" s="7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73"/>
      <c r="P843" s="73"/>
      <c r="Q843" s="7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73"/>
      <c r="P844" s="73"/>
      <c r="Q844" s="7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73"/>
      <c r="P845" s="73"/>
      <c r="Q845" s="7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73"/>
      <c r="P846" s="73"/>
      <c r="Q846" s="7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73"/>
      <c r="P847" s="73"/>
      <c r="Q847" s="7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73"/>
      <c r="P848" s="73"/>
      <c r="Q848" s="7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73"/>
      <c r="P849" s="73"/>
      <c r="Q849" s="7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73"/>
      <c r="P850" s="73"/>
      <c r="Q850" s="7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73"/>
      <c r="P851" s="73"/>
      <c r="Q851" s="7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73"/>
      <c r="P852" s="73"/>
      <c r="Q852" s="7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73"/>
      <c r="P853" s="73"/>
      <c r="Q853" s="7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73"/>
      <c r="P854" s="73"/>
      <c r="Q854" s="7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73"/>
      <c r="P855" s="73"/>
      <c r="Q855" s="7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73"/>
      <c r="P856" s="73"/>
      <c r="Q856" s="7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73"/>
      <c r="P857" s="73"/>
      <c r="Q857" s="7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73"/>
      <c r="P858" s="73"/>
      <c r="Q858" s="7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73"/>
      <c r="P859" s="73"/>
      <c r="Q859" s="7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73"/>
      <c r="P860" s="73"/>
      <c r="Q860" s="7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73"/>
      <c r="P861" s="73"/>
      <c r="Q861" s="7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73"/>
      <c r="P862" s="73"/>
      <c r="Q862" s="7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73"/>
      <c r="P863" s="73"/>
      <c r="Q863" s="7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73"/>
      <c r="P864" s="73"/>
      <c r="Q864" s="7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73"/>
      <c r="P865" s="73"/>
      <c r="Q865" s="7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73"/>
      <c r="P866" s="73"/>
      <c r="Q866" s="7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73"/>
      <c r="P867" s="73"/>
      <c r="Q867" s="7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73"/>
      <c r="P868" s="73"/>
      <c r="Q868" s="7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73"/>
      <c r="P869" s="73"/>
      <c r="Q869" s="7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73"/>
      <c r="P870" s="73"/>
      <c r="Q870" s="7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73"/>
      <c r="P871" s="73"/>
      <c r="Q871" s="7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73"/>
      <c r="P872" s="73"/>
      <c r="Q872" s="7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73"/>
      <c r="P873" s="73"/>
      <c r="Q873" s="7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73"/>
      <c r="P874" s="73"/>
      <c r="Q874" s="7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73"/>
      <c r="P875" s="73"/>
      <c r="Q875" s="7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73"/>
      <c r="P876" s="73"/>
      <c r="Q876" s="7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73"/>
      <c r="P877" s="73"/>
      <c r="Q877" s="7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73"/>
      <c r="P878" s="73"/>
      <c r="Q878" s="7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73"/>
      <c r="P879" s="73"/>
      <c r="Q879" s="7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73"/>
      <c r="P880" s="73"/>
      <c r="Q880" s="7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73"/>
      <c r="P881" s="73"/>
      <c r="Q881" s="7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73"/>
      <c r="P882" s="73"/>
      <c r="Q882" s="7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73"/>
      <c r="P883" s="73"/>
      <c r="Q883" s="7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73"/>
      <c r="P884" s="73"/>
      <c r="Q884" s="7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73"/>
      <c r="P885" s="73"/>
      <c r="Q885" s="7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73"/>
      <c r="P886" s="73"/>
      <c r="Q886" s="7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73"/>
      <c r="P887" s="73"/>
      <c r="Q887" s="7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73"/>
      <c r="P888" s="73"/>
      <c r="Q888" s="7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73"/>
      <c r="P889" s="73"/>
      <c r="Q889" s="7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73"/>
      <c r="P890" s="73"/>
      <c r="Q890" s="7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73"/>
      <c r="P891" s="73"/>
      <c r="Q891" s="7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73"/>
      <c r="P892" s="73"/>
      <c r="Q892" s="7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73"/>
      <c r="P893" s="73"/>
      <c r="Q893" s="7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73"/>
      <c r="P894" s="73"/>
      <c r="Q894" s="7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73"/>
      <c r="P895" s="73"/>
      <c r="Q895" s="7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73"/>
      <c r="P896" s="73"/>
      <c r="Q896" s="7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73"/>
      <c r="P897" s="73"/>
      <c r="Q897" s="7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73"/>
      <c r="P898" s="73"/>
      <c r="Q898" s="7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73"/>
      <c r="P899" s="73"/>
      <c r="Q899" s="7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73"/>
      <c r="P900" s="73"/>
      <c r="Q900" s="7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73"/>
      <c r="P901" s="73"/>
      <c r="Q901" s="7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73"/>
      <c r="P902" s="73"/>
      <c r="Q902" s="7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73"/>
      <c r="P903" s="73"/>
      <c r="Q903" s="7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73"/>
      <c r="P904" s="73"/>
      <c r="Q904" s="7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73"/>
      <c r="P905" s="73"/>
      <c r="Q905" s="7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73"/>
      <c r="P906" s="73"/>
      <c r="Q906" s="7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73"/>
      <c r="P907" s="73"/>
      <c r="Q907" s="7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73"/>
      <c r="P908" s="73"/>
      <c r="Q908" s="7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73"/>
      <c r="P909" s="73"/>
      <c r="Q909" s="7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73"/>
      <c r="P910" s="73"/>
      <c r="Q910" s="7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73"/>
      <c r="P911" s="73"/>
      <c r="Q911" s="7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73"/>
      <c r="P912" s="73"/>
      <c r="Q912" s="7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73"/>
      <c r="P913" s="73"/>
      <c r="Q913" s="7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73"/>
      <c r="P914" s="73"/>
      <c r="Q914" s="7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73"/>
      <c r="P915" s="73"/>
      <c r="Q915" s="7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73"/>
      <c r="P916" s="73"/>
      <c r="Q916" s="7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73"/>
      <c r="P917" s="73"/>
      <c r="Q917" s="7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73"/>
      <c r="P918" s="73"/>
      <c r="Q918" s="7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73"/>
      <c r="P919" s="73"/>
      <c r="Q919" s="7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73"/>
      <c r="P920" s="73"/>
      <c r="Q920" s="7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73"/>
      <c r="P921" s="73"/>
      <c r="Q921" s="7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73"/>
      <c r="P922" s="73"/>
      <c r="Q922" s="7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73"/>
      <c r="P923" s="73"/>
      <c r="Q923" s="7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73"/>
      <c r="P924" s="73"/>
      <c r="Q924" s="7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73"/>
      <c r="P925" s="73"/>
      <c r="Q925" s="7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73"/>
      <c r="P926" s="73"/>
      <c r="Q926" s="7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73"/>
      <c r="P927" s="73"/>
      <c r="Q927" s="7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73"/>
      <c r="P928" s="73"/>
      <c r="Q928" s="7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73"/>
      <c r="P929" s="73"/>
      <c r="Q929" s="7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73"/>
      <c r="P930" s="73"/>
      <c r="Q930" s="7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73"/>
      <c r="P931" s="73"/>
      <c r="Q931" s="7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73"/>
      <c r="P932" s="73"/>
      <c r="Q932" s="7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73"/>
      <c r="P933" s="73"/>
      <c r="Q933" s="7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73"/>
      <c r="P934" s="73"/>
      <c r="Q934" s="7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73"/>
      <c r="P935" s="73"/>
      <c r="Q935" s="7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73"/>
      <c r="P936" s="73"/>
      <c r="Q936" s="7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73"/>
      <c r="P937" s="73"/>
      <c r="Q937" s="7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73"/>
      <c r="P938" s="73"/>
      <c r="Q938" s="7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73"/>
      <c r="P939" s="73"/>
      <c r="Q939" s="7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73"/>
      <c r="P940" s="73"/>
      <c r="Q940" s="7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73"/>
      <c r="P941" s="73"/>
      <c r="Q941" s="7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73"/>
      <c r="P942" s="73"/>
      <c r="Q942" s="7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73"/>
      <c r="P943" s="73"/>
      <c r="Q943" s="7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73"/>
      <c r="P944" s="73"/>
      <c r="Q944" s="7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73"/>
      <c r="P945" s="73"/>
      <c r="Q945" s="7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73"/>
      <c r="P946" s="73"/>
      <c r="Q946" s="7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73"/>
      <c r="P947" s="73"/>
      <c r="Q947" s="7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73"/>
      <c r="P948" s="73"/>
      <c r="Q948" s="7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73"/>
      <c r="P949" s="73"/>
      <c r="Q949" s="7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73"/>
      <c r="P950" s="73"/>
      <c r="Q950" s="7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73"/>
      <c r="P951" s="73"/>
      <c r="Q951" s="7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73"/>
      <c r="P952" s="73"/>
      <c r="Q952" s="7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73"/>
      <c r="P953" s="73"/>
      <c r="Q953" s="7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73"/>
      <c r="P954" s="73"/>
      <c r="Q954" s="7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73"/>
      <c r="P955" s="73"/>
      <c r="Q955" s="7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73"/>
      <c r="P956" s="73"/>
      <c r="Q956" s="7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73"/>
      <c r="P957" s="73"/>
      <c r="Q957" s="7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73"/>
      <c r="P958" s="73"/>
      <c r="Q958" s="7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73"/>
      <c r="P959" s="73"/>
      <c r="Q959" s="7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73"/>
      <c r="P960" s="73"/>
      <c r="Q960" s="7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73"/>
      <c r="P961" s="73"/>
      <c r="Q961" s="7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73"/>
      <c r="P962" s="73"/>
      <c r="Q962" s="7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73"/>
      <c r="P963" s="73"/>
      <c r="Q963" s="7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73"/>
      <c r="P964" s="73"/>
      <c r="Q964" s="7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73"/>
      <c r="P965" s="73"/>
      <c r="Q965" s="7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73"/>
      <c r="P966" s="73"/>
      <c r="Q966" s="7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73"/>
      <c r="P967" s="73"/>
      <c r="Q967" s="7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73"/>
      <c r="P968" s="73"/>
      <c r="Q968" s="7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73"/>
      <c r="P969" s="73"/>
      <c r="Q969" s="7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73"/>
      <c r="P970" s="73"/>
      <c r="Q970" s="7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73"/>
      <c r="P971" s="73"/>
      <c r="Q971" s="7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73"/>
      <c r="P972" s="73"/>
      <c r="Q972" s="7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73"/>
      <c r="P973" s="73"/>
      <c r="Q973" s="7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73"/>
      <c r="P974" s="73"/>
      <c r="Q974" s="7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73"/>
      <c r="P975" s="73"/>
      <c r="Q975" s="7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73"/>
      <c r="P976" s="73"/>
      <c r="Q976" s="7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73"/>
      <c r="P977" s="73"/>
      <c r="Q977" s="7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73"/>
      <c r="P978" s="73"/>
      <c r="Q978" s="7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73"/>
      <c r="P979" s="73"/>
      <c r="Q979" s="7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73"/>
      <c r="P980" s="73"/>
      <c r="Q980" s="7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73"/>
      <c r="P981" s="73"/>
      <c r="Q981" s="7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73"/>
      <c r="P982" s="73"/>
      <c r="Q982" s="7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73"/>
      <c r="P983" s="73"/>
      <c r="Q983" s="7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73"/>
      <c r="P984" s="73"/>
      <c r="Q984" s="7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73"/>
      <c r="P985" s="73"/>
      <c r="Q985" s="7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73"/>
      <c r="P986" s="73"/>
      <c r="Q986" s="7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73"/>
      <c r="P987" s="73"/>
      <c r="Q987" s="7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73"/>
      <c r="P988" s="73"/>
      <c r="Q988" s="7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73"/>
      <c r="P989" s="73"/>
      <c r="Q989" s="7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73"/>
      <c r="P990" s="73"/>
      <c r="Q990" s="7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73"/>
      <c r="P991" s="73"/>
      <c r="Q991" s="7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73"/>
      <c r="P992" s="73"/>
      <c r="Q992" s="7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73"/>
      <c r="P993" s="73"/>
      <c r="Q993" s="7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73"/>
      <c r="P994" s="73"/>
      <c r="Q994" s="7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73"/>
      <c r="P995" s="73"/>
      <c r="Q995" s="7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73"/>
      <c r="P996" s="73"/>
      <c r="Q996" s="7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73"/>
      <c r="P997" s="73"/>
      <c r="Q997" s="7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73"/>
      <c r="P998" s="73"/>
      <c r="Q998" s="7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73"/>
      <c r="P999" s="73"/>
      <c r="Q999" s="7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73"/>
      <c r="P1000" s="73"/>
      <c r="Q1000" s="73"/>
      <c r="R1000" s="23"/>
      <c r="S1000" s="23"/>
      <c r="T1000" s="23"/>
      <c r="U1000" s="23"/>
      <c r="V1000" s="23"/>
      <c r="W1000" s="23"/>
      <c r="X1000" s="23"/>
      <c r="Y1000" s="23"/>
      <c r="Z1000" s="23"/>
      <c r="AA1000" s="23"/>
    </row>
  </sheetData>
  <mergeCells count="18">
    <mergeCell ref="T29:X29"/>
    <mergeCell ref="O33:R33"/>
    <mergeCell ref="H24:I24"/>
    <mergeCell ref="H25:I25"/>
    <mergeCell ref="H26:I26"/>
    <mergeCell ref="O30:R30"/>
    <mergeCell ref="O31:R31"/>
    <mergeCell ref="O32:R32"/>
    <mergeCell ref="A29:G29"/>
    <mergeCell ref="H29:N29"/>
    <mergeCell ref="O29:S29"/>
    <mergeCell ref="A23:C23"/>
    <mergeCell ref="H23:I23"/>
    <mergeCell ref="A17:C20"/>
    <mergeCell ref="D17:W20"/>
    <mergeCell ref="A22:C22"/>
    <mergeCell ref="E22:F22"/>
    <mergeCell ref="H22:J22"/>
  </mergeCells>
  <conditionalFormatting sqref="W31:W33">
    <cfRule type="containsText" dxfId="14" priority="1" stopIfTrue="1" operator="containsText" text="Cerrada">
      <formula>NOT(ISERROR(SEARCH(("Cerrada"),(W31))))</formula>
    </cfRule>
  </conditionalFormatting>
  <conditionalFormatting sqref="W31:W33">
    <cfRule type="containsText" dxfId="13" priority="2" stopIfTrue="1" operator="containsText" text="En ejecución">
      <formula>NOT(ISERROR(SEARCH(("En ejecución"),(W31))))</formula>
    </cfRule>
  </conditionalFormatting>
  <conditionalFormatting sqref="W31:W33">
    <cfRule type="containsText" dxfId="12" priority="3" stopIfTrue="1" operator="containsText" text="Vencida">
      <formula>NOT(ISERROR(SEARCH(("Vencida"),(W31))))</formula>
    </cfRule>
  </conditionalFormatting>
  <dataValidations count="7">
    <dataValidation type="list" allowBlank="1" showErrorMessage="1" sqref="B31 B33">
      <formula1>$F$2:$F$6</formula1>
    </dataValidation>
    <dataValidation type="list" allowBlank="1" showErrorMessage="1" sqref="A23">
      <formula1>PROCESOS</formula1>
    </dataValidation>
    <dataValidation type="list" allowBlank="1" showErrorMessage="1" sqref="C31 C33">
      <formula1>$D$2:$D$13</formula1>
    </dataValidation>
    <dataValidation type="list" allowBlank="1" showErrorMessage="1" sqref="F31 F33">
      <formula1>$G$2:$G$5</formula1>
    </dataValidation>
    <dataValidation type="list" allowBlank="1" showErrorMessage="1" sqref="I31 I33">
      <formula1>$H$2:$H$3</formula1>
    </dataValidation>
    <dataValidation type="list" allowBlank="1" showErrorMessage="1" sqref="W31:W33">
      <formula1>$I$2:$I$4</formula1>
    </dataValidation>
    <dataValidation type="list" allowBlank="1" showErrorMessage="1" sqref="V31 V33">
      <formula1>$J$2:$J$4</formula1>
    </dataValidation>
  </dataValidations>
  <pageMargins left="0.7" right="0.7" top="0.75" bottom="0.75"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1000"/>
  <sheetViews>
    <sheetView showGridLines="0" topLeftCell="A17" zoomScale="80" zoomScaleNormal="80" workbookViewId="0">
      <selection activeCell="W31" sqref="W31"/>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75.42578125" customWidth="1"/>
    <col min="6" max="6" width="20" customWidth="1"/>
    <col min="7" max="7" width="51.85546875" customWidth="1"/>
    <col min="8" max="8" width="38.5703125" customWidth="1"/>
    <col min="9" max="9" width="14" customWidth="1"/>
    <col min="10" max="10" width="18" customWidth="1"/>
    <col min="11" max="11" width="18.5703125" customWidth="1"/>
    <col min="12" max="12" width="20" customWidth="1"/>
    <col min="13" max="13" width="18.28515625" customWidth="1"/>
    <col min="14" max="14" width="18" customWidth="1"/>
    <col min="15" max="16" width="25.7109375" customWidth="1"/>
    <col min="17" max="17" width="10.85546875" customWidth="1"/>
    <col min="18" max="18" width="18.7109375" hidden="1" customWidth="1"/>
    <col min="19" max="19" width="28.140625" customWidth="1"/>
    <col min="20" max="20" width="67.85546875" customWidth="1"/>
    <col min="21" max="21" width="31.7109375" customWidth="1"/>
    <col min="22" max="22" width="18.42578125" customWidth="1"/>
    <col min="23" max="23" width="19.42578125" customWidth="1"/>
    <col min="24" max="24" width="80.28515625" customWidth="1"/>
    <col min="25" max="25" width="31.140625" customWidth="1"/>
    <col min="27" max="27" width="11" customWidth="1"/>
  </cols>
  <sheetData>
    <row r="1" spans="1:27" ht="25.5" hidden="1">
      <c r="A1" s="67"/>
      <c r="B1" s="68"/>
      <c r="C1" s="69" t="s">
        <v>15</v>
      </c>
      <c r="D1" s="69" t="s">
        <v>52</v>
      </c>
      <c r="E1" s="70"/>
      <c r="F1" s="71" t="s">
        <v>53</v>
      </c>
      <c r="G1" s="71" t="s">
        <v>54</v>
      </c>
      <c r="H1" s="71" t="s">
        <v>55</v>
      </c>
      <c r="I1" s="71" t="s">
        <v>56</v>
      </c>
      <c r="J1" s="71" t="s">
        <v>57</v>
      </c>
      <c r="K1" s="23"/>
      <c r="L1" s="72"/>
      <c r="M1" s="73"/>
      <c r="N1" s="73"/>
      <c r="O1" s="470"/>
      <c r="P1" s="470"/>
      <c r="Q1" s="470"/>
      <c r="R1" s="470"/>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471"/>
      <c r="P2" s="471"/>
      <c r="Q2" s="471"/>
      <c r="R2" s="471"/>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471"/>
      <c r="P3" s="471"/>
      <c r="Q3" s="471"/>
      <c r="R3" s="471"/>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471"/>
      <c r="P4" s="471"/>
      <c r="Q4" s="471"/>
      <c r="R4" s="471"/>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471"/>
      <c r="P5" s="471"/>
      <c r="Q5" s="471"/>
      <c r="R5" s="471"/>
      <c r="S5" s="74"/>
      <c r="T5" s="74"/>
      <c r="U5" s="74"/>
      <c r="V5" s="74"/>
      <c r="W5" s="74"/>
      <c r="X5" s="74"/>
      <c r="Y5" s="74"/>
      <c r="Z5" s="74"/>
      <c r="AA5" s="74"/>
    </row>
    <row r="6" spans="1:27" ht="38.25" hidden="1">
      <c r="A6" s="74"/>
      <c r="B6" s="75"/>
      <c r="C6" s="76" t="s">
        <v>82</v>
      </c>
      <c r="D6" s="76" t="s">
        <v>83</v>
      </c>
      <c r="E6" s="74"/>
      <c r="F6" s="79" t="s">
        <v>84</v>
      </c>
      <c r="G6" s="87"/>
      <c r="H6" s="87"/>
      <c r="I6" s="81"/>
      <c r="J6" s="81"/>
      <c r="K6" s="74"/>
      <c r="L6" s="82"/>
      <c r="M6" s="83"/>
      <c r="N6" s="83"/>
      <c r="O6" s="471"/>
      <c r="P6" s="471"/>
      <c r="Q6" s="471"/>
      <c r="R6" s="471"/>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471"/>
      <c r="P7" s="471"/>
      <c r="Q7" s="471"/>
      <c r="R7" s="471"/>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471"/>
      <c r="P8" s="471"/>
      <c r="Q8" s="471"/>
      <c r="R8" s="471"/>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471"/>
      <c r="P9" s="471"/>
      <c r="Q9" s="471"/>
      <c r="R9" s="471"/>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471"/>
      <c r="P10" s="471"/>
      <c r="Q10" s="471"/>
      <c r="R10" s="471"/>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471"/>
      <c r="P11" s="471"/>
      <c r="Q11" s="471"/>
      <c r="R11" s="471"/>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471"/>
      <c r="P12" s="471"/>
      <c r="Q12" s="471"/>
      <c r="R12" s="471"/>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471"/>
      <c r="P13" s="471"/>
      <c r="Q13" s="471"/>
      <c r="R13" s="471"/>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471"/>
      <c r="P14" s="471"/>
      <c r="Q14" s="471"/>
      <c r="R14" s="471"/>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471"/>
      <c r="P15" s="471"/>
      <c r="Q15" s="471"/>
      <c r="R15" s="471"/>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470"/>
      <c r="P16" s="470"/>
      <c r="Q16" s="470"/>
      <c r="R16" s="470"/>
      <c r="S16" s="73"/>
      <c r="T16" s="93"/>
      <c r="U16" s="93"/>
      <c r="V16" s="93"/>
      <c r="W16" s="23"/>
      <c r="X16" s="94"/>
      <c r="Y16" s="94"/>
      <c r="Z16" s="23"/>
      <c r="AA16" s="23"/>
    </row>
    <row r="17" spans="1:27" ht="20.25">
      <c r="A17" s="662"/>
      <c r="B17" s="663"/>
      <c r="C17" s="664"/>
      <c r="D17" s="669" t="s">
        <v>101</v>
      </c>
      <c r="E17" s="663"/>
      <c r="F17" s="663"/>
      <c r="G17" s="663"/>
      <c r="H17" s="663"/>
      <c r="I17" s="663"/>
      <c r="J17" s="663"/>
      <c r="K17" s="663"/>
      <c r="L17" s="663"/>
      <c r="M17" s="663"/>
      <c r="N17" s="663"/>
      <c r="O17" s="663"/>
      <c r="P17" s="663"/>
      <c r="Q17" s="663"/>
      <c r="R17" s="663"/>
      <c r="S17" s="663"/>
      <c r="T17" s="663"/>
      <c r="U17" s="663"/>
      <c r="V17" s="663"/>
      <c r="W17" s="664"/>
      <c r="X17" s="95" t="s">
        <v>102</v>
      </c>
      <c r="Y17" s="23"/>
      <c r="Z17" s="23"/>
      <c r="AA17" s="23"/>
    </row>
    <row r="18" spans="1:27" ht="20.25">
      <c r="A18" s="665"/>
      <c r="B18" s="607"/>
      <c r="C18" s="666"/>
      <c r="D18" s="665"/>
      <c r="E18" s="607"/>
      <c r="F18" s="607"/>
      <c r="G18" s="607"/>
      <c r="H18" s="607"/>
      <c r="I18" s="607"/>
      <c r="J18" s="607"/>
      <c r="K18" s="607"/>
      <c r="L18" s="607"/>
      <c r="M18" s="607"/>
      <c r="N18" s="607"/>
      <c r="O18" s="607"/>
      <c r="P18" s="607"/>
      <c r="Q18" s="607"/>
      <c r="R18" s="607"/>
      <c r="S18" s="607"/>
      <c r="T18" s="607"/>
      <c r="U18" s="607"/>
      <c r="V18" s="607"/>
      <c r="W18" s="666"/>
      <c r="X18" s="96" t="s">
        <v>954</v>
      </c>
      <c r="Y18" s="23"/>
      <c r="Z18" s="23"/>
      <c r="AA18" s="23"/>
    </row>
    <row r="19" spans="1:27" ht="20.25">
      <c r="A19" s="665"/>
      <c r="B19" s="607"/>
      <c r="C19" s="666"/>
      <c r="D19" s="665"/>
      <c r="E19" s="607"/>
      <c r="F19" s="607"/>
      <c r="G19" s="607"/>
      <c r="H19" s="607"/>
      <c r="I19" s="607"/>
      <c r="J19" s="607"/>
      <c r="K19" s="607"/>
      <c r="L19" s="607"/>
      <c r="M19" s="607"/>
      <c r="N19" s="607"/>
      <c r="O19" s="607"/>
      <c r="P19" s="607"/>
      <c r="Q19" s="607"/>
      <c r="R19" s="607"/>
      <c r="S19" s="607"/>
      <c r="T19" s="607"/>
      <c r="U19" s="607"/>
      <c r="V19" s="607"/>
      <c r="W19" s="666"/>
      <c r="X19" s="97" t="s">
        <v>955</v>
      </c>
      <c r="Y19" s="23"/>
      <c r="Z19" s="23"/>
      <c r="AA19" s="23"/>
    </row>
    <row r="20" spans="1:27" ht="20.25">
      <c r="A20" s="667"/>
      <c r="B20" s="668"/>
      <c r="C20" s="628"/>
      <c r="D20" s="667"/>
      <c r="E20" s="668"/>
      <c r="F20" s="668"/>
      <c r="G20" s="668"/>
      <c r="H20" s="668"/>
      <c r="I20" s="668"/>
      <c r="J20" s="668"/>
      <c r="K20" s="668"/>
      <c r="L20" s="668"/>
      <c r="M20" s="668"/>
      <c r="N20" s="668"/>
      <c r="O20" s="668"/>
      <c r="P20" s="668"/>
      <c r="Q20" s="668"/>
      <c r="R20" s="668"/>
      <c r="S20" s="668"/>
      <c r="T20" s="668"/>
      <c r="U20" s="668"/>
      <c r="V20" s="668"/>
      <c r="W20" s="628"/>
      <c r="X20" s="98" t="s">
        <v>105</v>
      </c>
      <c r="Y20" s="23"/>
      <c r="Z20" s="23"/>
      <c r="AA20" s="23"/>
    </row>
    <row r="21" spans="1:27" ht="15.75" customHeight="1">
      <c r="A21" s="334"/>
      <c r="B21" s="335"/>
      <c r="C21" s="335"/>
      <c r="D21" s="335"/>
      <c r="E21" s="336"/>
      <c r="F21" s="337"/>
      <c r="G21" s="338"/>
      <c r="H21" s="338"/>
      <c r="I21" s="337"/>
      <c r="J21" s="337"/>
      <c r="K21" s="337"/>
      <c r="L21" s="337"/>
      <c r="M21" s="337"/>
      <c r="N21" s="337"/>
      <c r="O21" s="472"/>
      <c r="P21" s="472"/>
      <c r="Q21" s="472"/>
      <c r="R21" s="472"/>
      <c r="S21" s="473"/>
      <c r="T21" s="340"/>
      <c r="U21" s="340"/>
      <c r="V21" s="337"/>
      <c r="W21" s="337"/>
      <c r="X21" s="338"/>
      <c r="Y21" s="23"/>
      <c r="Z21" s="23"/>
      <c r="AA21" s="23"/>
    </row>
    <row r="22" spans="1:27" ht="15.75" customHeight="1">
      <c r="A22" s="702" t="s">
        <v>956</v>
      </c>
      <c r="B22" s="577"/>
      <c r="C22" s="578"/>
      <c r="D22" s="341"/>
      <c r="E22" s="703" t="str">
        <f>CONCATENATE("INFORME DE SEGUIMIENTO DEL PROCESO ",A23)</f>
        <v>INFORME DE SEGUIMIENTO DEL PROCESO GESTIÓN FINANCIERA</v>
      </c>
      <c r="F22" s="581"/>
      <c r="G22" s="338"/>
      <c r="H22" s="704" t="s">
        <v>957</v>
      </c>
      <c r="I22" s="580"/>
      <c r="J22" s="581"/>
      <c r="K22" s="342"/>
      <c r="L22" s="343"/>
      <c r="M22" s="343"/>
      <c r="N22" s="343"/>
      <c r="O22" s="343"/>
      <c r="P22" s="343"/>
      <c r="Q22" s="343"/>
      <c r="R22" s="343"/>
      <c r="S22" s="343"/>
      <c r="T22" s="343"/>
      <c r="U22" s="343"/>
      <c r="V22" s="446"/>
      <c r="W22" s="343"/>
      <c r="X22" s="344"/>
      <c r="Y22" s="23"/>
      <c r="Z22" s="23"/>
      <c r="AA22" s="23"/>
    </row>
    <row r="23" spans="1:27" ht="15.75" customHeight="1">
      <c r="A23" s="719" t="s">
        <v>95</v>
      </c>
      <c r="B23" s="577"/>
      <c r="C23" s="578"/>
      <c r="D23" s="341"/>
      <c r="E23" s="345" t="s">
        <v>958</v>
      </c>
      <c r="F23" s="346">
        <f>COUNTA(E31:E32)</f>
        <v>1</v>
      </c>
      <c r="G23" s="338"/>
      <c r="H23" s="706" t="s">
        <v>959</v>
      </c>
      <c r="I23" s="707"/>
      <c r="J23" s="346">
        <f>COUNTIF(I31:I43,"Acción correctiva")</f>
        <v>1</v>
      </c>
      <c r="K23" s="339"/>
      <c r="L23" s="343"/>
      <c r="M23" s="343"/>
      <c r="N23" s="343"/>
      <c r="O23" s="343"/>
      <c r="P23" s="343"/>
      <c r="Q23" s="343"/>
      <c r="R23" s="343"/>
      <c r="S23" s="343"/>
      <c r="T23" s="343"/>
      <c r="U23" s="344"/>
      <c r="V23" s="447"/>
      <c r="W23" s="341"/>
      <c r="X23" s="344"/>
      <c r="Y23" s="23"/>
      <c r="Z23" s="23"/>
      <c r="AA23" s="23"/>
    </row>
    <row r="24" spans="1:27" ht="39.75" customHeight="1">
      <c r="A24" s="348"/>
      <c r="B24" s="341"/>
      <c r="C24" s="341"/>
      <c r="D24" s="349"/>
      <c r="E24" s="350" t="s">
        <v>8</v>
      </c>
      <c r="F24" s="351">
        <f>COUNTA(H31:H32)</f>
        <v>1</v>
      </c>
      <c r="G24" s="352"/>
      <c r="H24" s="711" t="s">
        <v>960</v>
      </c>
      <c r="I24" s="712"/>
      <c r="J24" s="347">
        <f>COUNTIF(I31:I43,"Acción Preventiva y/o de mejora")</f>
        <v>0</v>
      </c>
      <c r="K24" s="339"/>
      <c r="L24" s="343"/>
      <c r="M24" s="343"/>
      <c r="N24" s="343"/>
      <c r="O24" s="343"/>
      <c r="P24" s="343"/>
      <c r="Q24" s="343"/>
      <c r="R24" s="339"/>
      <c r="S24" s="339"/>
      <c r="T24" s="339"/>
      <c r="U24" s="344"/>
      <c r="V24" s="447"/>
      <c r="W24" s="341"/>
      <c r="X24" s="344"/>
      <c r="Y24" s="23"/>
      <c r="Z24" s="23"/>
      <c r="AA24" s="23"/>
    </row>
    <row r="25" spans="1:27" ht="39.75" customHeight="1">
      <c r="A25" s="348"/>
      <c r="B25" s="341"/>
      <c r="C25" s="341"/>
      <c r="D25" s="353"/>
      <c r="E25" s="350" t="s">
        <v>9</v>
      </c>
      <c r="F25" s="351">
        <f>COUNTIF(W31:W32, "Vencida")</f>
        <v>0</v>
      </c>
      <c r="G25" s="352"/>
      <c r="H25" s="713"/>
      <c r="I25" s="682"/>
      <c r="J25" s="354"/>
      <c r="K25" s="339"/>
      <c r="L25" s="343"/>
      <c r="M25" s="343"/>
      <c r="N25" s="343"/>
      <c r="O25" s="343"/>
      <c r="P25" s="343"/>
      <c r="Q25" s="343"/>
      <c r="R25" s="339"/>
      <c r="S25" s="339"/>
      <c r="T25" s="339"/>
      <c r="U25" s="344"/>
      <c r="V25" s="447"/>
      <c r="W25" s="341"/>
      <c r="X25" s="355"/>
      <c r="Y25" s="23"/>
      <c r="Z25" s="23"/>
      <c r="AA25" s="23"/>
    </row>
    <row r="26" spans="1:27" ht="39.75" customHeight="1">
      <c r="A26" s="348"/>
      <c r="B26" s="341"/>
      <c r="C26" s="341"/>
      <c r="D26" s="349"/>
      <c r="E26" s="350" t="s">
        <v>10</v>
      </c>
      <c r="F26" s="351">
        <f>COUNTIF(W31:W32, "En ejecución")</f>
        <v>1</v>
      </c>
      <c r="G26" s="352"/>
      <c r="H26" s="713"/>
      <c r="I26" s="682"/>
      <c r="J26" s="356"/>
      <c r="K26" s="354"/>
      <c r="L26" s="343"/>
      <c r="M26" s="343"/>
      <c r="N26" s="343"/>
      <c r="O26" s="343"/>
      <c r="P26" s="343"/>
      <c r="Q26" s="343"/>
      <c r="R26" s="339"/>
      <c r="S26" s="339"/>
      <c r="T26" s="339"/>
      <c r="U26" s="344"/>
      <c r="V26" s="447"/>
      <c r="W26" s="341"/>
      <c r="X26" s="355"/>
      <c r="Y26" s="23"/>
      <c r="Z26" s="23"/>
      <c r="AA26" s="23"/>
    </row>
    <row r="27" spans="1:27" ht="30.75" customHeight="1">
      <c r="A27" s="348"/>
      <c r="B27" s="341"/>
      <c r="C27" s="341"/>
      <c r="D27" s="353"/>
      <c r="E27" s="357" t="s">
        <v>976</v>
      </c>
      <c r="F27" s="347">
        <f>COUNTIF(W31:W32, "Cerrada")</f>
        <v>0</v>
      </c>
      <c r="G27" s="352"/>
      <c r="H27" s="358"/>
      <c r="I27" s="359"/>
      <c r="J27" s="343"/>
      <c r="K27" s="343"/>
      <c r="L27" s="343"/>
      <c r="M27" s="343"/>
      <c r="N27" s="343"/>
      <c r="O27" s="343"/>
      <c r="P27" s="343"/>
      <c r="Q27" s="343"/>
      <c r="R27" s="339"/>
      <c r="S27" s="339"/>
      <c r="T27" s="339"/>
      <c r="U27" s="344"/>
      <c r="V27" s="447"/>
      <c r="W27" s="341"/>
      <c r="X27" s="355"/>
      <c r="Y27" s="23"/>
      <c r="Z27" s="23"/>
      <c r="AA27" s="23"/>
    </row>
    <row r="28" spans="1:27" ht="15.75" customHeight="1">
      <c r="A28" s="348"/>
      <c r="B28" s="341"/>
      <c r="C28" s="341"/>
      <c r="D28" s="341"/>
      <c r="E28" s="360"/>
      <c r="F28" s="361"/>
      <c r="G28" s="352"/>
      <c r="H28" s="358"/>
      <c r="I28" s="362"/>
      <c r="J28" s="363"/>
      <c r="K28" s="362"/>
      <c r="L28" s="363"/>
      <c r="M28" s="364"/>
      <c r="N28" s="365"/>
      <c r="O28" s="474"/>
      <c r="P28" s="474"/>
      <c r="Q28" s="474"/>
      <c r="R28" s="472"/>
      <c r="S28" s="473"/>
      <c r="T28" s="337"/>
      <c r="U28" s="337"/>
      <c r="V28" s="337"/>
      <c r="W28" s="337"/>
      <c r="X28" s="337"/>
      <c r="Y28" s="23"/>
      <c r="Z28" s="23"/>
      <c r="AA28" s="23"/>
    </row>
    <row r="29" spans="1:27" ht="27" customHeight="1">
      <c r="A29" s="670" t="s">
        <v>107</v>
      </c>
      <c r="B29" s="580"/>
      <c r="C29" s="580"/>
      <c r="D29" s="580"/>
      <c r="E29" s="580"/>
      <c r="F29" s="580"/>
      <c r="G29" s="581"/>
      <c r="H29" s="671" t="s">
        <v>108</v>
      </c>
      <c r="I29" s="580"/>
      <c r="J29" s="580"/>
      <c r="K29" s="580"/>
      <c r="L29" s="580"/>
      <c r="M29" s="580"/>
      <c r="N29" s="581"/>
      <c r="O29" s="672" t="s">
        <v>109</v>
      </c>
      <c r="P29" s="580"/>
      <c r="Q29" s="580"/>
      <c r="R29" s="580"/>
      <c r="S29" s="581"/>
      <c r="T29" s="673" t="s">
        <v>110</v>
      </c>
      <c r="U29" s="580"/>
      <c r="V29" s="580"/>
      <c r="W29" s="580"/>
      <c r="X29" s="581"/>
      <c r="Y29" s="102"/>
      <c r="Z29" s="103"/>
      <c r="AA29" s="104"/>
    </row>
    <row r="30" spans="1:27" ht="52.5" customHeight="1">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95" t="s">
        <v>123</v>
      </c>
      <c r="P30" s="577"/>
      <c r="Q30" s="577"/>
      <c r="R30" s="696"/>
      <c r="S30" s="110" t="s">
        <v>124</v>
      </c>
      <c r="T30" s="112" t="s">
        <v>123</v>
      </c>
      <c r="U30" s="403" t="s">
        <v>124</v>
      </c>
      <c r="V30" s="109" t="s">
        <v>57</v>
      </c>
      <c r="W30" s="403" t="s">
        <v>125</v>
      </c>
      <c r="X30" s="404" t="s">
        <v>126</v>
      </c>
      <c r="Y30" s="113"/>
      <c r="Z30" s="23"/>
      <c r="AA30" s="23"/>
    </row>
    <row r="31" spans="1:27" ht="215.25" customHeight="1">
      <c r="A31" s="130">
        <v>1</v>
      </c>
      <c r="B31" s="130" t="s">
        <v>60</v>
      </c>
      <c r="C31" s="130" t="s">
        <v>98</v>
      </c>
      <c r="D31" s="131">
        <v>44741</v>
      </c>
      <c r="E31" s="130" t="s">
        <v>1040</v>
      </c>
      <c r="F31" s="130" t="s">
        <v>61</v>
      </c>
      <c r="G31" s="130" t="s">
        <v>1041</v>
      </c>
      <c r="H31" s="422" t="s">
        <v>1042</v>
      </c>
      <c r="I31" s="150" t="s">
        <v>62</v>
      </c>
      <c r="J31" s="150" t="s">
        <v>1043</v>
      </c>
      <c r="K31" s="130" t="s">
        <v>1313</v>
      </c>
      <c r="L31" s="131">
        <v>44748</v>
      </c>
      <c r="M31" s="131">
        <v>44757</v>
      </c>
      <c r="N31" s="131">
        <v>45107</v>
      </c>
      <c r="O31" s="740" t="s">
        <v>1347</v>
      </c>
      <c r="P31" s="745"/>
      <c r="Q31" s="745"/>
      <c r="R31" s="746"/>
      <c r="S31" s="423"/>
      <c r="T31" s="475"/>
      <c r="U31" s="205"/>
      <c r="V31" s="476"/>
      <c r="W31" s="221" t="s">
        <v>70</v>
      </c>
      <c r="X31" s="425"/>
      <c r="Y31" s="74"/>
      <c r="Z31" s="74"/>
      <c r="AA31" s="74"/>
    </row>
    <row r="32" spans="1:27" ht="15.75" customHeight="1">
      <c r="A32" s="23"/>
      <c r="B32" s="23"/>
      <c r="C32" s="23"/>
      <c r="D32" s="23"/>
      <c r="E32" s="23"/>
      <c r="F32" s="23"/>
      <c r="G32" s="23"/>
      <c r="H32" s="23"/>
      <c r="I32" s="23"/>
      <c r="J32" s="23"/>
      <c r="K32" s="23"/>
      <c r="L32" s="23"/>
      <c r="M32" s="23"/>
      <c r="N32" s="23"/>
      <c r="O32" s="23"/>
      <c r="P32" s="23"/>
      <c r="Q32" s="23"/>
      <c r="R32" s="23"/>
      <c r="S32" s="23"/>
      <c r="T32" s="23"/>
      <c r="U32" s="23"/>
      <c r="V32" s="444"/>
      <c r="W32" s="23"/>
      <c r="X32" s="23"/>
      <c r="Y32" s="23"/>
      <c r="Z32" s="23"/>
      <c r="AA32" s="23"/>
    </row>
    <row r="33" spans="1:27" ht="15.75" customHeight="1">
      <c r="A33" s="23"/>
      <c r="B33" s="23"/>
      <c r="C33" s="23"/>
      <c r="D33" s="23"/>
      <c r="E33" s="23"/>
      <c r="F33" s="23"/>
      <c r="G33" s="23"/>
      <c r="H33" s="23"/>
      <c r="I33" s="23"/>
      <c r="J33" s="23"/>
      <c r="K33" s="23"/>
      <c r="L33" s="23"/>
      <c r="M33" s="23"/>
      <c r="N33" s="23"/>
      <c r="O33" s="23"/>
      <c r="P33" s="23"/>
      <c r="Q33" s="23"/>
      <c r="R33" s="23"/>
      <c r="S33" s="23"/>
      <c r="T33" s="23"/>
      <c r="U33" s="23"/>
      <c r="V33" s="444"/>
      <c r="W33" s="23"/>
      <c r="X33" s="23"/>
      <c r="Y33" s="23"/>
      <c r="Z33" s="23"/>
      <c r="AA33" s="23"/>
    </row>
    <row r="34" spans="1:27" ht="15.75" customHeight="1">
      <c r="A34" s="23"/>
      <c r="B34" s="23"/>
      <c r="C34" s="23"/>
      <c r="D34" s="23"/>
      <c r="E34" s="23"/>
      <c r="F34" s="23"/>
      <c r="G34" s="23"/>
      <c r="H34" s="23"/>
      <c r="I34" s="23"/>
      <c r="J34" s="23"/>
      <c r="K34" s="23"/>
      <c r="L34" s="23"/>
      <c r="M34" s="23"/>
      <c r="N34" s="23"/>
      <c r="O34" s="23"/>
      <c r="P34" s="23"/>
      <c r="Q34" s="23"/>
      <c r="R34" s="23"/>
      <c r="S34" s="23"/>
      <c r="T34" s="23"/>
      <c r="U34" s="23"/>
      <c r="V34" s="444"/>
      <c r="W34" s="23"/>
      <c r="X34" s="23"/>
      <c r="Y34" s="23"/>
      <c r="Z34" s="23"/>
      <c r="AA34" s="23"/>
    </row>
    <row r="35" spans="1:27" ht="15.75" customHeight="1">
      <c r="A35" s="23"/>
      <c r="B35" s="23"/>
      <c r="C35" s="23"/>
      <c r="D35" s="23"/>
      <c r="E35" s="23"/>
      <c r="F35" s="23"/>
      <c r="G35" s="23"/>
      <c r="H35" s="23"/>
      <c r="I35" s="23"/>
      <c r="J35" s="23"/>
      <c r="K35" s="23"/>
      <c r="L35" s="23"/>
      <c r="M35" s="23"/>
      <c r="N35" s="23"/>
      <c r="O35" s="23"/>
      <c r="P35" s="23"/>
      <c r="Q35" s="23"/>
      <c r="R35" s="23"/>
      <c r="S35" s="23"/>
      <c r="T35" s="23"/>
      <c r="U35" s="23"/>
      <c r="V35" s="444"/>
      <c r="W35" s="23"/>
      <c r="X35" s="23"/>
      <c r="Y35" s="23"/>
      <c r="Z35" s="23"/>
      <c r="AA35" s="23"/>
    </row>
    <row r="36" spans="1:27" ht="15.75" customHeight="1">
      <c r="A36" s="23"/>
      <c r="B36" s="23"/>
      <c r="C36" s="23"/>
      <c r="D36" s="23"/>
      <c r="E36" s="94"/>
      <c r="F36" s="23"/>
      <c r="G36" s="92"/>
      <c r="H36" s="92"/>
      <c r="I36" s="23"/>
      <c r="J36" s="23"/>
      <c r="K36" s="23"/>
      <c r="L36" s="23"/>
      <c r="M36" s="23"/>
      <c r="N36" s="23"/>
      <c r="O36" s="23"/>
      <c r="P36" s="23"/>
      <c r="Q36" s="23"/>
      <c r="R36" s="23"/>
      <c r="S36" s="23"/>
      <c r="T36" s="93"/>
      <c r="U36" s="93"/>
      <c r="V36" s="444"/>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444"/>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444"/>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444"/>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444"/>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444"/>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444"/>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444"/>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444"/>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444"/>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444"/>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444"/>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444"/>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444"/>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444"/>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444"/>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444"/>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444"/>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444"/>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444"/>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444"/>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444"/>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444"/>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444"/>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444"/>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444"/>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444"/>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444"/>
      <c r="W63" s="219"/>
      <c r="X63" s="94"/>
      <c r="Y63" s="23"/>
      <c r="Z63" s="23"/>
      <c r="AA63" s="23"/>
    </row>
    <row r="64" spans="1:27" ht="15.75" customHeight="1">
      <c r="A64" s="23"/>
      <c r="B64" s="23"/>
      <c r="C64" s="23"/>
      <c r="D64" s="23"/>
      <c r="E64" s="23"/>
      <c r="F64" s="23"/>
      <c r="G64" s="23"/>
      <c r="H64" s="23"/>
      <c r="I64" s="23"/>
      <c r="J64" s="23"/>
      <c r="K64" s="23"/>
      <c r="L64" s="23"/>
      <c r="M64" s="23"/>
      <c r="N64" s="23"/>
      <c r="O64" s="23"/>
      <c r="P64" s="23"/>
      <c r="Q64" s="23"/>
      <c r="R64" s="23"/>
      <c r="S64" s="23"/>
      <c r="T64" s="23"/>
      <c r="U64" s="23"/>
      <c r="V64" s="444"/>
      <c r="W64" s="219"/>
      <c r="X64" s="23"/>
      <c r="Y64" s="23"/>
      <c r="Z64" s="23"/>
      <c r="AA64" s="23"/>
    </row>
    <row r="65" spans="1:27" ht="15.75" customHeight="1">
      <c r="A65" s="23"/>
      <c r="B65" s="23"/>
      <c r="C65" s="23"/>
      <c r="D65" s="23"/>
      <c r="E65" s="23"/>
      <c r="F65" s="23"/>
      <c r="G65" s="23"/>
      <c r="H65" s="23"/>
      <c r="I65" s="23"/>
      <c r="J65" s="23"/>
      <c r="K65" s="23"/>
      <c r="L65" s="23"/>
      <c r="M65" s="23"/>
      <c r="N65" s="23"/>
      <c r="O65" s="23"/>
      <c r="P65" s="23"/>
      <c r="Q65" s="23"/>
      <c r="R65" s="23"/>
      <c r="S65" s="23"/>
      <c r="T65" s="23"/>
      <c r="U65" s="23"/>
      <c r="V65" s="444"/>
      <c r="W65" s="219"/>
      <c r="X65" s="23"/>
      <c r="Y65" s="23"/>
      <c r="Z65" s="23"/>
      <c r="AA65" s="23"/>
    </row>
    <row r="66" spans="1:27" ht="15.75" customHeight="1">
      <c r="A66" s="23"/>
      <c r="B66" s="23"/>
      <c r="C66" s="23"/>
      <c r="D66" s="23"/>
      <c r="E66" s="23"/>
      <c r="F66" s="23"/>
      <c r="G66" s="23"/>
      <c r="H66" s="23"/>
      <c r="I66" s="23"/>
      <c r="J66" s="23"/>
      <c r="K66" s="23"/>
      <c r="L66" s="23"/>
      <c r="M66" s="23"/>
      <c r="N66" s="23"/>
      <c r="O66" s="23"/>
      <c r="P66" s="23"/>
      <c r="Q66" s="23"/>
      <c r="R66" s="23"/>
      <c r="S66" s="23"/>
      <c r="T66" s="23"/>
      <c r="U66" s="23"/>
      <c r="V66" s="444"/>
      <c r="W66" s="219"/>
      <c r="X66" s="23"/>
      <c r="Y66" s="23"/>
      <c r="Z66" s="23"/>
      <c r="AA66" s="23"/>
    </row>
    <row r="67" spans="1:27" ht="15.75" customHeight="1">
      <c r="A67" s="23"/>
      <c r="B67" s="23"/>
      <c r="C67" s="23"/>
      <c r="D67" s="23"/>
      <c r="E67" s="23"/>
      <c r="F67" s="23"/>
      <c r="G67" s="23"/>
      <c r="H67" s="23"/>
      <c r="I67" s="23"/>
      <c r="J67" s="23"/>
      <c r="K67" s="23"/>
      <c r="L67" s="23"/>
      <c r="M67" s="23"/>
      <c r="N67" s="23"/>
      <c r="O67" s="23"/>
      <c r="P67" s="23"/>
      <c r="Q67" s="23"/>
      <c r="R67" s="23"/>
      <c r="S67" s="23"/>
      <c r="T67" s="23"/>
      <c r="U67" s="23"/>
      <c r="V67" s="444"/>
      <c r="W67" s="219"/>
      <c r="X67" s="23"/>
      <c r="Y67" s="23"/>
      <c r="Z67" s="23"/>
      <c r="AA67" s="23"/>
    </row>
    <row r="68" spans="1:27" ht="15.75" customHeight="1">
      <c r="A68" s="23"/>
      <c r="B68" s="23"/>
      <c r="C68" s="23"/>
      <c r="D68" s="23"/>
      <c r="E68" s="23"/>
      <c r="F68" s="23"/>
      <c r="G68" s="23"/>
      <c r="H68" s="23"/>
      <c r="I68" s="23"/>
      <c r="J68" s="23"/>
      <c r="K68" s="23"/>
      <c r="L68" s="23"/>
      <c r="M68" s="23"/>
      <c r="N68" s="23"/>
      <c r="O68" s="23"/>
      <c r="P68" s="23"/>
      <c r="Q68" s="23"/>
      <c r="R68" s="23"/>
      <c r="S68" s="23"/>
      <c r="T68" s="23"/>
      <c r="U68" s="23"/>
      <c r="V68" s="444"/>
      <c r="W68" s="219"/>
      <c r="X68" s="23"/>
      <c r="Y68" s="23"/>
      <c r="Z68" s="23"/>
      <c r="AA68" s="23"/>
    </row>
    <row r="69" spans="1:27" ht="15.75" customHeight="1">
      <c r="A69" s="23"/>
      <c r="B69" s="23"/>
      <c r="C69" s="23"/>
      <c r="D69" s="23"/>
      <c r="E69" s="23"/>
      <c r="F69" s="23"/>
      <c r="G69" s="23"/>
      <c r="H69" s="23"/>
      <c r="I69" s="23"/>
      <c r="J69" s="23"/>
      <c r="K69" s="23"/>
      <c r="L69" s="23"/>
      <c r="M69" s="23"/>
      <c r="N69" s="23"/>
      <c r="O69" s="23"/>
      <c r="P69" s="23"/>
      <c r="Q69" s="23"/>
      <c r="R69" s="23"/>
      <c r="S69" s="23"/>
      <c r="T69" s="23"/>
      <c r="U69" s="23"/>
      <c r="V69" s="444"/>
      <c r="W69" s="219"/>
      <c r="X69" s="23"/>
      <c r="Y69" s="23"/>
      <c r="Z69" s="23"/>
      <c r="AA69" s="23"/>
    </row>
    <row r="70" spans="1:27" ht="15.75" customHeight="1">
      <c r="A70" s="23"/>
      <c r="B70" s="23"/>
      <c r="C70" s="23"/>
      <c r="D70" s="23"/>
      <c r="E70" s="23"/>
      <c r="F70" s="23"/>
      <c r="G70" s="23"/>
      <c r="H70" s="23"/>
      <c r="I70" s="23"/>
      <c r="J70" s="23"/>
      <c r="K70" s="23"/>
      <c r="L70" s="23"/>
      <c r="M70" s="23"/>
      <c r="N70" s="23"/>
      <c r="O70" s="23"/>
      <c r="P70" s="23"/>
      <c r="Q70" s="23"/>
      <c r="R70" s="23"/>
      <c r="S70" s="23"/>
      <c r="T70" s="23"/>
      <c r="U70" s="23"/>
      <c r="V70" s="444"/>
      <c r="W70" s="219"/>
      <c r="X70" s="23"/>
      <c r="Y70" s="23"/>
      <c r="Z70" s="23"/>
      <c r="AA70" s="23"/>
    </row>
    <row r="71" spans="1:27" ht="15.75" customHeight="1">
      <c r="A71" s="23"/>
      <c r="B71" s="23"/>
      <c r="C71" s="23"/>
      <c r="D71" s="23"/>
      <c r="E71" s="23"/>
      <c r="F71" s="23"/>
      <c r="G71" s="23"/>
      <c r="H71" s="23"/>
      <c r="I71" s="23"/>
      <c r="J71" s="23"/>
      <c r="K71" s="23"/>
      <c r="L71" s="23"/>
      <c r="M71" s="23"/>
      <c r="N71" s="23"/>
      <c r="O71" s="23"/>
      <c r="P71" s="23"/>
      <c r="Q71" s="23"/>
      <c r="R71" s="23"/>
      <c r="S71" s="23"/>
      <c r="T71" s="23"/>
      <c r="U71" s="23"/>
      <c r="V71" s="444"/>
      <c r="W71" s="219"/>
      <c r="X71" s="23"/>
      <c r="Y71" s="23"/>
      <c r="Z71" s="23"/>
      <c r="AA71" s="23"/>
    </row>
    <row r="72" spans="1:27" ht="15.75" customHeight="1">
      <c r="A72" s="23"/>
      <c r="B72" s="23"/>
      <c r="C72" s="23"/>
      <c r="D72" s="23"/>
      <c r="E72" s="23"/>
      <c r="F72" s="23"/>
      <c r="G72" s="23"/>
      <c r="H72" s="23"/>
      <c r="I72" s="23"/>
      <c r="J72" s="23"/>
      <c r="K72" s="23"/>
      <c r="L72" s="23"/>
      <c r="M72" s="23"/>
      <c r="N72" s="23"/>
      <c r="O72" s="23"/>
      <c r="P72" s="23"/>
      <c r="Q72" s="23"/>
      <c r="R72" s="23"/>
      <c r="S72" s="23"/>
      <c r="T72" s="23"/>
      <c r="U72" s="23"/>
      <c r="V72" s="444"/>
      <c r="W72" s="219"/>
      <c r="X72" s="23"/>
      <c r="Y72" s="23"/>
      <c r="Z72" s="23"/>
      <c r="AA72" s="23"/>
    </row>
    <row r="73" spans="1:27" ht="15.75" customHeight="1">
      <c r="A73" s="23"/>
      <c r="B73" s="23"/>
      <c r="C73" s="23"/>
      <c r="D73" s="23"/>
      <c r="E73" s="23"/>
      <c r="F73" s="23"/>
      <c r="G73" s="23"/>
      <c r="H73" s="23"/>
      <c r="I73" s="23"/>
      <c r="J73" s="23"/>
      <c r="K73" s="23"/>
      <c r="L73" s="23"/>
      <c r="M73" s="23"/>
      <c r="N73" s="23"/>
      <c r="O73" s="23"/>
      <c r="P73" s="23"/>
      <c r="Q73" s="23"/>
      <c r="R73" s="23"/>
      <c r="S73" s="23"/>
      <c r="T73" s="23"/>
      <c r="U73" s="23"/>
      <c r="V73" s="444"/>
      <c r="W73" s="219"/>
      <c r="X73" s="23"/>
      <c r="Y73" s="23"/>
      <c r="Z73" s="23"/>
      <c r="AA73" s="23"/>
    </row>
    <row r="74" spans="1:27" ht="15.75" customHeight="1">
      <c r="A74" s="23"/>
      <c r="B74" s="23"/>
      <c r="C74" s="23"/>
      <c r="D74" s="23"/>
      <c r="E74" s="23"/>
      <c r="F74" s="23"/>
      <c r="G74" s="23"/>
      <c r="H74" s="23"/>
      <c r="I74" s="23"/>
      <c r="J74" s="23"/>
      <c r="K74" s="23"/>
      <c r="L74" s="23"/>
      <c r="M74" s="23"/>
      <c r="N74" s="23"/>
      <c r="O74" s="23"/>
      <c r="P74" s="23"/>
      <c r="Q74" s="23"/>
      <c r="R74" s="23"/>
      <c r="S74" s="23"/>
      <c r="T74" s="23"/>
      <c r="U74" s="23"/>
      <c r="V74" s="444"/>
      <c r="W74" s="219"/>
      <c r="X74" s="23"/>
      <c r="Y74" s="23"/>
      <c r="Z74" s="23"/>
      <c r="AA74" s="23"/>
    </row>
    <row r="75" spans="1:27" ht="15.75" customHeight="1">
      <c r="A75" s="23"/>
      <c r="B75" s="23"/>
      <c r="C75" s="23"/>
      <c r="D75" s="23"/>
      <c r="E75" s="23"/>
      <c r="F75" s="23"/>
      <c r="G75" s="23"/>
      <c r="H75" s="23"/>
      <c r="I75" s="23"/>
      <c r="J75" s="23"/>
      <c r="K75" s="23"/>
      <c r="L75" s="23"/>
      <c r="M75" s="23"/>
      <c r="N75" s="23"/>
      <c r="O75" s="23"/>
      <c r="P75" s="23"/>
      <c r="Q75" s="23"/>
      <c r="R75" s="23"/>
      <c r="S75" s="23"/>
      <c r="T75" s="23"/>
      <c r="U75" s="23"/>
      <c r="V75" s="444"/>
      <c r="W75" s="219"/>
      <c r="X75" s="23"/>
      <c r="Y75" s="23"/>
      <c r="Z75" s="23"/>
      <c r="AA75" s="23"/>
    </row>
    <row r="76" spans="1:27" ht="15.75" customHeight="1">
      <c r="A76" s="23"/>
      <c r="B76" s="23"/>
      <c r="C76" s="23"/>
      <c r="D76" s="23"/>
      <c r="E76" s="23"/>
      <c r="F76" s="23"/>
      <c r="G76" s="23"/>
      <c r="H76" s="23"/>
      <c r="I76" s="23"/>
      <c r="J76" s="23"/>
      <c r="K76" s="23"/>
      <c r="L76" s="23"/>
      <c r="M76" s="23"/>
      <c r="N76" s="23"/>
      <c r="O76" s="23"/>
      <c r="P76" s="23"/>
      <c r="Q76" s="23"/>
      <c r="R76" s="23"/>
      <c r="S76" s="23"/>
      <c r="T76" s="23"/>
      <c r="U76" s="23"/>
      <c r="V76" s="444"/>
      <c r="W76" s="219"/>
      <c r="X76" s="23"/>
      <c r="Y76" s="23"/>
      <c r="Z76" s="23"/>
      <c r="AA76" s="23"/>
    </row>
    <row r="77" spans="1:27" ht="15.75" customHeight="1">
      <c r="A77" s="23"/>
      <c r="B77" s="23"/>
      <c r="C77" s="23"/>
      <c r="D77" s="23"/>
      <c r="E77" s="23"/>
      <c r="F77" s="23"/>
      <c r="G77" s="23"/>
      <c r="H77" s="23"/>
      <c r="I77" s="23"/>
      <c r="J77" s="23"/>
      <c r="K77" s="23"/>
      <c r="L77" s="23"/>
      <c r="M77" s="23"/>
      <c r="N77" s="23"/>
      <c r="O77" s="23"/>
      <c r="P77" s="23"/>
      <c r="Q77" s="23"/>
      <c r="R77" s="23"/>
      <c r="S77" s="23"/>
      <c r="T77" s="23"/>
      <c r="U77" s="23"/>
      <c r="V77" s="444"/>
      <c r="W77" s="219"/>
      <c r="X77" s="23"/>
      <c r="Y77" s="23"/>
      <c r="Z77" s="23"/>
      <c r="AA77" s="23"/>
    </row>
    <row r="78" spans="1:27" ht="15.75" customHeight="1">
      <c r="A78" s="23"/>
      <c r="B78" s="23"/>
      <c r="C78" s="23"/>
      <c r="D78" s="23"/>
      <c r="E78" s="23"/>
      <c r="F78" s="23"/>
      <c r="G78" s="23"/>
      <c r="H78" s="23"/>
      <c r="I78" s="23"/>
      <c r="J78" s="23"/>
      <c r="K78" s="23"/>
      <c r="L78" s="23"/>
      <c r="M78" s="23"/>
      <c r="N78" s="23"/>
      <c r="O78" s="23"/>
      <c r="P78" s="23"/>
      <c r="Q78" s="23"/>
      <c r="R78" s="23"/>
      <c r="S78" s="23"/>
      <c r="T78" s="23"/>
      <c r="U78" s="23"/>
      <c r="V78" s="444"/>
      <c r="W78" s="219"/>
      <c r="X78" s="23"/>
      <c r="Y78" s="23"/>
      <c r="Z78" s="23"/>
      <c r="AA78" s="23"/>
    </row>
    <row r="79" spans="1:27" ht="15.75" customHeight="1">
      <c r="A79" s="23"/>
      <c r="B79" s="23"/>
      <c r="C79" s="23"/>
      <c r="D79" s="23"/>
      <c r="E79" s="23"/>
      <c r="F79" s="23"/>
      <c r="G79" s="23"/>
      <c r="H79" s="23"/>
      <c r="I79" s="23"/>
      <c r="J79" s="23"/>
      <c r="K79" s="23"/>
      <c r="L79" s="23"/>
      <c r="M79" s="23"/>
      <c r="N79" s="23"/>
      <c r="O79" s="23"/>
      <c r="P79" s="23"/>
      <c r="Q79" s="23"/>
      <c r="R79" s="23"/>
      <c r="S79" s="23"/>
      <c r="T79" s="23"/>
      <c r="U79" s="23"/>
      <c r="V79" s="444"/>
      <c r="W79" s="219"/>
      <c r="X79" s="23"/>
      <c r="Y79" s="23"/>
      <c r="Z79" s="23"/>
      <c r="AA79" s="23"/>
    </row>
    <row r="80" spans="1:27" ht="15.75" customHeight="1">
      <c r="A80" s="23"/>
      <c r="B80" s="23"/>
      <c r="C80" s="23"/>
      <c r="D80" s="23"/>
      <c r="E80" s="23"/>
      <c r="F80" s="23"/>
      <c r="G80" s="23"/>
      <c r="H80" s="23"/>
      <c r="I80" s="23"/>
      <c r="J80" s="23"/>
      <c r="K80" s="23"/>
      <c r="L80" s="23"/>
      <c r="M80" s="23"/>
      <c r="N80" s="23"/>
      <c r="O80" s="23"/>
      <c r="P80" s="23"/>
      <c r="Q80" s="23"/>
      <c r="R80" s="23"/>
      <c r="S80" s="23"/>
      <c r="T80" s="23"/>
      <c r="U80" s="23"/>
      <c r="V80" s="444"/>
      <c r="W80" s="219"/>
      <c r="X80" s="23"/>
      <c r="Y80" s="23"/>
      <c r="Z80" s="23"/>
      <c r="AA80" s="23"/>
    </row>
    <row r="81" spans="1:27" ht="15.75" customHeight="1">
      <c r="A81" s="23"/>
      <c r="B81" s="23"/>
      <c r="C81" s="23"/>
      <c r="D81" s="23"/>
      <c r="E81" s="23"/>
      <c r="F81" s="23"/>
      <c r="G81" s="23"/>
      <c r="H81" s="23"/>
      <c r="I81" s="23"/>
      <c r="J81" s="23"/>
      <c r="K81" s="23"/>
      <c r="L81" s="23"/>
      <c r="M81" s="23"/>
      <c r="N81" s="23"/>
      <c r="O81" s="23"/>
      <c r="P81" s="23"/>
      <c r="Q81" s="23"/>
      <c r="R81" s="23"/>
      <c r="S81" s="23"/>
      <c r="T81" s="23"/>
      <c r="U81" s="23"/>
      <c r="V81" s="444"/>
      <c r="W81" s="219"/>
      <c r="X81" s="23"/>
      <c r="Y81" s="23"/>
      <c r="Z81" s="23"/>
      <c r="AA81" s="23"/>
    </row>
    <row r="82" spans="1:27" ht="15.75" customHeight="1">
      <c r="A82" s="23"/>
      <c r="B82" s="23"/>
      <c r="C82" s="23"/>
      <c r="D82" s="23"/>
      <c r="E82" s="23"/>
      <c r="F82" s="23"/>
      <c r="G82" s="23"/>
      <c r="H82" s="23"/>
      <c r="I82" s="23"/>
      <c r="J82" s="23"/>
      <c r="K82" s="23"/>
      <c r="L82" s="23"/>
      <c r="M82" s="23"/>
      <c r="N82" s="23"/>
      <c r="O82" s="23"/>
      <c r="P82" s="23"/>
      <c r="Q82" s="23"/>
      <c r="R82" s="23"/>
      <c r="S82" s="23"/>
      <c r="T82" s="23"/>
      <c r="U82" s="23"/>
      <c r="V82" s="444"/>
      <c r="W82" s="219"/>
      <c r="X82" s="23"/>
      <c r="Y82" s="23"/>
      <c r="Z82" s="23"/>
      <c r="AA82" s="23"/>
    </row>
    <row r="83" spans="1:27" ht="15.75" customHeight="1">
      <c r="A83" s="23"/>
      <c r="B83" s="23"/>
      <c r="C83" s="23"/>
      <c r="D83" s="23"/>
      <c r="E83" s="23"/>
      <c r="F83" s="23"/>
      <c r="G83" s="23"/>
      <c r="H83" s="23"/>
      <c r="I83" s="23"/>
      <c r="J83" s="23"/>
      <c r="K83" s="23"/>
      <c r="L83" s="23"/>
      <c r="M83" s="23"/>
      <c r="N83" s="23"/>
      <c r="O83" s="23"/>
      <c r="P83" s="23"/>
      <c r="Q83" s="23"/>
      <c r="R83" s="23"/>
      <c r="S83" s="23"/>
      <c r="T83" s="23"/>
      <c r="U83" s="23"/>
      <c r="V83" s="444"/>
      <c r="W83" s="219"/>
      <c r="X83" s="23"/>
      <c r="Y83" s="23"/>
      <c r="Z83" s="23"/>
      <c r="AA83" s="23"/>
    </row>
    <row r="84" spans="1:27" ht="15.75" customHeight="1">
      <c r="A84" s="23"/>
      <c r="B84" s="23"/>
      <c r="C84" s="23"/>
      <c r="D84" s="23"/>
      <c r="E84" s="23"/>
      <c r="F84" s="23"/>
      <c r="G84" s="23"/>
      <c r="H84" s="23"/>
      <c r="I84" s="23"/>
      <c r="J84" s="23"/>
      <c r="K84" s="23"/>
      <c r="L84" s="23"/>
      <c r="M84" s="23"/>
      <c r="N84" s="23"/>
      <c r="O84" s="23"/>
      <c r="P84" s="23"/>
      <c r="Q84" s="23"/>
      <c r="R84" s="23"/>
      <c r="S84" s="23"/>
      <c r="T84" s="23"/>
      <c r="U84" s="23"/>
      <c r="V84" s="444"/>
      <c r="W84" s="219"/>
      <c r="X84" s="23"/>
      <c r="Y84" s="23"/>
      <c r="Z84" s="23"/>
      <c r="AA84" s="23"/>
    </row>
    <row r="85" spans="1:27" ht="15.75" customHeight="1">
      <c r="A85" s="23"/>
      <c r="B85" s="23"/>
      <c r="C85" s="23"/>
      <c r="D85" s="23"/>
      <c r="E85" s="23"/>
      <c r="F85" s="23"/>
      <c r="G85" s="23"/>
      <c r="H85" s="23"/>
      <c r="I85" s="23"/>
      <c r="J85" s="23"/>
      <c r="K85" s="23"/>
      <c r="L85" s="23"/>
      <c r="M85" s="23"/>
      <c r="N85" s="23"/>
      <c r="O85" s="23"/>
      <c r="P85" s="23"/>
      <c r="Q85" s="23"/>
      <c r="R85" s="23"/>
      <c r="S85" s="23"/>
      <c r="T85" s="23"/>
      <c r="U85" s="23"/>
      <c r="V85" s="444"/>
      <c r="W85" s="219"/>
      <c r="X85" s="23"/>
      <c r="Y85" s="23"/>
      <c r="Z85" s="23"/>
      <c r="AA85" s="23"/>
    </row>
    <row r="86" spans="1:27" ht="15.75" customHeight="1">
      <c r="A86" s="23"/>
      <c r="B86" s="23"/>
      <c r="C86" s="23"/>
      <c r="D86" s="23"/>
      <c r="E86" s="23"/>
      <c r="F86" s="23"/>
      <c r="G86" s="23"/>
      <c r="H86" s="23"/>
      <c r="I86" s="23"/>
      <c r="J86" s="23"/>
      <c r="K86" s="23"/>
      <c r="L86" s="23"/>
      <c r="M86" s="23"/>
      <c r="N86" s="23"/>
      <c r="O86" s="23"/>
      <c r="P86" s="23"/>
      <c r="Q86" s="23"/>
      <c r="R86" s="23"/>
      <c r="S86" s="23"/>
      <c r="T86" s="23"/>
      <c r="U86" s="23"/>
      <c r="V86" s="444"/>
      <c r="W86" s="219"/>
      <c r="X86" s="23"/>
      <c r="Y86" s="23"/>
      <c r="Z86" s="23"/>
      <c r="AA86" s="23"/>
    </row>
    <row r="87" spans="1:27" ht="15.75" customHeight="1">
      <c r="A87" s="23"/>
      <c r="B87" s="23"/>
      <c r="C87" s="23"/>
      <c r="D87" s="23"/>
      <c r="E87" s="23"/>
      <c r="F87" s="23"/>
      <c r="G87" s="23"/>
      <c r="H87" s="23"/>
      <c r="I87" s="23"/>
      <c r="J87" s="23"/>
      <c r="K87" s="23"/>
      <c r="L87" s="23"/>
      <c r="M87" s="23"/>
      <c r="N87" s="23"/>
      <c r="O87" s="23"/>
      <c r="P87" s="23"/>
      <c r="Q87" s="23"/>
      <c r="R87" s="23"/>
      <c r="S87" s="23"/>
      <c r="T87" s="23"/>
      <c r="U87" s="23"/>
      <c r="V87" s="444"/>
      <c r="W87" s="219"/>
      <c r="X87" s="23"/>
      <c r="Y87" s="23"/>
      <c r="Z87" s="23"/>
      <c r="AA87" s="23"/>
    </row>
    <row r="88" spans="1:27" ht="15.75" customHeight="1">
      <c r="A88" s="23"/>
      <c r="B88" s="23"/>
      <c r="C88" s="23"/>
      <c r="D88" s="23"/>
      <c r="E88" s="23"/>
      <c r="F88" s="23"/>
      <c r="G88" s="23"/>
      <c r="H88" s="23"/>
      <c r="I88" s="23"/>
      <c r="J88" s="23"/>
      <c r="K88" s="23"/>
      <c r="L88" s="23"/>
      <c r="M88" s="23"/>
      <c r="N88" s="23"/>
      <c r="O88" s="23"/>
      <c r="P88" s="23"/>
      <c r="Q88" s="23"/>
      <c r="R88" s="23"/>
      <c r="S88" s="23"/>
      <c r="T88" s="23"/>
      <c r="U88" s="23"/>
      <c r="V88" s="444"/>
      <c r="W88" s="219"/>
      <c r="X88" s="23"/>
      <c r="Y88" s="23"/>
      <c r="Z88" s="23"/>
      <c r="AA88" s="23"/>
    </row>
    <row r="89" spans="1:27" ht="15.75" customHeight="1">
      <c r="A89" s="23"/>
      <c r="B89" s="23"/>
      <c r="C89" s="23"/>
      <c r="D89" s="23"/>
      <c r="E89" s="23"/>
      <c r="F89" s="23"/>
      <c r="G89" s="23"/>
      <c r="H89" s="23"/>
      <c r="I89" s="23"/>
      <c r="J89" s="23"/>
      <c r="K89" s="23"/>
      <c r="L89" s="23"/>
      <c r="M89" s="23"/>
      <c r="N89" s="23"/>
      <c r="O89" s="23"/>
      <c r="P89" s="23"/>
      <c r="Q89" s="23"/>
      <c r="R89" s="23"/>
      <c r="S89" s="23"/>
      <c r="T89" s="23"/>
      <c r="U89" s="23"/>
      <c r="V89" s="444"/>
      <c r="W89" s="219"/>
      <c r="X89" s="23"/>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23"/>
      <c r="U90" s="23"/>
      <c r="V90" s="444"/>
      <c r="W90" s="219"/>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444"/>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444"/>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444"/>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444"/>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444"/>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444"/>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444"/>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444"/>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444"/>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444"/>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444"/>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444"/>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444"/>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444"/>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444"/>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444"/>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444"/>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444"/>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444"/>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444"/>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444"/>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444"/>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444"/>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444"/>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444"/>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444"/>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444"/>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444"/>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444"/>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444"/>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444"/>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444"/>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444"/>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444"/>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444"/>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444"/>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444"/>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444"/>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444"/>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444"/>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444"/>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444"/>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444"/>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444"/>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444"/>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444"/>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444"/>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444"/>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444"/>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444"/>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444"/>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444"/>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444"/>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444"/>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444"/>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444"/>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444"/>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444"/>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444"/>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444"/>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444"/>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444"/>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444"/>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444"/>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444"/>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444"/>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444"/>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444"/>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444"/>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444"/>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444"/>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444"/>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444"/>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444"/>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444"/>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444"/>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444"/>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444"/>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444"/>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444"/>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444"/>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444"/>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444"/>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444"/>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444"/>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444"/>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444"/>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444"/>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444"/>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444"/>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444"/>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444"/>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444"/>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444"/>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444"/>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444"/>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444"/>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444"/>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444"/>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444"/>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444"/>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444"/>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444"/>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444"/>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444"/>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444"/>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444"/>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444"/>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444"/>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444"/>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444"/>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444"/>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444"/>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444"/>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444"/>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444"/>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444"/>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444"/>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444"/>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444"/>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444"/>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444"/>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444"/>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444"/>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444"/>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444"/>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444"/>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444"/>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444"/>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444"/>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444"/>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444"/>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444"/>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444"/>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444"/>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444"/>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444"/>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444"/>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444"/>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444"/>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444"/>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444"/>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444"/>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444"/>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444"/>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444"/>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444"/>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444"/>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444"/>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444"/>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444"/>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444"/>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444"/>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444"/>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444"/>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444"/>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444"/>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444"/>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444"/>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444"/>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444"/>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444"/>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444"/>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444"/>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444"/>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444"/>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444"/>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444"/>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444"/>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444"/>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444"/>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444"/>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444"/>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444"/>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444"/>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444"/>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444"/>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444"/>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444"/>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444"/>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444"/>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444"/>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444"/>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444"/>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444"/>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444"/>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444"/>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444"/>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444"/>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444"/>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444"/>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444"/>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444"/>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444"/>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444"/>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444"/>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444"/>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444"/>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444"/>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444"/>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444"/>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444"/>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444"/>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444"/>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444"/>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444"/>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444"/>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444"/>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444"/>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444"/>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444"/>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444"/>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444"/>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444"/>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444"/>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444"/>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444"/>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444"/>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444"/>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444"/>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444"/>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444"/>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444"/>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444"/>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444"/>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444"/>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444"/>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444"/>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444"/>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444"/>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444"/>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444"/>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444"/>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444"/>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444"/>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444"/>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444"/>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444"/>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444"/>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444"/>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444"/>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444"/>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444"/>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444"/>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444"/>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444"/>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444"/>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444"/>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444"/>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444"/>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444"/>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444"/>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444"/>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444"/>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444"/>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444"/>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444"/>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444"/>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444"/>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444"/>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444"/>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444"/>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444"/>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444"/>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444"/>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444"/>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444"/>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444"/>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444"/>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444"/>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444"/>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444"/>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444"/>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444"/>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444"/>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444"/>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444"/>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444"/>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444"/>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444"/>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444"/>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444"/>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444"/>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444"/>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444"/>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444"/>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444"/>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444"/>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444"/>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444"/>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444"/>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444"/>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444"/>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444"/>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444"/>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444"/>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444"/>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444"/>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444"/>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444"/>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444"/>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444"/>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444"/>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444"/>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444"/>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444"/>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444"/>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444"/>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444"/>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444"/>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444"/>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444"/>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444"/>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444"/>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444"/>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444"/>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444"/>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444"/>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444"/>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444"/>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444"/>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444"/>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444"/>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444"/>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444"/>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444"/>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444"/>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444"/>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444"/>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444"/>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444"/>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444"/>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444"/>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444"/>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444"/>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444"/>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444"/>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444"/>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444"/>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444"/>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444"/>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444"/>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444"/>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444"/>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444"/>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444"/>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444"/>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444"/>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444"/>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444"/>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444"/>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444"/>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444"/>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444"/>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444"/>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444"/>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444"/>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444"/>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444"/>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444"/>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444"/>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444"/>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444"/>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444"/>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444"/>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444"/>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444"/>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444"/>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444"/>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444"/>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444"/>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444"/>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444"/>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444"/>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444"/>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444"/>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444"/>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444"/>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444"/>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444"/>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444"/>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444"/>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444"/>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444"/>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444"/>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444"/>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444"/>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444"/>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444"/>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444"/>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444"/>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444"/>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444"/>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444"/>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444"/>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444"/>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444"/>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444"/>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444"/>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444"/>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444"/>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444"/>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444"/>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444"/>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444"/>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444"/>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444"/>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444"/>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444"/>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444"/>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444"/>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444"/>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444"/>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444"/>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444"/>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444"/>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444"/>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444"/>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444"/>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444"/>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444"/>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444"/>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444"/>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444"/>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444"/>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444"/>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444"/>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444"/>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444"/>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444"/>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444"/>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444"/>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444"/>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444"/>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444"/>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444"/>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444"/>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444"/>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444"/>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444"/>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444"/>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444"/>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444"/>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444"/>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444"/>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444"/>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444"/>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444"/>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444"/>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444"/>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444"/>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444"/>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444"/>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444"/>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444"/>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444"/>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444"/>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444"/>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444"/>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444"/>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444"/>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444"/>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444"/>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444"/>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444"/>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444"/>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444"/>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444"/>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444"/>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444"/>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444"/>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444"/>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444"/>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444"/>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444"/>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444"/>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444"/>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444"/>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444"/>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444"/>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444"/>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444"/>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444"/>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444"/>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444"/>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444"/>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444"/>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444"/>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444"/>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444"/>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444"/>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444"/>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444"/>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444"/>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444"/>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444"/>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444"/>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444"/>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444"/>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444"/>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444"/>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444"/>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444"/>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444"/>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444"/>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444"/>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444"/>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444"/>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444"/>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444"/>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444"/>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444"/>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444"/>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444"/>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444"/>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444"/>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444"/>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444"/>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444"/>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444"/>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444"/>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444"/>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444"/>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444"/>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444"/>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444"/>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444"/>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444"/>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444"/>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444"/>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444"/>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444"/>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444"/>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444"/>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444"/>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444"/>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444"/>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444"/>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444"/>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444"/>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444"/>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444"/>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444"/>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444"/>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444"/>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444"/>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444"/>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444"/>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444"/>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444"/>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444"/>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444"/>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444"/>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444"/>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444"/>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444"/>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444"/>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444"/>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444"/>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444"/>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444"/>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444"/>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444"/>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444"/>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444"/>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444"/>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444"/>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444"/>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444"/>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444"/>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444"/>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444"/>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444"/>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444"/>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444"/>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444"/>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444"/>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444"/>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444"/>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444"/>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444"/>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444"/>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444"/>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444"/>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444"/>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444"/>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444"/>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444"/>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444"/>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444"/>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444"/>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444"/>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444"/>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444"/>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444"/>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444"/>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444"/>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444"/>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444"/>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444"/>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444"/>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444"/>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444"/>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444"/>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444"/>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444"/>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444"/>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444"/>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444"/>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444"/>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444"/>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444"/>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444"/>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444"/>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444"/>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444"/>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444"/>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444"/>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444"/>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444"/>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444"/>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444"/>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444"/>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444"/>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444"/>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444"/>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444"/>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444"/>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444"/>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444"/>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444"/>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444"/>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444"/>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444"/>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444"/>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444"/>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444"/>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444"/>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444"/>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444"/>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444"/>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444"/>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444"/>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444"/>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444"/>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444"/>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444"/>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444"/>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444"/>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444"/>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444"/>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444"/>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444"/>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444"/>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444"/>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444"/>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444"/>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444"/>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444"/>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444"/>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444"/>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444"/>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444"/>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444"/>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444"/>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444"/>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444"/>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444"/>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444"/>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444"/>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444"/>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444"/>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444"/>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444"/>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444"/>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444"/>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444"/>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444"/>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444"/>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444"/>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444"/>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444"/>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444"/>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444"/>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444"/>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444"/>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444"/>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444"/>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444"/>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444"/>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444"/>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444"/>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444"/>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444"/>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444"/>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444"/>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444"/>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444"/>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444"/>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444"/>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444"/>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444"/>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444"/>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444"/>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444"/>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444"/>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444"/>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444"/>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444"/>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444"/>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444"/>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444"/>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444"/>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444"/>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444"/>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444"/>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444"/>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444"/>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444"/>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444"/>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444"/>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444"/>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444"/>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444"/>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444"/>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444"/>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444"/>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444"/>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444"/>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444"/>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444"/>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444"/>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444"/>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444"/>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444"/>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444"/>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444"/>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444"/>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444"/>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444"/>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444"/>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444"/>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444"/>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444"/>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444"/>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444"/>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444"/>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444"/>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444"/>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444"/>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444"/>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444"/>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444"/>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444"/>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444"/>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444"/>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444"/>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444"/>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444"/>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444"/>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444"/>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444"/>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444"/>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444"/>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444"/>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444"/>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444"/>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444"/>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444"/>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444"/>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444"/>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444"/>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444"/>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444"/>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444"/>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444"/>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444"/>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444"/>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444"/>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444"/>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444"/>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444"/>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444"/>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444"/>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444"/>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444"/>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444"/>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444"/>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444"/>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444"/>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444"/>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444"/>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444"/>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444"/>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444"/>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444"/>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444"/>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444"/>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444"/>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444"/>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444"/>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444"/>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444"/>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444"/>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444"/>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444"/>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444"/>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444"/>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444"/>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444"/>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444"/>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444"/>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444"/>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444"/>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444"/>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444"/>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444"/>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444"/>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444"/>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444"/>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444"/>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444"/>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444"/>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444"/>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444"/>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444"/>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444"/>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444"/>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444"/>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444"/>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444"/>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444"/>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444"/>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444"/>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444"/>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444"/>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444"/>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444"/>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444"/>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444"/>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444"/>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444"/>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444"/>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444"/>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444"/>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444"/>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444"/>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444"/>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444"/>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444"/>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444"/>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444"/>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444"/>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444"/>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444"/>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444"/>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444"/>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444"/>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444"/>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444"/>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444"/>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444"/>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444"/>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444"/>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444"/>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444"/>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444"/>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444"/>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444"/>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444"/>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444"/>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444"/>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444"/>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444"/>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444"/>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444"/>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444"/>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444"/>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444"/>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444"/>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444"/>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444"/>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444"/>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444"/>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444"/>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444"/>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444"/>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444"/>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444"/>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444"/>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444"/>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444"/>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444"/>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444"/>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444"/>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444"/>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444"/>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444"/>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444"/>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444"/>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444"/>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444"/>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444"/>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444"/>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444"/>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444"/>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444"/>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444"/>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444"/>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444"/>
      <c r="W1000" s="23"/>
      <c r="X1000" s="23"/>
      <c r="Y1000" s="23"/>
      <c r="Z1000" s="23"/>
      <c r="AA1000" s="23"/>
    </row>
  </sheetData>
  <mergeCells count="16">
    <mergeCell ref="T29:X29"/>
    <mergeCell ref="A23:C23"/>
    <mergeCell ref="H23:I23"/>
    <mergeCell ref="O30:R30"/>
    <mergeCell ref="O31:R31"/>
    <mergeCell ref="H24:I24"/>
    <mergeCell ref="H25:I25"/>
    <mergeCell ref="H26:I26"/>
    <mergeCell ref="A29:G29"/>
    <mergeCell ref="H29:N29"/>
    <mergeCell ref="O29:S29"/>
    <mergeCell ref="A17:C20"/>
    <mergeCell ref="D17:W20"/>
    <mergeCell ref="A22:C22"/>
    <mergeCell ref="E22:F22"/>
    <mergeCell ref="H22:J22"/>
  </mergeCells>
  <conditionalFormatting sqref="W31">
    <cfRule type="containsText" dxfId="11" priority="1" stopIfTrue="1" operator="containsText" text="Cerrada">
      <formula>NOT(ISERROR(SEARCH(("Cerrada"),(W31))))</formula>
    </cfRule>
  </conditionalFormatting>
  <conditionalFormatting sqref="W31">
    <cfRule type="containsText" dxfId="10" priority="2" stopIfTrue="1" operator="containsText" text="En ejecución">
      <formula>NOT(ISERROR(SEARCH(("En ejecución"),(W31))))</formula>
    </cfRule>
  </conditionalFormatting>
  <conditionalFormatting sqref="W31">
    <cfRule type="containsText" dxfId="9" priority="3" stopIfTrue="1" operator="containsText" text="Vencida">
      <formula>NOT(ISERROR(SEARCH(("Vencida"),(W31))))</formula>
    </cfRule>
  </conditionalFormatting>
  <dataValidations count="7">
    <dataValidation type="list" allowBlank="1" showErrorMessage="1" sqref="B31">
      <formula1>$F$2:$F$6</formula1>
    </dataValidation>
    <dataValidation type="list" allowBlank="1" showErrorMessage="1" sqref="C31">
      <formula1>$D$2:$D$13</formula1>
    </dataValidation>
    <dataValidation type="list" allowBlank="1" showErrorMessage="1" sqref="F31">
      <formula1>$G$2:$G$5</formula1>
    </dataValidation>
    <dataValidation type="list" allowBlank="1" showErrorMessage="1" sqref="I31">
      <formula1>$H$2:$H$3</formula1>
    </dataValidation>
    <dataValidation type="list" allowBlank="1" showErrorMessage="1" sqref="A23">
      <formula1>'GF-14'!PROCESOS</formula1>
    </dataValidation>
    <dataValidation type="list" allowBlank="1" showErrorMessage="1" sqref="W31">
      <formula1>$I$2:$I$4</formula1>
    </dataValidation>
    <dataValidation type="list" allowBlank="1" showErrorMessage="1" sqref="V31">
      <formula1>$J$2:$J$4</formula1>
    </dataValidation>
  </dataValidation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DD6EE"/>
  </sheetPr>
  <dimension ref="A1:AA1000"/>
  <sheetViews>
    <sheetView showGridLines="0" topLeftCell="A17" workbookViewId="0">
      <selection activeCell="W31" sqref="W31"/>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3.28515625" customWidth="1"/>
    <col min="18" max="18" width="19.42578125" hidden="1" customWidth="1"/>
    <col min="19" max="19" width="28.140625" customWidth="1"/>
    <col min="20" max="20" width="57.28515625" customWidth="1"/>
    <col min="21" max="21" width="40.140625" customWidth="1"/>
    <col min="22" max="22" width="18.42578125" customWidth="1"/>
    <col min="23" max="23" width="19.42578125" customWidth="1"/>
    <col min="24" max="24" width="53.8554687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62"/>
      <c r="B17" s="663"/>
      <c r="C17" s="664"/>
      <c r="D17" s="669" t="s">
        <v>101</v>
      </c>
      <c r="E17" s="663"/>
      <c r="F17" s="663"/>
      <c r="G17" s="663"/>
      <c r="H17" s="663"/>
      <c r="I17" s="663"/>
      <c r="J17" s="663"/>
      <c r="K17" s="663"/>
      <c r="L17" s="663"/>
      <c r="M17" s="663"/>
      <c r="N17" s="663"/>
      <c r="O17" s="663"/>
      <c r="P17" s="663"/>
      <c r="Q17" s="663"/>
      <c r="R17" s="663"/>
      <c r="S17" s="663"/>
      <c r="T17" s="663"/>
      <c r="U17" s="663"/>
      <c r="V17" s="663"/>
      <c r="W17" s="664"/>
      <c r="X17" s="95" t="s">
        <v>102</v>
      </c>
      <c r="Y17" s="23"/>
      <c r="Z17" s="23"/>
      <c r="AA17" s="23"/>
    </row>
    <row r="18" spans="1:27" ht="27.75" customHeight="1">
      <c r="A18" s="665"/>
      <c r="B18" s="607"/>
      <c r="C18" s="666"/>
      <c r="D18" s="665"/>
      <c r="E18" s="607"/>
      <c r="F18" s="607"/>
      <c r="G18" s="607"/>
      <c r="H18" s="607"/>
      <c r="I18" s="607"/>
      <c r="J18" s="607"/>
      <c r="K18" s="607"/>
      <c r="L18" s="607"/>
      <c r="M18" s="607"/>
      <c r="N18" s="607"/>
      <c r="O18" s="607"/>
      <c r="P18" s="607"/>
      <c r="Q18" s="607"/>
      <c r="R18" s="607"/>
      <c r="S18" s="607"/>
      <c r="T18" s="607"/>
      <c r="U18" s="607"/>
      <c r="V18" s="607"/>
      <c r="W18" s="666"/>
      <c r="X18" s="96" t="s">
        <v>954</v>
      </c>
      <c r="Y18" s="23"/>
      <c r="Z18" s="23"/>
      <c r="AA18" s="23"/>
    </row>
    <row r="19" spans="1:27" ht="27.75" customHeight="1">
      <c r="A19" s="665"/>
      <c r="B19" s="607"/>
      <c r="C19" s="666"/>
      <c r="D19" s="665"/>
      <c r="E19" s="607"/>
      <c r="F19" s="607"/>
      <c r="G19" s="607"/>
      <c r="H19" s="607"/>
      <c r="I19" s="607"/>
      <c r="J19" s="607"/>
      <c r="K19" s="607"/>
      <c r="L19" s="607"/>
      <c r="M19" s="607"/>
      <c r="N19" s="607"/>
      <c r="O19" s="607"/>
      <c r="P19" s="607"/>
      <c r="Q19" s="607"/>
      <c r="R19" s="607"/>
      <c r="S19" s="607"/>
      <c r="T19" s="607"/>
      <c r="U19" s="607"/>
      <c r="V19" s="607"/>
      <c r="W19" s="666"/>
      <c r="X19" s="97" t="s">
        <v>955</v>
      </c>
      <c r="Y19" s="23"/>
      <c r="Z19" s="23"/>
      <c r="AA19" s="23"/>
    </row>
    <row r="20" spans="1:27" ht="27.75" customHeight="1">
      <c r="A20" s="667"/>
      <c r="B20" s="668"/>
      <c r="C20" s="628"/>
      <c r="D20" s="667"/>
      <c r="E20" s="668"/>
      <c r="F20" s="668"/>
      <c r="G20" s="668"/>
      <c r="H20" s="668"/>
      <c r="I20" s="668"/>
      <c r="J20" s="668"/>
      <c r="K20" s="668"/>
      <c r="L20" s="668"/>
      <c r="M20" s="668"/>
      <c r="N20" s="668"/>
      <c r="O20" s="668"/>
      <c r="P20" s="668"/>
      <c r="Q20" s="668"/>
      <c r="R20" s="668"/>
      <c r="S20" s="668"/>
      <c r="T20" s="668"/>
      <c r="U20" s="668"/>
      <c r="V20" s="668"/>
      <c r="W20" s="628"/>
      <c r="X20" s="98"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340"/>
      <c r="U21" s="340"/>
      <c r="V21" s="340"/>
      <c r="W21" s="337"/>
      <c r="X21" s="338"/>
      <c r="Y21" s="23"/>
      <c r="Z21" s="23"/>
      <c r="AA21" s="23"/>
    </row>
    <row r="22" spans="1:27" ht="63" customHeight="1">
      <c r="A22" s="702" t="s">
        <v>956</v>
      </c>
      <c r="B22" s="577"/>
      <c r="C22" s="578"/>
      <c r="D22" s="341"/>
      <c r="E22" s="703" t="str">
        <f>CONCATENATE("INFORME DE SEGUIMIENTO DEL PROCESO ",A23)</f>
        <v>INFORME DE SEGUIMIENTO DEL PROCESO CONTROL INTERNO DISCIPLINARIO</v>
      </c>
      <c r="F22" s="581"/>
      <c r="G22" s="338"/>
      <c r="H22" s="704" t="s">
        <v>957</v>
      </c>
      <c r="I22" s="580"/>
      <c r="J22" s="581"/>
      <c r="K22" s="342"/>
      <c r="L22" s="354"/>
      <c r="M22" s="354"/>
      <c r="N22" s="354"/>
      <c r="O22" s="354"/>
      <c r="P22" s="354"/>
      <c r="Q22" s="343"/>
      <c r="R22" s="343"/>
      <c r="S22" s="343"/>
      <c r="T22" s="343"/>
      <c r="U22" s="343"/>
      <c r="V22" s="343"/>
      <c r="W22" s="343"/>
      <c r="X22" s="344"/>
      <c r="Y22" s="23"/>
      <c r="Z22" s="23"/>
      <c r="AA22" s="23"/>
    </row>
    <row r="23" spans="1:27" ht="53.25" customHeight="1">
      <c r="A23" s="719" t="s">
        <v>97</v>
      </c>
      <c r="B23" s="577"/>
      <c r="C23" s="578"/>
      <c r="D23" s="341"/>
      <c r="E23" s="345" t="s">
        <v>958</v>
      </c>
      <c r="F23" s="346">
        <f>COUNTA(E31:E37)</f>
        <v>1</v>
      </c>
      <c r="G23" s="338"/>
      <c r="H23" s="706" t="s">
        <v>959</v>
      </c>
      <c r="I23" s="707"/>
      <c r="J23" s="346">
        <f>COUNTIF(I31:I37,"Acción correctiva")</f>
        <v>1</v>
      </c>
      <c r="K23" s="339"/>
      <c r="L23" s="354"/>
      <c r="M23" s="354"/>
      <c r="N23" s="354"/>
      <c r="O23" s="354"/>
      <c r="P23" s="354"/>
      <c r="Q23" s="343"/>
      <c r="R23" s="343"/>
      <c r="S23" s="343"/>
      <c r="T23" s="343"/>
      <c r="U23" s="344"/>
      <c r="V23" s="344"/>
      <c r="W23" s="341"/>
      <c r="X23" s="344"/>
      <c r="Y23" s="23"/>
      <c r="Z23" s="23"/>
      <c r="AA23" s="23"/>
    </row>
    <row r="24" spans="1:27" ht="48.75" customHeight="1">
      <c r="A24" s="348"/>
      <c r="B24" s="341"/>
      <c r="C24" s="341"/>
      <c r="D24" s="349"/>
      <c r="E24" s="350" t="s">
        <v>8</v>
      </c>
      <c r="F24" s="351">
        <f>COUNTA(H31:H37)</f>
        <v>1</v>
      </c>
      <c r="G24" s="352"/>
      <c r="H24" s="711" t="s">
        <v>960</v>
      </c>
      <c r="I24" s="712"/>
      <c r="J24" s="347">
        <f>COUNTIF(I31:I37,"Acción Preventiva y/o de mejora")</f>
        <v>0</v>
      </c>
      <c r="K24" s="339"/>
      <c r="L24" s="354"/>
      <c r="M24" s="354"/>
      <c r="N24" s="354"/>
      <c r="O24" s="354"/>
      <c r="P24" s="354"/>
      <c r="Q24" s="343"/>
      <c r="R24" s="339"/>
      <c r="S24" s="339"/>
      <c r="T24" s="339"/>
      <c r="U24" s="344"/>
      <c r="V24" s="344"/>
      <c r="W24" s="341"/>
      <c r="X24" s="344"/>
      <c r="Y24" s="23"/>
      <c r="Z24" s="23"/>
      <c r="AA24" s="23"/>
    </row>
    <row r="25" spans="1:27" ht="53.25" customHeight="1">
      <c r="A25" s="348"/>
      <c r="B25" s="341"/>
      <c r="C25" s="341"/>
      <c r="D25" s="353"/>
      <c r="E25" s="350" t="s">
        <v>9</v>
      </c>
      <c r="F25" s="351">
        <f>COUNTIF(W31:W37, "Vencida")</f>
        <v>0</v>
      </c>
      <c r="G25" s="352"/>
      <c r="H25" s="713"/>
      <c r="I25" s="682"/>
      <c r="J25" s="354"/>
      <c r="K25" s="339"/>
      <c r="L25" s="354"/>
      <c r="M25" s="354"/>
      <c r="N25" s="354"/>
      <c r="O25" s="354"/>
      <c r="P25" s="354"/>
      <c r="Q25" s="343"/>
      <c r="R25" s="339"/>
      <c r="S25" s="339"/>
      <c r="T25" s="339"/>
      <c r="U25" s="344"/>
      <c r="V25" s="344"/>
      <c r="W25" s="341"/>
      <c r="X25" s="355"/>
      <c r="Y25" s="23"/>
      <c r="Z25" s="23"/>
      <c r="AA25" s="23"/>
    </row>
    <row r="26" spans="1:27" ht="48.75" customHeight="1">
      <c r="A26" s="348"/>
      <c r="B26" s="341"/>
      <c r="C26" s="341"/>
      <c r="D26" s="349"/>
      <c r="E26" s="350" t="s">
        <v>10</v>
      </c>
      <c r="F26" s="351">
        <f>COUNTIF(W31:W37, "En ejecución")</f>
        <v>1</v>
      </c>
      <c r="G26" s="352"/>
      <c r="H26" s="713"/>
      <c r="I26" s="682"/>
      <c r="J26" s="356"/>
      <c r="K26" s="354"/>
      <c r="L26" s="354"/>
      <c r="M26" s="354"/>
      <c r="N26" s="354"/>
      <c r="O26" s="354"/>
      <c r="P26" s="354"/>
      <c r="Q26" s="343"/>
      <c r="R26" s="339"/>
      <c r="S26" s="339"/>
      <c r="T26" s="339"/>
      <c r="U26" s="344"/>
      <c r="V26" s="344"/>
      <c r="W26" s="341"/>
      <c r="X26" s="355"/>
      <c r="Y26" s="23"/>
      <c r="Z26" s="23"/>
      <c r="AA26" s="23"/>
    </row>
    <row r="27" spans="1:27" ht="51" customHeight="1">
      <c r="A27" s="348"/>
      <c r="B27" s="341"/>
      <c r="C27" s="341"/>
      <c r="D27" s="353"/>
      <c r="E27" s="357" t="s">
        <v>976</v>
      </c>
      <c r="F27" s="347">
        <f>COUNTIF(W31:W37, "Cerrada")</f>
        <v>0</v>
      </c>
      <c r="G27" s="352"/>
      <c r="H27" s="358"/>
      <c r="I27" s="359"/>
      <c r="J27" s="343"/>
      <c r="K27" s="343"/>
      <c r="L27" s="354"/>
      <c r="M27" s="354"/>
      <c r="N27" s="354"/>
      <c r="O27" s="354"/>
      <c r="P27" s="354"/>
      <c r="Q27" s="343"/>
      <c r="R27" s="339"/>
      <c r="S27" s="339"/>
      <c r="T27" s="339"/>
      <c r="U27" s="344"/>
      <c r="V27" s="344"/>
      <c r="W27" s="341"/>
      <c r="X27" s="355"/>
      <c r="Y27" s="23"/>
      <c r="Z27" s="23"/>
      <c r="AA27" s="23"/>
    </row>
    <row r="28" spans="1:27" ht="41.25" customHeight="1">
      <c r="A28" s="348"/>
      <c r="B28" s="341"/>
      <c r="C28" s="341"/>
      <c r="D28" s="341"/>
      <c r="E28" s="360"/>
      <c r="F28" s="361"/>
      <c r="G28" s="352"/>
      <c r="H28" s="358"/>
      <c r="I28" s="362"/>
      <c r="J28" s="363"/>
      <c r="K28" s="362"/>
      <c r="L28" s="363"/>
      <c r="M28" s="364"/>
      <c r="N28" s="365"/>
      <c r="O28" s="365"/>
      <c r="P28" s="365"/>
      <c r="Q28" s="365"/>
      <c r="R28" s="337"/>
      <c r="S28" s="337"/>
      <c r="T28" s="337"/>
      <c r="U28" s="337"/>
      <c r="V28" s="337"/>
      <c r="W28" s="337"/>
      <c r="X28" s="337"/>
      <c r="Y28" s="23"/>
      <c r="Z28" s="23"/>
      <c r="AA28" s="23"/>
    </row>
    <row r="29" spans="1:27" ht="45" customHeight="1">
      <c r="A29" s="670" t="s">
        <v>107</v>
      </c>
      <c r="B29" s="580"/>
      <c r="C29" s="580"/>
      <c r="D29" s="580"/>
      <c r="E29" s="580"/>
      <c r="F29" s="580"/>
      <c r="G29" s="581"/>
      <c r="H29" s="671" t="s">
        <v>108</v>
      </c>
      <c r="I29" s="580"/>
      <c r="J29" s="580"/>
      <c r="K29" s="580"/>
      <c r="L29" s="580"/>
      <c r="M29" s="580"/>
      <c r="N29" s="581"/>
      <c r="O29" s="672" t="s">
        <v>109</v>
      </c>
      <c r="P29" s="580"/>
      <c r="Q29" s="580"/>
      <c r="R29" s="580"/>
      <c r="S29" s="581"/>
      <c r="T29" s="673" t="s">
        <v>110</v>
      </c>
      <c r="U29" s="580"/>
      <c r="V29" s="580"/>
      <c r="W29" s="580"/>
      <c r="X29" s="581"/>
      <c r="Y29" s="102"/>
      <c r="Z29" s="103"/>
      <c r="AA29" s="104"/>
    </row>
    <row r="30" spans="1:27" ht="63" customHeight="1">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714" t="s">
        <v>123</v>
      </c>
      <c r="P30" s="580"/>
      <c r="Q30" s="580"/>
      <c r="R30" s="715"/>
      <c r="S30" s="404" t="s">
        <v>124</v>
      </c>
      <c r="T30" s="405" t="s">
        <v>123</v>
      </c>
      <c r="U30" s="403" t="s">
        <v>124</v>
      </c>
      <c r="V30" s="403" t="s">
        <v>57</v>
      </c>
      <c r="W30" s="403" t="s">
        <v>125</v>
      </c>
      <c r="X30" s="110" t="s">
        <v>126</v>
      </c>
      <c r="Y30" s="113"/>
      <c r="Z30" s="23"/>
      <c r="AA30" s="23"/>
    </row>
    <row r="31" spans="1:27" ht="220.5" customHeight="1">
      <c r="A31" s="130">
        <v>1</v>
      </c>
      <c r="B31" s="130" t="s">
        <v>60</v>
      </c>
      <c r="C31" s="130" t="s">
        <v>98</v>
      </c>
      <c r="D31" s="131">
        <v>44741</v>
      </c>
      <c r="E31" s="227" t="s">
        <v>1053</v>
      </c>
      <c r="F31" s="130" t="s">
        <v>61</v>
      </c>
      <c r="G31" s="130" t="s">
        <v>1041</v>
      </c>
      <c r="H31" s="422" t="s">
        <v>1042</v>
      </c>
      <c r="I31" s="150" t="s">
        <v>62</v>
      </c>
      <c r="J31" s="150" t="s">
        <v>1043</v>
      </c>
      <c r="K31" s="227" t="s">
        <v>1312</v>
      </c>
      <c r="L31" s="131">
        <v>44748</v>
      </c>
      <c r="M31" s="131">
        <v>44757</v>
      </c>
      <c r="N31" s="368">
        <v>45263</v>
      </c>
      <c r="O31" s="740" t="s">
        <v>1347</v>
      </c>
      <c r="P31" s="745"/>
      <c r="Q31" s="745"/>
      <c r="R31" s="746"/>
      <c r="S31" s="205"/>
      <c r="T31" s="145"/>
      <c r="U31" s="286"/>
      <c r="V31" s="91"/>
      <c r="W31" s="130" t="s">
        <v>70</v>
      </c>
      <c r="X31" s="425"/>
      <c r="Y31" s="123"/>
      <c r="Z31" s="23"/>
      <c r="AA31" s="23"/>
    </row>
    <row r="32" spans="1:27" ht="15.75" customHeight="1">
      <c r="A32" s="23"/>
      <c r="B32" s="23"/>
      <c r="C32" s="23"/>
      <c r="D32" s="23"/>
      <c r="E32" s="94"/>
      <c r="F32" s="23"/>
      <c r="G32" s="94"/>
      <c r="H32" s="94"/>
      <c r="I32" s="23"/>
      <c r="J32" s="23"/>
      <c r="K32" s="23"/>
      <c r="L32" s="23"/>
      <c r="M32" s="23"/>
      <c r="N32" s="23"/>
      <c r="O32" s="23"/>
      <c r="P32" s="23"/>
      <c r="Q32" s="23"/>
      <c r="R32" s="23"/>
      <c r="S32" s="23"/>
      <c r="T32" s="93"/>
      <c r="U32" s="93"/>
      <c r="V32" s="93"/>
      <c r="W32" s="219"/>
      <c r="X32" s="94"/>
      <c r="Y32" s="23"/>
      <c r="Z32" s="23"/>
      <c r="AA32" s="23"/>
    </row>
    <row r="33" spans="1:27" ht="15.75" customHeight="1">
      <c r="A33" s="23"/>
      <c r="B33" s="23"/>
      <c r="C33" s="23"/>
      <c r="D33" s="23"/>
      <c r="E33" s="94"/>
      <c r="F33" s="23"/>
      <c r="G33" s="94"/>
      <c r="H33" s="94"/>
      <c r="I33" s="23"/>
      <c r="J33" s="23"/>
      <c r="K33" s="23"/>
      <c r="L33" s="23"/>
      <c r="M33" s="23"/>
      <c r="N33" s="23"/>
      <c r="O33" s="23"/>
      <c r="P33" s="23"/>
      <c r="Q33" s="23"/>
      <c r="R33" s="23"/>
      <c r="S33" s="23"/>
      <c r="T33" s="93"/>
      <c r="U33" s="93"/>
      <c r="V33" s="93"/>
      <c r="W33" s="219"/>
      <c r="X33" s="94"/>
      <c r="Y33" s="23"/>
      <c r="Z33" s="23"/>
      <c r="AA33" s="23"/>
    </row>
    <row r="34" spans="1:27" ht="15.75" customHeight="1">
      <c r="A34" s="23"/>
      <c r="B34" s="23"/>
      <c r="C34" s="23"/>
      <c r="D34" s="23"/>
      <c r="E34" s="94"/>
      <c r="F34" s="23"/>
      <c r="G34" s="94"/>
      <c r="H34" s="94"/>
      <c r="I34" s="23"/>
      <c r="J34" s="23"/>
      <c r="K34" s="23"/>
      <c r="L34" s="23"/>
      <c r="M34" s="23"/>
      <c r="N34" s="23"/>
      <c r="O34" s="23"/>
      <c r="P34" s="23"/>
      <c r="Q34" s="23"/>
      <c r="R34" s="23"/>
      <c r="S34" s="23"/>
      <c r="T34" s="93"/>
      <c r="U34" s="93"/>
      <c r="V34" s="93"/>
      <c r="W34" s="219"/>
      <c r="X34" s="94"/>
      <c r="Y34" s="23"/>
      <c r="Z34" s="23"/>
      <c r="AA34" s="23"/>
    </row>
    <row r="35" spans="1:27" ht="15.75" customHeight="1">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c r="AA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23"/>
      <c r="U90" s="23"/>
      <c r="V90" s="23"/>
      <c r="W90" s="219"/>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6">
    <mergeCell ref="T29:X29"/>
    <mergeCell ref="A23:C23"/>
    <mergeCell ref="H23:I23"/>
    <mergeCell ref="O30:R30"/>
    <mergeCell ref="O31:R31"/>
    <mergeCell ref="H24:I24"/>
    <mergeCell ref="H25:I25"/>
    <mergeCell ref="H26:I26"/>
    <mergeCell ref="A29:G29"/>
    <mergeCell ref="H29:N29"/>
    <mergeCell ref="O29:S29"/>
    <mergeCell ref="A17:C20"/>
    <mergeCell ref="D17:W20"/>
    <mergeCell ref="A22:C22"/>
    <mergeCell ref="E22:F22"/>
    <mergeCell ref="H22:J22"/>
  </mergeCells>
  <conditionalFormatting sqref="W31">
    <cfRule type="containsText" dxfId="8" priority="1" stopIfTrue="1" operator="containsText" text="Cerrada">
      <formula>NOT(ISERROR(SEARCH(("Cerrada"),(W31))))</formula>
    </cfRule>
  </conditionalFormatting>
  <conditionalFormatting sqref="W31">
    <cfRule type="containsText" dxfId="7" priority="2" stopIfTrue="1" operator="containsText" text="En ejecución">
      <formula>NOT(ISERROR(SEARCH(("En ejecución"),(W31))))</formula>
    </cfRule>
  </conditionalFormatting>
  <conditionalFormatting sqref="W31">
    <cfRule type="containsText" dxfId="6" priority="3" stopIfTrue="1" operator="containsText" text="Vencida">
      <formula>NOT(ISERROR(SEARCH(("Vencida"),(W31))))</formula>
    </cfRule>
  </conditionalFormatting>
  <dataValidations count="7">
    <dataValidation type="list" allowBlank="1" showErrorMessage="1" sqref="B31">
      <formula1>$F$2:$F$6</formula1>
    </dataValidation>
    <dataValidation type="list" allowBlank="1" showErrorMessage="1" sqref="A23">
      <formula1>PROCESOS</formula1>
    </dataValidation>
    <dataValidation type="list" allowBlank="1" showErrorMessage="1" sqref="C31">
      <formula1>$D$2:$D$13</formula1>
    </dataValidation>
    <dataValidation type="list" allowBlank="1" showErrorMessage="1" sqref="F31">
      <formula1>$G$2:$G$5</formula1>
    </dataValidation>
    <dataValidation type="list" allowBlank="1" showErrorMessage="1" sqref="I31">
      <formula1>$H$2:$H$3</formula1>
    </dataValidation>
    <dataValidation type="list" allowBlank="1" showErrorMessage="1" sqref="W31">
      <formula1>$I$2:$I$4</formula1>
    </dataValidation>
    <dataValidation type="list" allowBlank="1" showErrorMessage="1" sqref="V31">
      <formula1>$J$2:$J$4</formula1>
    </dataValidation>
  </dataValidation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D08D"/>
  </sheetPr>
  <dimension ref="A1:AA1000"/>
  <sheetViews>
    <sheetView showGridLines="0" topLeftCell="M29" workbookViewId="0">
      <selection activeCell="X33" sqref="X33"/>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62"/>
      <c r="B17" s="663"/>
      <c r="C17" s="664"/>
      <c r="D17" s="669" t="s">
        <v>101</v>
      </c>
      <c r="E17" s="663"/>
      <c r="F17" s="663"/>
      <c r="G17" s="663"/>
      <c r="H17" s="663"/>
      <c r="I17" s="663"/>
      <c r="J17" s="663"/>
      <c r="K17" s="663"/>
      <c r="L17" s="663"/>
      <c r="M17" s="663"/>
      <c r="N17" s="663"/>
      <c r="O17" s="663"/>
      <c r="P17" s="663"/>
      <c r="Q17" s="663"/>
      <c r="R17" s="663"/>
      <c r="S17" s="663"/>
      <c r="T17" s="663"/>
      <c r="U17" s="663"/>
      <c r="V17" s="663"/>
      <c r="W17" s="664"/>
      <c r="X17" s="95" t="s">
        <v>102</v>
      </c>
      <c r="Y17" s="23"/>
      <c r="Z17" s="23"/>
      <c r="AA17" s="23"/>
    </row>
    <row r="18" spans="1:27" ht="27.75" customHeight="1">
      <c r="A18" s="665"/>
      <c r="B18" s="607"/>
      <c r="C18" s="666"/>
      <c r="D18" s="665"/>
      <c r="E18" s="607"/>
      <c r="F18" s="607"/>
      <c r="G18" s="607"/>
      <c r="H18" s="607"/>
      <c r="I18" s="607"/>
      <c r="J18" s="607"/>
      <c r="K18" s="607"/>
      <c r="L18" s="607"/>
      <c r="M18" s="607"/>
      <c r="N18" s="607"/>
      <c r="O18" s="607"/>
      <c r="P18" s="607"/>
      <c r="Q18" s="607"/>
      <c r="R18" s="607"/>
      <c r="S18" s="607"/>
      <c r="T18" s="607"/>
      <c r="U18" s="607"/>
      <c r="V18" s="607"/>
      <c r="W18" s="666"/>
      <c r="X18" s="96" t="s">
        <v>954</v>
      </c>
      <c r="Y18" s="23"/>
      <c r="Z18" s="23"/>
      <c r="AA18" s="23"/>
    </row>
    <row r="19" spans="1:27" ht="27.75" customHeight="1">
      <c r="A19" s="665"/>
      <c r="B19" s="607"/>
      <c r="C19" s="666"/>
      <c r="D19" s="665"/>
      <c r="E19" s="607"/>
      <c r="F19" s="607"/>
      <c r="G19" s="607"/>
      <c r="H19" s="607"/>
      <c r="I19" s="607"/>
      <c r="J19" s="607"/>
      <c r="K19" s="607"/>
      <c r="L19" s="607"/>
      <c r="M19" s="607"/>
      <c r="N19" s="607"/>
      <c r="O19" s="607"/>
      <c r="P19" s="607"/>
      <c r="Q19" s="607"/>
      <c r="R19" s="607"/>
      <c r="S19" s="607"/>
      <c r="T19" s="607"/>
      <c r="U19" s="607"/>
      <c r="V19" s="607"/>
      <c r="W19" s="666"/>
      <c r="X19" s="97" t="s">
        <v>955</v>
      </c>
      <c r="Y19" s="23"/>
      <c r="Z19" s="23"/>
      <c r="AA19" s="23"/>
    </row>
    <row r="20" spans="1:27" ht="27.75" customHeight="1">
      <c r="A20" s="667"/>
      <c r="B20" s="668"/>
      <c r="C20" s="628"/>
      <c r="D20" s="667"/>
      <c r="E20" s="668"/>
      <c r="F20" s="668"/>
      <c r="G20" s="668"/>
      <c r="H20" s="668"/>
      <c r="I20" s="668"/>
      <c r="J20" s="668"/>
      <c r="K20" s="668"/>
      <c r="L20" s="668"/>
      <c r="M20" s="668"/>
      <c r="N20" s="668"/>
      <c r="O20" s="668"/>
      <c r="P20" s="668"/>
      <c r="Q20" s="668"/>
      <c r="R20" s="668"/>
      <c r="S20" s="668"/>
      <c r="T20" s="668"/>
      <c r="U20" s="668"/>
      <c r="V20" s="668"/>
      <c r="W20" s="628"/>
      <c r="X20" s="98"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340"/>
      <c r="U21" s="340"/>
      <c r="V21" s="340"/>
      <c r="W21" s="337"/>
      <c r="X21" s="338"/>
      <c r="Y21" s="23"/>
      <c r="Z21" s="23"/>
      <c r="AA21" s="23"/>
    </row>
    <row r="22" spans="1:27" ht="63" customHeight="1">
      <c r="A22" s="702" t="s">
        <v>956</v>
      </c>
      <c r="B22" s="577"/>
      <c r="C22" s="578"/>
      <c r="D22" s="341"/>
      <c r="E22" s="703" t="str">
        <f>CONCATENATE("INFORME DE SEGUIMIENTO DEL PROCESO ",A23)</f>
        <v>INFORME DE SEGUIMIENTO DEL PROCESO EVALUACIÓN Y CONTROL</v>
      </c>
      <c r="F22" s="581"/>
      <c r="G22" s="338"/>
      <c r="H22" s="704" t="s">
        <v>957</v>
      </c>
      <c r="I22" s="580"/>
      <c r="J22" s="581"/>
      <c r="K22" s="342"/>
      <c r="L22" s="343"/>
      <c r="M22" s="343"/>
      <c r="N22" s="343"/>
      <c r="O22" s="343"/>
      <c r="P22" s="343"/>
      <c r="Q22" s="343"/>
      <c r="R22" s="343"/>
      <c r="S22" s="343"/>
      <c r="T22" s="343"/>
      <c r="U22" s="343"/>
      <c r="V22" s="343"/>
      <c r="W22" s="343"/>
      <c r="X22" s="344"/>
      <c r="Y22" s="23"/>
      <c r="Z22" s="23"/>
      <c r="AA22" s="23"/>
    </row>
    <row r="23" spans="1:27" ht="53.25" customHeight="1">
      <c r="A23" s="719" t="s">
        <v>99</v>
      </c>
      <c r="B23" s="577"/>
      <c r="C23" s="578"/>
      <c r="D23" s="341"/>
      <c r="E23" s="345" t="s">
        <v>958</v>
      </c>
      <c r="F23" s="346">
        <f>COUNTA(E31:E40)</f>
        <v>0</v>
      </c>
      <c r="G23" s="338"/>
      <c r="H23" s="706" t="s">
        <v>959</v>
      </c>
      <c r="I23" s="707"/>
      <c r="J23" s="346">
        <f>COUNTIF(I31:I40,"Acción correctiva")</f>
        <v>0</v>
      </c>
      <c r="K23" s="339"/>
      <c r="L23" s="343"/>
      <c r="M23" s="343"/>
      <c r="N23" s="343"/>
      <c r="O23" s="343"/>
      <c r="P23" s="343"/>
      <c r="Q23" s="343"/>
      <c r="R23" s="343"/>
      <c r="S23" s="343"/>
      <c r="T23" s="343"/>
      <c r="U23" s="344"/>
      <c r="V23" s="344"/>
      <c r="W23" s="341"/>
      <c r="X23" s="344"/>
      <c r="Y23" s="23"/>
      <c r="Z23" s="23"/>
      <c r="AA23" s="23"/>
    </row>
    <row r="24" spans="1:27" ht="48.75" customHeight="1">
      <c r="A24" s="348"/>
      <c r="B24" s="341"/>
      <c r="C24" s="341"/>
      <c r="D24" s="349"/>
      <c r="E24" s="350" t="s">
        <v>8</v>
      </c>
      <c r="F24" s="351">
        <f>COUNTA(H31:H40)</f>
        <v>0</v>
      </c>
      <c r="G24" s="352"/>
      <c r="H24" s="711" t="s">
        <v>960</v>
      </c>
      <c r="I24" s="712"/>
      <c r="J24" s="347">
        <f>COUNTIF(I31:I40,"Acción Preventiva y/o de mejora")</f>
        <v>0</v>
      </c>
      <c r="K24" s="339"/>
      <c r="L24" s="343"/>
      <c r="M24" s="343"/>
      <c r="N24" s="343"/>
      <c r="O24" s="343"/>
      <c r="P24" s="343"/>
      <c r="Q24" s="343"/>
      <c r="R24" s="339"/>
      <c r="S24" s="339"/>
      <c r="T24" s="339"/>
      <c r="U24" s="344"/>
      <c r="V24" s="344"/>
      <c r="W24" s="341"/>
      <c r="X24" s="344"/>
      <c r="Y24" s="23"/>
      <c r="Z24" s="23"/>
      <c r="AA24" s="23"/>
    </row>
    <row r="25" spans="1:27" ht="53.25" customHeight="1">
      <c r="A25" s="348"/>
      <c r="B25" s="341"/>
      <c r="C25" s="341"/>
      <c r="D25" s="353"/>
      <c r="E25" s="350" t="s">
        <v>9</v>
      </c>
      <c r="F25" s="351">
        <f>COUNTIF(W31:W40, "Vencida")</f>
        <v>0</v>
      </c>
      <c r="G25" s="352"/>
      <c r="H25" s="713"/>
      <c r="I25" s="682"/>
      <c r="J25" s="354"/>
      <c r="K25" s="339"/>
      <c r="L25" s="343"/>
      <c r="M25" s="343"/>
      <c r="N25" s="343"/>
      <c r="O25" s="343"/>
      <c r="P25" s="343"/>
      <c r="Q25" s="343"/>
      <c r="R25" s="339"/>
      <c r="S25" s="339"/>
      <c r="T25" s="339"/>
      <c r="U25" s="344"/>
      <c r="V25" s="344"/>
      <c r="W25" s="341"/>
      <c r="X25" s="355"/>
      <c r="Y25" s="23"/>
      <c r="Z25" s="23"/>
      <c r="AA25" s="23"/>
    </row>
    <row r="26" spans="1:27" ht="48.75" customHeight="1">
      <c r="A26" s="348"/>
      <c r="B26" s="341"/>
      <c r="C26" s="341"/>
      <c r="D26" s="349"/>
      <c r="E26" s="350" t="s">
        <v>10</v>
      </c>
      <c r="F26" s="351">
        <f>COUNTIF(W31:W40, "En ejecución")</f>
        <v>0</v>
      </c>
      <c r="G26" s="352"/>
      <c r="H26" s="713"/>
      <c r="I26" s="682"/>
      <c r="J26" s="356"/>
      <c r="K26" s="354"/>
      <c r="L26" s="343"/>
      <c r="M26" s="343"/>
      <c r="N26" s="343"/>
      <c r="O26" s="343"/>
      <c r="P26" s="343"/>
      <c r="Q26" s="343"/>
      <c r="R26" s="339"/>
      <c r="S26" s="339"/>
      <c r="T26" s="339"/>
      <c r="U26" s="344"/>
      <c r="V26" s="344"/>
      <c r="W26" s="341"/>
      <c r="X26" s="355"/>
      <c r="Y26" s="23"/>
      <c r="Z26" s="23"/>
      <c r="AA26" s="23"/>
    </row>
    <row r="27" spans="1:27" ht="51" customHeight="1">
      <c r="A27" s="348"/>
      <c r="B27" s="341"/>
      <c r="C27" s="341"/>
      <c r="D27" s="353"/>
      <c r="E27" s="357" t="s">
        <v>976</v>
      </c>
      <c r="F27" s="347">
        <f>COUNTIF(W31:W40, "Cerrada")</f>
        <v>0</v>
      </c>
      <c r="G27" s="352"/>
      <c r="H27" s="358"/>
      <c r="I27" s="359"/>
      <c r="J27" s="343"/>
      <c r="K27" s="343"/>
      <c r="L27" s="343"/>
      <c r="M27" s="343"/>
      <c r="N27" s="343"/>
      <c r="O27" s="343"/>
      <c r="P27" s="343"/>
      <c r="Q27" s="343"/>
      <c r="R27" s="339"/>
      <c r="S27" s="339"/>
      <c r="T27" s="339"/>
      <c r="U27" s="344"/>
      <c r="V27" s="344"/>
      <c r="W27" s="341"/>
      <c r="X27" s="355"/>
      <c r="Y27" s="23"/>
      <c r="Z27" s="23"/>
      <c r="AA27" s="23"/>
    </row>
    <row r="28" spans="1:27" ht="41.25" customHeight="1">
      <c r="A28" s="348"/>
      <c r="B28" s="341"/>
      <c r="C28" s="341"/>
      <c r="D28" s="341"/>
      <c r="E28" s="360"/>
      <c r="F28" s="361"/>
      <c r="G28" s="352"/>
      <c r="H28" s="358"/>
      <c r="I28" s="362"/>
      <c r="J28" s="363"/>
      <c r="K28" s="362"/>
      <c r="L28" s="363"/>
      <c r="M28" s="364"/>
      <c r="N28" s="365"/>
      <c r="O28" s="365"/>
      <c r="P28" s="365"/>
      <c r="Q28" s="365"/>
      <c r="R28" s="337"/>
      <c r="S28" s="337"/>
      <c r="T28" s="337"/>
      <c r="U28" s="337"/>
      <c r="V28" s="337"/>
      <c r="W28" s="337"/>
      <c r="X28" s="337"/>
      <c r="Y28" s="23"/>
      <c r="Z28" s="23"/>
      <c r="AA28" s="23"/>
    </row>
    <row r="29" spans="1:27" ht="45" customHeight="1">
      <c r="A29" s="670" t="s">
        <v>107</v>
      </c>
      <c r="B29" s="580"/>
      <c r="C29" s="580"/>
      <c r="D29" s="580"/>
      <c r="E29" s="580"/>
      <c r="F29" s="580"/>
      <c r="G29" s="581"/>
      <c r="H29" s="671" t="s">
        <v>108</v>
      </c>
      <c r="I29" s="580"/>
      <c r="J29" s="580"/>
      <c r="K29" s="580"/>
      <c r="L29" s="580"/>
      <c r="M29" s="580"/>
      <c r="N29" s="581"/>
      <c r="O29" s="672" t="s">
        <v>109</v>
      </c>
      <c r="P29" s="580"/>
      <c r="Q29" s="580"/>
      <c r="R29" s="580"/>
      <c r="S29" s="581"/>
      <c r="T29" s="673" t="s">
        <v>110</v>
      </c>
      <c r="U29" s="580"/>
      <c r="V29" s="580"/>
      <c r="W29" s="580"/>
      <c r="X29" s="581"/>
      <c r="Y29" s="102"/>
      <c r="Z29" s="103"/>
      <c r="AA29" s="104"/>
    </row>
    <row r="30" spans="1:27" ht="63" customHeight="1">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95" t="s">
        <v>123</v>
      </c>
      <c r="P30" s="577"/>
      <c r="Q30" s="577"/>
      <c r="R30" s="696"/>
      <c r="S30" s="110" t="s">
        <v>124</v>
      </c>
      <c r="T30" s="112" t="s">
        <v>123</v>
      </c>
      <c r="U30" s="109" t="s">
        <v>124</v>
      </c>
      <c r="V30" s="109" t="s">
        <v>57</v>
      </c>
      <c r="W30" s="109" t="s">
        <v>125</v>
      </c>
      <c r="X30" s="110" t="s">
        <v>126</v>
      </c>
      <c r="Y30" s="113"/>
      <c r="Z30" s="23"/>
      <c r="AA30" s="23"/>
    </row>
    <row r="31" spans="1:27" ht="37.5" customHeight="1">
      <c r="A31" s="130"/>
      <c r="B31" s="141"/>
      <c r="C31" s="141"/>
      <c r="D31" s="220"/>
      <c r="E31" s="91"/>
      <c r="F31" s="141"/>
      <c r="G31" s="91"/>
      <c r="H31" s="150"/>
      <c r="I31" s="150"/>
      <c r="J31" s="150"/>
      <c r="K31" s="130"/>
      <c r="L31" s="131"/>
      <c r="M31" s="131"/>
      <c r="N31" s="131"/>
      <c r="O31" s="692"/>
      <c r="P31" s="592"/>
      <c r="Q31" s="592"/>
      <c r="R31" s="593"/>
      <c r="S31" s="477"/>
      <c r="T31" s="145"/>
      <c r="U31" s="209"/>
      <c r="V31" s="91"/>
      <c r="W31" s="82"/>
      <c r="X31" s="236"/>
      <c r="Y31" s="123"/>
      <c r="Z31" s="23"/>
      <c r="AA31" s="23"/>
    </row>
    <row r="32" spans="1:27" ht="37.5" customHeight="1">
      <c r="A32" s="304"/>
      <c r="B32" s="478"/>
      <c r="C32" s="478"/>
      <c r="D32" s="304"/>
      <c r="E32" s="286"/>
      <c r="F32" s="478"/>
      <c r="G32" s="262"/>
      <c r="H32" s="262"/>
      <c r="I32" s="139"/>
      <c r="J32" s="286"/>
      <c r="K32" s="286"/>
      <c r="L32" s="286"/>
      <c r="M32" s="191"/>
      <c r="N32" s="286"/>
      <c r="O32" s="761"/>
      <c r="P32" s="592"/>
      <c r="Q32" s="592"/>
      <c r="R32" s="593"/>
      <c r="S32" s="286"/>
      <c r="T32" s="391"/>
      <c r="U32" s="391"/>
      <c r="V32" s="167"/>
      <c r="W32" s="139"/>
      <c r="X32" s="479"/>
      <c r="Y32" s="94"/>
      <c r="Z32" s="23"/>
      <c r="AA32" s="23"/>
    </row>
    <row r="33" spans="1:27" ht="37.5" customHeight="1">
      <c r="A33" s="304"/>
      <c r="B33" s="478"/>
      <c r="C33" s="478"/>
      <c r="D33" s="304"/>
      <c r="E33" s="286"/>
      <c r="F33" s="478"/>
      <c r="G33" s="262"/>
      <c r="H33" s="262"/>
      <c r="I33" s="139"/>
      <c r="J33" s="304"/>
      <c r="K33" s="304"/>
      <c r="L33" s="286"/>
      <c r="M33" s="304"/>
      <c r="N33" s="304"/>
      <c r="O33" s="760"/>
      <c r="P33" s="592"/>
      <c r="Q33" s="592"/>
      <c r="R33" s="593"/>
      <c r="S33" s="304"/>
      <c r="T33" s="391"/>
      <c r="U33" s="391"/>
      <c r="V33" s="167"/>
      <c r="W33" s="139"/>
      <c r="X33" s="479"/>
      <c r="Y33" s="94"/>
      <c r="Z33" s="23"/>
      <c r="AA33" s="23"/>
    </row>
    <row r="34" spans="1:27" ht="15.75" customHeight="1">
      <c r="A34" s="23"/>
      <c r="B34" s="23"/>
      <c r="C34" s="23"/>
      <c r="D34" s="23"/>
      <c r="E34" s="94"/>
      <c r="F34" s="23"/>
      <c r="G34" s="94"/>
      <c r="H34" s="94"/>
      <c r="I34" s="23"/>
      <c r="J34" s="23"/>
      <c r="K34" s="23"/>
      <c r="L34" s="23"/>
      <c r="M34" s="23"/>
      <c r="N34" s="23"/>
      <c r="O34" s="23"/>
      <c r="P34" s="23"/>
      <c r="Q34" s="23"/>
      <c r="R34" s="23"/>
      <c r="S34" s="23"/>
      <c r="T34" s="93"/>
      <c r="U34" s="93"/>
      <c r="V34" s="93"/>
      <c r="W34" s="219"/>
      <c r="X34" s="94"/>
      <c r="Y34" s="23"/>
      <c r="Z34" s="23"/>
      <c r="AA34" s="23"/>
    </row>
    <row r="35" spans="1:27" ht="15.75" customHeight="1">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c r="AA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94"/>
      <c r="F90" s="23"/>
      <c r="G90" s="94"/>
      <c r="H90" s="94"/>
      <c r="I90" s="23"/>
      <c r="J90" s="23"/>
      <c r="K90" s="23"/>
      <c r="L90" s="23"/>
      <c r="M90" s="23"/>
      <c r="N90" s="23"/>
      <c r="O90" s="23"/>
      <c r="P90" s="23"/>
      <c r="Q90" s="23"/>
      <c r="R90" s="23"/>
      <c r="S90" s="23"/>
      <c r="T90" s="93"/>
      <c r="U90" s="93"/>
      <c r="V90" s="93"/>
      <c r="W90" s="219"/>
      <c r="X90" s="94"/>
      <c r="Y90" s="23"/>
      <c r="Z90" s="23"/>
      <c r="AA90" s="23"/>
    </row>
    <row r="91" spans="1:27" ht="15.75" customHeight="1">
      <c r="A91" s="23"/>
      <c r="B91" s="23"/>
      <c r="C91" s="23"/>
      <c r="D91" s="23"/>
      <c r="E91" s="94"/>
      <c r="F91" s="23"/>
      <c r="G91" s="94"/>
      <c r="H91" s="94"/>
      <c r="I91" s="23"/>
      <c r="J91" s="23"/>
      <c r="K91" s="23"/>
      <c r="L91" s="23"/>
      <c r="M91" s="23"/>
      <c r="N91" s="23"/>
      <c r="O91" s="23"/>
      <c r="P91" s="23"/>
      <c r="Q91" s="23"/>
      <c r="R91" s="23"/>
      <c r="S91" s="23"/>
      <c r="T91" s="93"/>
      <c r="U91" s="93"/>
      <c r="V91" s="93"/>
      <c r="W91" s="219"/>
      <c r="X91" s="94"/>
      <c r="Y91" s="23"/>
      <c r="Z91" s="23"/>
      <c r="AA91" s="23"/>
    </row>
    <row r="92" spans="1:27" ht="15.75" customHeight="1">
      <c r="A92" s="23"/>
      <c r="B92" s="23"/>
      <c r="C92" s="23"/>
      <c r="D92" s="23"/>
      <c r="E92" s="94"/>
      <c r="F92" s="23"/>
      <c r="G92" s="94"/>
      <c r="H92" s="94"/>
      <c r="I92" s="23"/>
      <c r="J92" s="23"/>
      <c r="K92" s="23"/>
      <c r="L92" s="23"/>
      <c r="M92" s="23"/>
      <c r="N92" s="23"/>
      <c r="O92" s="23"/>
      <c r="P92" s="23"/>
      <c r="Q92" s="23"/>
      <c r="R92" s="23"/>
      <c r="S92" s="23"/>
      <c r="T92" s="93"/>
      <c r="U92" s="93"/>
      <c r="V92" s="93"/>
      <c r="W92" s="219"/>
      <c r="X92" s="94"/>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8">
    <mergeCell ref="T29:X29"/>
    <mergeCell ref="O33:R33"/>
    <mergeCell ref="H24:I24"/>
    <mergeCell ref="H25:I25"/>
    <mergeCell ref="H26:I26"/>
    <mergeCell ref="O30:R30"/>
    <mergeCell ref="O31:R31"/>
    <mergeCell ref="O32:R32"/>
    <mergeCell ref="A29:G29"/>
    <mergeCell ref="H29:N29"/>
    <mergeCell ref="O29:S29"/>
    <mergeCell ref="A23:C23"/>
    <mergeCell ref="H23:I23"/>
    <mergeCell ref="A17:C20"/>
    <mergeCell ref="D17:W20"/>
    <mergeCell ref="A22:C22"/>
    <mergeCell ref="E22:F22"/>
    <mergeCell ref="H22:J22"/>
  </mergeCells>
  <conditionalFormatting sqref="W32:W33">
    <cfRule type="containsText" dxfId="5" priority="1" stopIfTrue="1" operator="containsText" text="Cerrada">
      <formula>NOT(ISERROR(SEARCH(("Cerrada"),(W32))))</formula>
    </cfRule>
  </conditionalFormatting>
  <conditionalFormatting sqref="W32:W33">
    <cfRule type="containsText" dxfId="4" priority="2" stopIfTrue="1" operator="containsText" text="En ejecución">
      <formula>NOT(ISERROR(SEARCH(("En ejecución"),(W32))))</formula>
    </cfRule>
  </conditionalFormatting>
  <conditionalFormatting sqref="W32:W33">
    <cfRule type="containsText" dxfId="3" priority="3" stopIfTrue="1" operator="containsText" text="Vencida">
      <formula>NOT(ISERROR(SEARCH(("Vencida"),(W32))))</formula>
    </cfRule>
  </conditionalFormatting>
  <conditionalFormatting sqref="W31">
    <cfRule type="containsText" dxfId="2" priority="4" stopIfTrue="1" operator="containsText" text="Cerrada">
      <formula>NOT(ISERROR(SEARCH(("Cerrada"),(W31))))</formula>
    </cfRule>
  </conditionalFormatting>
  <conditionalFormatting sqref="W31">
    <cfRule type="containsText" dxfId="1" priority="5" stopIfTrue="1" operator="containsText" text="En ejecución">
      <formula>NOT(ISERROR(SEARCH(("En ejecución"),(W31))))</formula>
    </cfRule>
  </conditionalFormatting>
  <conditionalFormatting sqref="W31">
    <cfRule type="containsText" dxfId="0" priority="6" stopIfTrue="1" operator="containsText" text="Vencida">
      <formula>NOT(ISERROR(SEARCH(("Vencida"),(W31))))</formula>
    </cfRule>
  </conditionalFormatting>
  <dataValidations count="7">
    <dataValidation type="list" allowBlank="1" showErrorMessage="1" sqref="B31:B33">
      <formula1>$F$2:$F$6</formula1>
    </dataValidation>
    <dataValidation type="list" allowBlank="1" showErrorMessage="1" sqref="A23">
      <formula1>PROCESOS</formula1>
    </dataValidation>
    <dataValidation type="list" allowBlank="1" showErrorMessage="1" sqref="C31:C33">
      <formula1>$D$2:$D$13</formula1>
    </dataValidation>
    <dataValidation type="list" allowBlank="1" showErrorMessage="1" sqref="F31:F33">
      <formula1>$G$2:$G$5</formula1>
    </dataValidation>
    <dataValidation type="list" allowBlank="1" showErrorMessage="1" sqref="I31:I33">
      <formula1>$H$2:$H$3</formula1>
    </dataValidation>
    <dataValidation type="list" allowBlank="1" showErrorMessage="1" sqref="W31:W33">
      <formula1>$I$2:$I$4</formula1>
    </dataValidation>
    <dataValidation type="list" allowBlank="1" showErrorMessage="1" sqref="V31:V33">
      <formula1>$J$2:$J$4</formula1>
    </dataValidation>
  </dataValidations>
  <hyperlinks>
    <hyperlink ref="S31" r:id="rId1" display="http://www.idep.edu.co/sites/default/files/PRO-GRF-11-01_Egresos_o_salidas_de_bienes_V6.pdf"/>
    <hyperlink ref="U31" r:id="rId2" display="http://www.idep.edu.co/sites/default/files/PRO-GRF-11-01_Egresos_o_salidas_de_bienes_V6.pdf"/>
  </hyperlinks>
  <pageMargins left="0.7" right="0.7" top="0.75" bottom="0.75" header="0" footer="0"/>
  <pageSetup orientation="portrait"/>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showGridLines="0" workbookViewId="0"/>
  </sheetViews>
  <sheetFormatPr baseColWidth="10" defaultColWidth="14.42578125" defaultRowHeight="15" customHeight="1"/>
  <cols>
    <col min="1" max="1" width="11.42578125" customWidth="1"/>
    <col min="2" max="2" width="45.140625" customWidth="1"/>
    <col min="3" max="3" width="33" customWidth="1"/>
    <col min="4" max="4" width="24.5703125" customWidth="1"/>
    <col min="5" max="5" width="13.85546875" customWidth="1"/>
    <col min="6" max="6" width="9.85546875" customWidth="1"/>
    <col min="7" max="7" width="22.42578125" customWidth="1"/>
    <col min="8" max="8" width="49.28515625" customWidth="1"/>
  </cols>
  <sheetData>
    <row r="1" spans="1:8" ht="25.5">
      <c r="A1" s="480" t="s">
        <v>1314</v>
      </c>
      <c r="B1" s="481" t="s">
        <v>15</v>
      </c>
      <c r="C1" s="481" t="s">
        <v>52</v>
      </c>
      <c r="D1" s="71" t="s">
        <v>56</v>
      </c>
      <c r="E1" s="71" t="s">
        <v>1315</v>
      </c>
      <c r="F1" s="71" t="s">
        <v>1316</v>
      </c>
      <c r="G1" s="71" t="s">
        <v>55</v>
      </c>
      <c r="H1" s="71" t="s">
        <v>53</v>
      </c>
    </row>
    <row r="2" spans="1:8">
      <c r="A2" s="482" t="s">
        <v>22</v>
      </c>
      <c r="B2" s="483" t="s">
        <v>58</v>
      </c>
      <c r="C2" s="483" t="s">
        <v>59</v>
      </c>
      <c r="D2" s="483" t="s">
        <v>1317</v>
      </c>
      <c r="E2" s="483" t="s">
        <v>68</v>
      </c>
      <c r="F2" s="482" t="s">
        <v>1318</v>
      </c>
      <c r="G2" s="483" t="s">
        <v>1319</v>
      </c>
      <c r="H2" s="483" t="s">
        <v>60</v>
      </c>
    </row>
    <row r="3" spans="1:8">
      <c r="A3" s="482" t="s">
        <v>24</v>
      </c>
      <c r="B3" s="483" t="s">
        <v>65</v>
      </c>
      <c r="C3" s="483" t="s">
        <v>66</v>
      </c>
      <c r="D3" s="483" t="s">
        <v>1320</v>
      </c>
      <c r="E3" s="483" t="s">
        <v>81</v>
      </c>
      <c r="F3" s="482" t="s">
        <v>1321</v>
      </c>
      <c r="G3" s="483" t="s">
        <v>1322</v>
      </c>
      <c r="H3" s="483" t="s">
        <v>1323</v>
      </c>
    </row>
    <row r="4" spans="1:8">
      <c r="A4" s="482" t="s">
        <v>26</v>
      </c>
      <c r="B4" s="483" t="s">
        <v>72</v>
      </c>
      <c r="C4" s="483" t="s">
        <v>1324</v>
      </c>
      <c r="D4" s="483" t="s">
        <v>76</v>
      </c>
      <c r="E4" s="483"/>
      <c r="F4" s="482" t="s">
        <v>1325</v>
      </c>
      <c r="G4" s="483" t="s">
        <v>62</v>
      </c>
      <c r="H4" s="483" t="s">
        <v>1326</v>
      </c>
    </row>
    <row r="5" spans="1:8">
      <c r="A5" s="482" t="s">
        <v>28</v>
      </c>
      <c r="B5" s="483" t="s">
        <v>78</v>
      </c>
      <c r="C5" s="483" t="s">
        <v>1327</v>
      </c>
      <c r="D5" s="483" t="s">
        <v>1328</v>
      </c>
      <c r="E5" s="483"/>
      <c r="F5" s="482" t="s">
        <v>1329</v>
      </c>
      <c r="G5" s="483" t="s">
        <v>1330</v>
      </c>
      <c r="H5" s="483" t="s">
        <v>1331</v>
      </c>
    </row>
    <row r="6" spans="1:8">
      <c r="A6" s="482" t="s">
        <v>30</v>
      </c>
      <c r="B6" s="483" t="s">
        <v>82</v>
      </c>
      <c r="C6" s="483" t="s">
        <v>1332</v>
      </c>
      <c r="D6" s="483"/>
      <c r="E6" s="483"/>
      <c r="F6" s="482" t="s">
        <v>1333</v>
      </c>
      <c r="H6" s="483" t="s">
        <v>1334</v>
      </c>
    </row>
    <row r="7" spans="1:8">
      <c r="A7" s="482" t="s">
        <v>32</v>
      </c>
      <c r="B7" s="483" t="s">
        <v>85</v>
      </c>
      <c r="C7" s="483" t="s">
        <v>88</v>
      </c>
      <c r="D7" s="483"/>
      <c r="E7" s="483"/>
      <c r="F7" s="482" t="s">
        <v>1335</v>
      </c>
      <c r="H7" s="483" t="s">
        <v>1336</v>
      </c>
    </row>
    <row r="8" spans="1:8">
      <c r="A8" s="482" t="s">
        <v>34</v>
      </c>
      <c r="B8" s="483" t="s">
        <v>87</v>
      </c>
      <c r="C8" s="483" t="s">
        <v>90</v>
      </c>
      <c r="D8" s="483"/>
      <c r="E8" s="483"/>
      <c r="F8" s="482" t="s">
        <v>1337</v>
      </c>
      <c r="H8" s="483" t="s">
        <v>1338</v>
      </c>
    </row>
    <row r="9" spans="1:8">
      <c r="A9" s="482" t="s">
        <v>36</v>
      </c>
      <c r="B9" s="483" t="s">
        <v>89</v>
      </c>
      <c r="C9" s="483" t="s">
        <v>92</v>
      </c>
      <c r="D9" s="483"/>
      <c r="E9" s="483"/>
      <c r="F9" s="482"/>
      <c r="H9" s="483" t="s">
        <v>1339</v>
      </c>
    </row>
    <row r="10" spans="1:8">
      <c r="A10" s="482" t="s">
        <v>38</v>
      </c>
      <c r="B10" s="483" t="s">
        <v>91</v>
      </c>
      <c r="C10" s="483" t="s">
        <v>1340</v>
      </c>
      <c r="D10" s="483"/>
      <c r="E10" s="483"/>
      <c r="F10" s="482"/>
      <c r="H10" s="483" t="s">
        <v>1341</v>
      </c>
    </row>
    <row r="11" spans="1:8">
      <c r="A11" s="482" t="s">
        <v>40</v>
      </c>
      <c r="B11" s="483" t="s">
        <v>93</v>
      </c>
      <c r="C11" s="483" t="s">
        <v>1342</v>
      </c>
      <c r="D11" s="484"/>
      <c r="E11" s="484"/>
      <c r="F11" s="485"/>
      <c r="H11" s="483" t="s">
        <v>1343</v>
      </c>
    </row>
    <row r="12" spans="1:8">
      <c r="A12" s="482" t="s">
        <v>42</v>
      </c>
      <c r="B12" s="483" t="s">
        <v>95</v>
      </c>
      <c r="C12" s="483" t="s">
        <v>1344</v>
      </c>
      <c r="D12" s="484"/>
      <c r="E12" s="484"/>
      <c r="F12" s="485"/>
    </row>
    <row r="13" spans="1:8">
      <c r="A13" s="482" t="s">
        <v>44</v>
      </c>
      <c r="B13" s="483" t="s">
        <v>97</v>
      </c>
      <c r="C13" s="483" t="s">
        <v>1345</v>
      </c>
      <c r="D13" s="484"/>
      <c r="E13" s="484"/>
      <c r="F13" s="485"/>
    </row>
    <row r="14" spans="1:8">
      <c r="A14" s="482" t="s">
        <v>46</v>
      </c>
      <c r="B14" s="483" t="s">
        <v>99</v>
      </c>
      <c r="C14" s="483" t="s">
        <v>1002</v>
      </c>
      <c r="D14" s="484"/>
      <c r="E14" s="484"/>
      <c r="F14" s="485"/>
    </row>
    <row r="15" spans="1:8">
      <c r="A15" s="482" t="s">
        <v>48</v>
      </c>
      <c r="B15" s="483" t="s">
        <v>100</v>
      </c>
      <c r="C15" s="483" t="s">
        <v>98</v>
      </c>
      <c r="D15" s="23"/>
      <c r="E15" s="484"/>
      <c r="F15" s="485"/>
    </row>
    <row r="16" spans="1:8">
      <c r="A16" s="23"/>
      <c r="B16" s="23"/>
      <c r="C16" s="23"/>
      <c r="D16" s="23"/>
      <c r="E16" s="484"/>
      <c r="F16" s="485"/>
    </row>
    <row r="17" spans="1:6">
      <c r="A17" s="23"/>
      <c r="B17" s="23"/>
      <c r="C17" s="23"/>
      <c r="D17" s="23"/>
      <c r="E17" s="484"/>
      <c r="F17" s="485"/>
    </row>
    <row r="18" spans="1:6">
      <c r="A18" s="23"/>
      <c r="B18" s="23"/>
      <c r="C18" s="23"/>
      <c r="D18" s="23"/>
      <c r="E18" s="23"/>
      <c r="F18" s="23"/>
    </row>
    <row r="19" spans="1:6">
      <c r="A19" s="23"/>
      <c r="B19" s="23"/>
      <c r="C19" s="23"/>
      <c r="D19" s="23"/>
      <c r="E19" s="23"/>
      <c r="F19" s="23"/>
    </row>
    <row r="20" spans="1:6">
      <c r="A20" s="23"/>
      <c r="B20" s="23"/>
      <c r="C20" s="23"/>
      <c r="D20" s="23"/>
      <c r="E20" s="23"/>
      <c r="F20" s="23"/>
    </row>
    <row r="21" spans="1:6" ht="15.75" customHeight="1">
      <c r="A21" s="23"/>
      <c r="B21" s="23"/>
      <c r="C21" s="23"/>
      <c r="D21" s="23"/>
      <c r="E21" s="23"/>
      <c r="F21" s="23"/>
    </row>
    <row r="22" spans="1:6" ht="15.75" customHeight="1">
      <c r="A22" s="23"/>
      <c r="B22" s="23"/>
      <c r="C22" s="23"/>
      <c r="D22" s="23"/>
      <c r="E22" s="23"/>
      <c r="F22" s="23"/>
    </row>
    <row r="23" spans="1:6" ht="15.75" customHeight="1">
      <c r="A23" s="23"/>
      <c r="B23" s="23"/>
      <c r="C23" s="23"/>
      <c r="D23" s="23"/>
      <c r="E23" s="23"/>
      <c r="F23" s="23"/>
    </row>
    <row r="24" spans="1:6" ht="15.75" customHeight="1">
      <c r="A24" s="23"/>
      <c r="B24" s="23"/>
      <c r="C24" s="23"/>
      <c r="D24" s="23"/>
      <c r="E24" s="23"/>
      <c r="F24" s="23"/>
    </row>
    <row r="25" spans="1:6" ht="15.75" customHeight="1">
      <c r="A25" s="23"/>
      <c r="B25" s="23"/>
      <c r="C25" s="23"/>
      <c r="D25" s="23"/>
      <c r="E25" s="23"/>
      <c r="F25" s="23"/>
    </row>
    <row r="26" spans="1:6" ht="15.75" customHeight="1">
      <c r="A26" s="23"/>
      <c r="B26" s="23"/>
      <c r="C26" s="23"/>
      <c r="D26" s="23"/>
      <c r="E26" s="23"/>
      <c r="F26" s="23"/>
    </row>
    <row r="27" spans="1:6" ht="15.75" customHeight="1">
      <c r="A27" s="23"/>
      <c r="B27" s="23"/>
      <c r="C27" s="23"/>
      <c r="D27" s="23"/>
      <c r="E27" s="23"/>
      <c r="F27" s="23"/>
    </row>
    <row r="28" spans="1:6" ht="15.75" customHeight="1">
      <c r="A28" s="23"/>
      <c r="B28" s="23"/>
      <c r="C28" s="23"/>
      <c r="D28" s="23"/>
      <c r="E28" s="23"/>
      <c r="F28" s="23"/>
    </row>
    <row r="29" spans="1:6" ht="15.75" customHeight="1">
      <c r="A29" s="23"/>
      <c r="B29" s="23"/>
      <c r="C29" s="23"/>
      <c r="D29" s="23"/>
      <c r="E29" s="23"/>
      <c r="F29" s="23"/>
    </row>
    <row r="30" spans="1:6" ht="15.75" customHeight="1">
      <c r="A30" s="23"/>
      <c r="B30" s="23"/>
      <c r="C30" s="23"/>
      <c r="D30" s="23"/>
      <c r="E30" s="23"/>
      <c r="F30" s="23"/>
    </row>
    <row r="31" spans="1:6" ht="15.75" customHeight="1">
      <c r="A31" s="23"/>
      <c r="B31" s="23"/>
      <c r="C31" s="23"/>
      <c r="D31" s="23"/>
      <c r="E31" s="23"/>
      <c r="F31" s="23"/>
    </row>
    <row r="32" spans="1:6" ht="15.75" customHeight="1">
      <c r="A32" s="23"/>
      <c r="B32" s="23"/>
      <c r="C32" s="23"/>
      <c r="D32" s="23"/>
      <c r="E32" s="23"/>
      <c r="F32" s="23"/>
    </row>
    <row r="33" spans="1:6" ht="15.75" customHeight="1">
      <c r="A33" s="23"/>
      <c r="B33" s="23"/>
      <c r="C33" s="23"/>
      <c r="D33" s="23"/>
      <c r="E33" s="23"/>
      <c r="F33" s="23"/>
    </row>
    <row r="34" spans="1:6" ht="15.75" customHeight="1">
      <c r="A34" s="23"/>
      <c r="B34" s="23"/>
      <c r="C34" s="23"/>
      <c r="D34" s="23"/>
      <c r="E34" s="23"/>
      <c r="F34" s="23"/>
    </row>
    <row r="35" spans="1:6" ht="15.75" customHeight="1">
      <c r="A35" s="23"/>
      <c r="B35" s="23"/>
      <c r="C35" s="23"/>
      <c r="D35" s="23"/>
      <c r="E35" s="23"/>
      <c r="F35" s="23"/>
    </row>
    <row r="36" spans="1:6" ht="15.75" customHeight="1">
      <c r="A36" s="23"/>
      <c r="B36" s="23"/>
      <c r="C36" s="23"/>
      <c r="D36" s="23"/>
      <c r="E36" s="23"/>
      <c r="F36" s="23"/>
    </row>
    <row r="37" spans="1:6" ht="15.75" customHeight="1">
      <c r="A37" s="23"/>
      <c r="B37" s="23"/>
      <c r="C37" s="23"/>
      <c r="D37" s="23"/>
      <c r="E37" s="23"/>
      <c r="F37" s="23"/>
    </row>
    <row r="38" spans="1:6" ht="15.75" customHeight="1">
      <c r="A38" s="23"/>
      <c r="B38" s="23"/>
      <c r="C38" s="23"/>
      <c r="D38" s="23"/>
      <c r="E38" s="23"/>
      <c r="F38" s="23"/>
    </row>
    <row r="39" spans="1:6" ht="15.75" customHeight="1">
      <c r="A39" s="23"/>
      <c r="B39" s="23"/>
      <c r="C39" s="23"/>
      <c r="D39" s="23"/>
      <c r="E39" s="23"/>
      <c r="F39" s="23"/>
    </row>
    <row r="40" spans="1:6" ht="15.75" customHeight="1">
      <c r="A40" s="23"/>
      <c r="B40" s="23"/>
      <c r="C40" s="23"/>
      <c r="D40" s="23"/>
      <c r="E40" s="23"/>
      <c r="F40" s="23"/>
    </row>
    <row r="41" spans="1:6" ht="15.75" customHeight="1">
      <c r="A41" s="23"/>
      <c r="B41" s="23"/>
      <c r="C41" s="23"/>
      <c r="D41" s="23"/>
      <c r="E41" s="23"/>
      <c r="F41" s="23"/>
    </row>
    <row r="42" spans="1:6" ht="15.75" customHeight="1">
      <c r="A42" s="23"/>
      <c r="B42" s="23"/>
      <c r="C42" s="23"/>
      <c r="D42" s="23"/>
      <c r="E42" s="23"/>
      <c r="F42" s="23"/>
    </row>
    <row r="43" spans="1:6" ht="15.75" customHeight="1">
      <c r="A43" s="23"/>
      <c r="B43" s="23"/>
      <c r="C43" s="23"/>
      <c r="D43" s="23"/>
      <c r="E43" s="23"/>
      <c r="F43" s="23"/>
    </row>
    <row r="44" spans="1:6" ht="15.75" customHeight="1">
      <c r="A44" s="23"/>
      <c r="B44" s="23"/>
      <c r="C44" s="23"/>
      <c r="D44" s="23"/>
      <c r="E44" s="23"/>
      <c r="F44" s="23"/>
    </row>
    <row r="45" spans="1:6" ht="15.75" customHeight="1">
      <c r="A45" s="23"/>
      <c r="B45" s="23"/>
      <c r="C45" s="23"/>
      <c r="D45" s="23"/>
      <c r="E45" s="23"/>
      <c r="F45" s="23"/>
    </row>
    <row r="46" spans="1:6" ht="15.75" customHeight="1">
      <c r="A46" s="23"/>
      <c r="B46" s="23"/>
      <c r="C46" s="23"/>
      <c r="D46" s="23"/>
      <c r="E46" s="23"/>
      <c r="F46" s="23"/>
    </row>
    <row r="47" spans="1:6" ht="15.75" customHeight="1">
      <c r="A47" s="23"/>
      <c r="B47" s="23"/>
      <c r="C47" s="23"/>
      <c r="D47" s="23"/>
      <c r="E47" s="23"/>
      <c r="F47" s="23"/>
    </row>
    <row r="48" spans="1:6" ht="15.75" customHeight="1">
      <c r="A48" s="23"/>
      <c r="B48" s="23"/>
      <c r="C48" s="23"/>
      <c r="D48" s="23"/>
      <c r="E48" s="23"/>
      <c r="F48" s="23"/>
    </row>
    <row r="49" spans="1:6" ht="15.75" customHeight="1">
      <c r="A49" s="23"/>
      <c r="B49" s="23"/>
      <c r="C49" s="23"/>
      <c r="D49" s="23"/>
      <c r="E49" s="23"/>
      <c r="F49" s="23"/>
    </row>
    <row r="50" spans="1:6" ht="15.75" customHeight="1">
      <c r="A50" s="23"/>
      <c r="B50" s="23"/>
      <c r="C50" s="23"/>
      <c r="D50" s="23"/>
      <c r="E50" s="23"/>
      <c r="F50" s="23"/>
    </row>
    <row r="51" spans="1:6" ht="15.75" customHeight="1">
      <c r="A51" s="23"/>
      <c r="B51" s="23"/>
      <c r="C51" s="23"/>
      <c r="D51" s="23"/>
      <c r="E51" s="23"/>
      <c r="F51" s="23"/>
    </row>
    <row r="52" spans="1:6" ht="15.75" customHeight="1">
      <c r="A52" s="23"/>
      <c r="B52" s="23"/>
      <c r="C52" s="23"/>
      <c r="D52" s="23"/>
      <c r="E52" s="23"/>
      <c r="F52" s="23"/>
    </row>
    <row r="53" spans="1:6" ht="15.75" customHeight="1">
      <c r="A53" s="23"/>
      <c r="B53" s="23"/>
      <c r="C53" s="23"/>
      <c r="D53" s="23"/>
      <c r="E53" s="23"/>
      <c r="F53" s="23"/>
    </row>
    <row r="54" spans="1:6" ht="15.75" customHeight="1">
      <c r="A54" s="23"/>
      <c r="B54" s="23"/>
      <c r="C54" s="23"/>
      <c r="D54" s="23"/>
      <c r="E54" s="23"/>
      <c r="F54" s="23"/>
    </row>
    <row r="55" spans="1:6" ht="15.75" customHeight="1">
      <c r="A55" s="23"/>
      <c r="B55" s="23"/>
      <c r="C55" s="23"/>
      <c r="D55" s="23"/>
      <c r="E55" s="23"/>
      <c r="F55" s="23"/>
    </row>
    <row r="56" spans="1:6" ht="15.75" customHeight="1">
      <c r="A56" s="23"/>
      <c r="B56" s="23"/>
      <c r="C56" s="23"/>
      <c r="D56" s="23"/>
      <c r="E56" s="23"/>
      <c r="F56" s="23"/>
    </row>
    <row r="57" spans="1:6" ht="15.75" customHeight="1">
      <c r="A57" s="23"/>
      <c r="B57" s="23"/>
      <c r="C57" s="23"/>
      <c r="D57" s="23"/>
      <c r="E57" s="23"/>
      <c r="F57" s="23"/>
    </row>
    <row r="58" spans="1:6" ht="15.75" customHeight="1">
      <c r="A58" s="23"/>
      <c r="B58" s="23"/>
      <c r="C58" s="23"/>
      <c r="D58" s="23"/>
      <c r="E58" s="23"/>
      <c r="F58" s="23"/>
    </row>
    <row r="59" spans="1:6" ht="15.75" customHeight="1">
      <c r="A59" s="23"/>
      <c r="B59" s="23"/>
      <c r="C59" s="23"/>
      <c r="D59" s="23"/>
      <c r="E59" s="23"/>
      <c r="F59" s="23"/>
    </row>
    <row r="60" spans="1:6" ht="15.75" customHeight="1">
      <c r="A60" s="23"/>
      <c r="B60" s="23"/>
      <c r="C60" s="23"/>
      <c r="D60" s="23"/>
      <c r="E60" s="23"/>
      <c r="F60" s="23"/>
    </row>
    <row r="61" spans="1:6" ht="15.75" customHeight="1">
      <c r="A61" s="23"/>
      <c r="B61" s="23"/>
      <c r="C61" s="23"/>
      <c r="D61" s="23"/>
      <c r="E61" s="23"/>
      <c r="F61" s="23"/>
    </row>
    <row r="62" spans="1:6" ht="15.75" customHeight="1">
      <c r="A62" s="23"/>
      <c r="B62" s="23"/>
      <c r="C62" s="23"/>
      <c r="D62" s="23"/>
      <c r="E62" s="23"/>
      <c r="F62" s="23"/>
    </row>
    <row r="63" spans="1:6" ht="15.75" customHeight="1">
      <c r="A63" s="23"/>
      <c r="B63" s="23"/>
      <c r="C63" s="23"/>
      <c r="D63" s="23"/>
      <c r="E63" s="23"/>
      <c r="F63" s="23"/>
    </row>
    <row r="64" spans="1:6" ht="15.75" customHeight="1">
      <c r="A64" s="23"/>
      <c r="B64" s="23"/>
      <c r="C64" s="23"/>
      <c r="D64" s="23"/>
      <c r="E64" s="23"/>
      <c r="F64" s="23"/>
    </row>
    <row r="65" spans="1:6" ht="15.75" customHeight="1">
      <c r="A65" s="23"/>
      <c r="B65" s="23"/>
      <c r="C65" s="23"/>
      <c r="D65" s="23"/>
      <c r="E65" s="23"/>
      <c r="F65" s="23"/>
    </row>
    <row r="66" spans="1:6" ht="15.75" customHeight="1">
      <c r="A66" s="23"/>
      <c r="B66" s="23"/>
      <c r="C66" s="23"/>
      <c r="D66" s="23"/>
      <c r="E66" s="23"/>
      <c r="F66" s="23"/>
    </row>
    <row r="67" spans="1:6" ht="15.75" customHeight="1">
      <c r="A67" s="23"/>
      <c r="B67" s="23"/>
      <c r="C67" s="23"/>
      <c r="D67" s="23"/>
      <c r="E67" s="23"/>
      <c r="F67" s="23"/>
    </row>
    <row r="68" spans="1:6" ht="15.75" customHeight="1">
      <c r="A68" s="23"/>
      <c r="B68" s="23"/>
      <c r="C68" s="23"/>
      <c r="D68" s="23"/>
      <c r="E68" s="23"/>
      <c r="F68" s="23"/>
    </row>
    <row r="69" spans="1:6" ht="15.75" customHeight="1">
      <c r="A69" s="23"/>
      <c r="B69" s="23"/>
      <c r="C69" s="23"/>
      <c r="D69" s="23"/>
      <c r="E69" s="23"/>
      <c r="F69" s="23"/>
    </row>
    <row r="70" spans="1:6" ht="15.75" customHeight="1">
      <c r="A70" s="23"/>
      <c r="B70" s="23"/>
      <c r="C70" s="23"/>
      <c r="D70" s="23"/>
      <c r="E70" s="23"/>
      <c r="F70" s="23"/>
    </row>
    <row r="71" spans="1:6" ht="15.75" customHeight="1">
      <c r="A71" s="23"/>
      <c r="B71" s="23"/>
      <c r="C71" s="23"/>
      <c r="D71" s="23"/>
      <c r="E71" s="23"/>
      <c r="F71" s="23"/>
    </row>
    <row r="72" spans="1:6" ht="15.75" customHeight="1">
      <c r="A72" s="23"/>
      <c r="B72" s="23"/>
      <c r="C72" s="23"/>
      <c r="D72" s="23"/>
      <c r="E72" s="23"/>
      <c r="F72" s="23"/>
    </row>
    <row r="73" spans="1:6" ht="15.75" customHeight="1">
      <c r="A73" s="23"/>
      <c r="B73" s="23"/>
      <c r="C73" s="23"/>
      <c r="D73" s="23"/>
      <c r="E73" s="23"/>
      <c r="F73" s="23"/>
    </row>
    <row r="74" spans="1:6" ht="15.75" customHeight="1">
      <c r="A74" s="23"/>
      <c r="B74" s="23"/>
      <c r="C74" s="23"/>
      <c r="D74" s="23"/>
      <c r="E74" s="23"/>
      <c r="F74" s="23"/>
    </row>
    <row r="75" spans="1:6" ht="15.75" customHeight="1">
      <c r="A75" s="23"/>
      <c r="B75" s="23"/>
      <c r="C75" s="23"/>
      <c r="D75" s="23"/>
      <c r="E75" s="23"/>
      <c r="F75" s="23"/>
    </row>
    <row r="76" spans="1:6" ht="15.75" customHeight="1">
      <c r="A76" s="23"/>
      <c r="B76" s="23"/>
      <c r="C76" s="23"/>
      <c r="D76" s="23"/>
      <c r="E76" s="23"/>
      <c r="F76" s="23"/>
    </row>
    <row r="77" spans="1:6" ht="15.75" customHeight="1">
      <c r="A77" s="23"/>
      <c r="B77" s="23"/>
      <c r="C77" s="23"/>
      <c r="D77" s="23"/>
      <c r="E77" s="23"/>
      <c r="F77" s="23"/>
    </row>
    <row r="78" spans="1:6" ht="15.75" customHeight="1">
      <c r="A78" s="23"/>
      <c r="B78" s="23"/>
      <c r="C78" s="23"/>
      <c r="D78" s="23"/>
      <c r="E78" s="23"/>
      <c r="F78" s="23"/>
    </row>
    <row r="79" spans="1:6" ht="15.75" customHeight="1">
      <c r="A79" s="23"/>
      <c r="B79" s="23"/>
      <c r="C79" s="23"/>
      <c r="D79" s="23"/>
      <c r="E79" s="23"/>
      <c r="F79" s="23"/>
    </row>
    <row r="80" spans="1:6" ht="15.75" customHeight="1">
      <c r="A80" s="23"/>
      <c r="B80" s="23"/>
      <c r="C80" s="23"/>
      <c r="D80" s="23"/>
      <c r="E80" s="23"/>
      <c r="F80" s="23"/>
    </row>
    <row r="81" spans="1:6" ht="15.75" customHeight="1">
      <c r="A81" s="23"/>
      <c r="B81" s="23"/>
      <c r="C81" s="23"/>
      <c r="D81" s="23"/>
      <c r="E81" s="23"/>
      <c r="F81" s="23"/>
    </row>
    <row r="82" spans="1:6" ht="15.75" customHeight="1">
      <c r="A82" s="23"/>
      <c r="B82" s="23"/>
      <c r="C82" s="23"/>
      <c r="D82" s="23"/>
      <c r="E82" s="23"/>
      <c r="F82" s="23"/>
    </row>
    <row r="83" spans="1:6" ht="15.75" customHeight="1">
      <c r="A83" s="23"/>
      <c r="B83" s="23"/>
      <c r="C83" s="23"/>
      <c r="D83" s="23"/>
      <c r="E83" s="23"/>
      <c r="F83" s="23"/>
    </row>
    <row r="84" spans="1:6" ht="15.75" customHeight="1">
      <c r="A84" s="23"/>
      <c r="B84" s="23"/>
      <c r="C84" s="23"/>
      <c r="D84" s="23"/>
      <c r="E84" s="23"/>
      <c r="F84" s="23"/>
    </row>
    <row r="85" spans="1:6" ht="15.75" customHeight="1">
      <c r="A85" s="23"/>
      <c r="B85" s="23"/>
      <c r="C85" s="23"/>
      <c r="D85" s="23"/>
      <c r="E85" s="23"/>
      <c r="F85" s="23"/>
    </row>
    <row r="86" spans="1:6" ht="15.75" customHeight="1">
      <c r="A86" s="23"/>
      <c r="B86" s="23"/>
      <c r="C86" s="23"/>
      <c r="D86" s="23"/>
      <c r="E86" s="23"/>
      <c r="F86" s="23"/>
    </row>
    <row r="87" spans="1:6" ht="15.75" customHeight="1">
      <c r="A87" s="23"/>
      <c r="B87" s="23"/>
      <c r="C87" s="23"/>
      <c r="D87" s="23"/>
      <c r="E87" s="23"/>
      <c r="F87" s="23"/>
    </row>
    <row r="88" spans="1:6" ht="15.75" customHeight="1">
      <c r="A88" s="23"/>
      <c r="B88" s="23"/>
      <c r="C88" s="23"/>
      <c r="D88" s="23"/>
      <c r="E88" s="23"/>
      <c r="F88" s="23"/>
    </row>
    <row r="89" spans="1:6" ht="15.75" customHeight="1">
      <c r="A89" s="23"/>
      <c r="B89" s="23"/>
      <c r="C89" s="23"/>
      <c r="D89" s="23"/>
      <c r="E89" s="23"/>
      <c r="F89" s="23"/>
    </row>
    <row r="90" spans="1:6" ht="15.75" customHeight="1">
      <c r="A90" s="23"/>
      <c r="B90" s="23"/>
      <c r="C90" s="23"/>
      <c r="D90" s="23"/>
      <c r="E90" s="23"/>
      <c r="F90" s="23"/>
    </row>
    <row r="91" spans="1:6" ht="15.75" customHeight="1">
      <c r="A91" s="23"/>
      <c r="B91" s="23"/>
      <c r="C91" s="23"/>
      <c r="D91" s="23"/>
      <c r="E91" s="23"/>
      <c r="F91" s="23"/>
    </row>
    <row r="92" spans="1:6" ht="15.75" customHeight="1">
      <c r="A92" s="23"/>
      <c r="B92" s="23"/>
      <c r="C92" s="23"/>
      <c r="D92" s="23"/>
      <c r="E92" s="23"/>
      <c r="F92" s="23"/>
    </row>
    <row r="93" spans="1:6" ht="15.75" customHeight="1">
      <c r="A93" s="23"/>
      <c r="B93" s="23"/>
      <c r="C93" s="23"/>
      <c r="D93" s="23"/>
      <c r="E93" s="23"/>
      <c r="F93" s="23"/>
    </row>
    <row r="94" spans="1:6" ht="15.75" customHeight="1">
      <c r="A94" s="23"/>
      <c r="B94" s="23"/>
      <c r="C94" s="23"/>
      <c r="D94" s="23"/>
      <c r="E94" s="23"/>
      <c r="F94" s="23"/>
    </row>
    <row r="95" spans="1:6" ht="15.75" customHeight="1">
      <c r="A95" s="23"/>
      <c r="B95" s="23"/>
      <c r="C95" s="23"/>
      <c r="D95" s="23"/>
      <c r="E95" s="23"/>
      <c r="F95" s="23"/>
    </row>
    <row r="96" spans="1:6" ht="15.75" customHeight="1">
      <c r="A96" s="23"/>
      <c r="B96" s="23"/>
      <c r="C96" s="23"/>
      <c r="D96" s="23"/>
      <c r="E96" s="23"/>
      <c r="F96" s="23"/>
    </row>
    <row r="97" spans="1:6" ht="15.75" customHeight="1">
      <c r="A97" s="23"/>
      <c r="B97" s="23"/>
      <c r="C97" s="23"/>
      <c r="D97" s="23"/>
      <c r="E97" s="23"/>
      <c r="F97" s="23"/>
    </row>
    <row r="98" spans="1:6" ht="15.75" customHeight="1">
      <c r="A98" s="23"/>
      <c r="B98" s="23"/>
      <c r="C98" s="23"/>
      <c r="D98" s="23"/>
      <c r="E98" s="23"/>
      <c r="F98" s="23"/>
    </row>
    <row r="99" spans="1:6" ht="15.75" customHeight="1">
      <c r="A99" s="23"/>
      <c r="B99" s="23"/>
      <c r="C99" s="23"/>
      <c r="D99" s="23"/>
      <c r="E99" s="23"/>
      <c r="F99" s="23"/>
    </row>
    <row r="100" spans="1:6" ht="15.75" customHeight="1">
      <c r="A100" s="23"/>
      <c r="B100" s="23"/>
      <c r="C100" s="23"/>
      <c r="D100" s="23"/>
      <c r="E100" s="23"/>
      <c r="F100" s="23"/>
    </row>
    <row r="101" spans="1:6" ht="15.75" customHeight="1">
      <c r="A101" s="23"/>
      <c r="B101" s="23"/>
      <c r="C101" s="23"/>
      <c r="D101" s="23"/>
      <c r="E101" s="23"/>
      <c r="F101" s="23"/>
    </row>
    <row r="102" spans="1:6" ht="15.75" customHeight="1">
      <c r="A102" s="23"/>
      <c r="B102" s="23"/>
      <c r="C102" s="23"/>
      <c r="D102" s="23"/>
      <c r="E102" s="23"/>
      <c r="F102" s="23"/>
    </row>
    <row r="103" spans="1:6" ht="15.75" customHeight="1">
      <c r="A103" s="23"/>
      <c r="B103" s="23"/>
      <c r="C103" s="23"/>
      <c r="D103" s="23"/>
      <c r="E103" s="23"/>
      <c r="F103" s="23"/>
    </row>
    <row r="104" spans="1:6" ht="15.75" customHeight="1">
      <c r="A104" s="23"/>
      <c r="B104" s="23"/>
      <c r="C104" s="23"/>
      <c r="D104" s="23"/>
      <c r="E104" s="23"/>
      <c r="F104" s="23"/>
    </row>
    <row r="105" spans="1:6" ht="15.75" customHeight="1">
      <c r="A105" s="23"/>
      <c r="B105" s="23"/>
      <c r="C105" s="23"/>
      <c r="D105" s="23"/>
      <c r="E105" s="23"/>
      <c r="F105" s="23"/>
    </row>
    <row r="106" spans="1:6" ht="15.75" customHeight="1">
      <c r="A106" s="23"/>
      <c r="B106" s="23"/>
      <c r="C106" s="23"/>
      <c r="D106" s="23"/>
      <c r="E106" s="23"/>
      <c r="F106" s="23"/>
    </row>
    <row r="107" spans="1:6" ht="15.75" customHeight="1">
      <c r="A107" s="23"/>
      <c r="B107" s="23"/>
      <c r="C107" s="23"/>
      <c r="D107" s="23"/>
      <c r="E107" s="23"/>
      <c r="F107" s="23"/>
    </row>
    <row r="108" spans="1:6" ht="15.75" customHeight="1">
      <c r="A108" s="23"/>
      <c r="B108" s="23"/>
      <c r="C108" s="23"/>
      <c r="D108" s="23"/>
      <c r="E108" s="23"/>
      <c r="F108" s="23"/>
    </row>
    <row r="109" spans="1:6" ht="15.75" customHeight="1">
      <c r="A109" s="23"/>
      <c r="B109" s="23"/>
      <c r="C109" s="23"/>
      <c r="D109" s="23"/>
      <c r="E109" s="23"/>
      <c r="F109" s="23"/>
    </row>
    <row r="110" spans="1:6" ht="15.75" customHeight="1">
      <c r="A110" s="23"/>
      <c r="B110" s="23"/>
      <c r="C110" s="23"/>
      <c r="D110" s="23"/>
      <c r="E110" s="23"/>
      <c r="F110" s="23"/>
    </row>
    <row r="111" spans="1:6" ht="15.75" customHeight="1">
      <c r="A111" s="23"/>
      <c r="B111" s="23"/>
      <c r="C111" s="23"/>
      <c r="D111" s="23"/>
      <c r="E111" s="23"/>
      <c r="F111" s="23"/>
    </row>
    <row r="112" spans="1:6" ht="15.75" customHeight="1">
      <c r="A112" s="23"/>
      <c r="B112" s="23"/>
      <c r="C112" s="23"/>
      <c r="D112" s="23"/>
      <c r="E112" s="23"/>
      <c r="F112" s="23"/>
    </row>
    <row r="113" spans="1:6" ht="15.75" customHeight="1">
      <c r="A113" s="23"/>
      <c r="B113" s="23"/>
      <c r="C113" s="23"/>
      <c r="D113" s="23"/>
      <c r="E113" s="23"/>
      <c r="F113" s="23"/>
    </row>
    <row r="114" spans="1:6" ht="15.75" customHeight="1">
      <c r="A114" s="23"/>
      <c r="B114" s="23"/>
      <c r="C114" s="23"/>
      <c r="D114" s="23"/>
      <c r="E114" s="23"/>
      <c r="F114" s="23"/>
    </row>
    <row r="115" spans="1:6" ht="15.75" customHeight="1">
      <c r="A115" s="23"/>
      <c r="B115" s="23"/>
      <c r="C115" s="23"/>
      <c r="D115" s="23"/>
      <c r="E115" s="23"/>
      <c r="F115" s="23"/>
    </row>
    <row r="116" spans="1:6" ht="15.75" customHeight="1">
      <c r="A116" s="23"/>
      <c r="B116" s="23"/>
      <c r="C116" s="23"/>
      <c r="D116" s="23"/>
      <c r="E116" s="23"/>
      <c r="F116" s="23"/>
    </row>
    <row r="117" spans="1:6" ht="15.75" customHeight="1">
      <c r="A117" s="23"/>
      <c r="B117" s="23"/>
      <c r="C117" s="23"/>
      <c r="D117" s="23"/>
      <c r="E117" s="23"/>
      <c r="F117" s="23"/>
    </row>
    <row r="118" spans="1:6" ht="15.75" customHeight="1">
      <c r="A118" s="23"/>
      <c r="B118" s="23"/>
      <c r="C118" s="23"/>
      <c r="D118" s="23"/>
      <c r="E118" s="23"/>
      <c r="F118" s="23"/>
    </row>
    <row r="119" spans="1:6" ht="15.75" customHeight="1">
      <c r="A119" s="23"/>
      <c r="B119" s="23"/>
      <c r="C119" s="23"/>
      <c r="D119" s="23"/>
      <c r="E119" s="23"/>
      <c r="F119" s="23"/>
    </row>
    <row r="120" spans="1:6" ht="15.75" customHeight="1">
      <c r="A120" s="23"/>
      <c r="B120" s="23"/>
      <c r="C120" s="23"/>
      <c r="D120" s="23"/>
      <c r="E120" s="23"/>
      <c r="F120" s="23"/>
    </row>
    <row r="121" spans="1:6" ht="15.75" customHeight="1">
      <c r="D121" s="23"/>
    </row>
    <row r="122" spans="1:6" ht="15.75" customHeight="1">
      <c r="D122" s="23"/>
    </row>
    <row r="123" spans="1:6" ht="15.75" customHeight="1">
      <c r="D123" s="23"/>
    </row>
    <row r="124" spans="1:6" ht="15.75" customHeight="1">
      <c r="D124" s="23"/>
    </row>
    <row r="125" spans="1:6" ht="15.75" customHeight="1">
      <c r="D125" s="23"/>
    </row>
    <row r="126" spans="1:6" ht="15.75" customHeight="1">
      <c r="D126" s="23"/>
    </row>
    <row r="127" spans="1:6" ht="15.75" customHeight="1">
      <c r="D127" s="23"/>
    </row>
    <row r="128" spans="1:6" ht="15.75" customHeight="1">
      <c r="D128" s="23"/>
    </row>
    <row r="129" spans="4:4" ht="15.75" customHeight="1">
      <c r="D129" s="23"/>
    </row>
    <row r="130" spans="4:4" ht="15.75" customHeight="1">
      <c r="D130" s="23"/>
    </row>
    <row r="131" spans="4:4" ht="15.75" customHeight="1">
      <c r="D131" s="23"/>
    </row>
    <row r="132" spans="4:4" ht="15.75" customHeight="1">
      <c r="D132" s="23"/>
    </row>
    <row r="133" spans="4:4" ht="15.75" customHeight="1">
      <c r="D133" s="23"/>
    </row>
    <row r="134" spans="4:4" ht="15.75" customHeight="1">
      <c r="D134" s="23"/>
    </row>
    <row r="135" spans="4:4" ht="15.75" customHeight="1">
      <c r="D135" s="23"/>
    </row>
    <row r="136" spans="4:4" ht="15.75" customHeight="1">
      <c r="D136" s="23"/>
    </row>
    <row r="137" spans="4:4" ht="15.75" customHeight="1">
      <c r="D137" s="23"/>
    </row>
    <row r="138" spans="4:4" ht="15.75" customHeight="1">
      <c r="D138" s="23"/>
    </row>
    <row r="139" spans="4:4" ht="15.75" customHeight="1">
      <c r="D139" s="23"/>
    </row>
    <row r="140" spans="4:4" ht="15.75" customHeight="1">
      <c r="D140" s="23"/>
    </row>
    <row r="141" spans="4:4" ht="15.75" customHeight="1">
      <c r="D141" s="23"/>
    </row>
    <row r="142" spans="4:4" ht="15.75" customHeight="1">
      <c r="D142" s="23"/>
    </row>
    <row r="143" spans="4:4" ht="15.75" customHeight="1">
      <c r="D143" s="23"/>
    </row>
    <row r="144" spans="4:4" ht="15.75" customHeight="1">
      <c r="D144" s="23"/>
    </row>
    <row r="145" spans="4:4" ht="15.75" customHeight="1">
      <c r="D145" s="23"/>
    </row>
    <row r="146" spans="4:4" ht="15.75" customHeight="1">
      <c r="D146" s="23"/>
    </row>
    <row r="147" spans="4:4" ht="15.75" customHeight="1">
      <c r="D147" s="23"/>
    </row>
    <row r="148" spans="4:4" ht="15.75" customHeight="1">
      <c r="D148" s="23"/>
    </row>
    <row r="149" spans="4:4" ht="15.75" customHeight="1">
      <c r="D149" s="23"/>
    </row>
    <row r="150" spans="4:4" ht="15.75" customHeight="1">
      <c r="D150" s="23"/>
    </row>
    <row r="151" spans="4:4" ht="15.75" customHeight="1">
      <c r="D151" s="23"/>
    </row>
    <row r="152" spans="4:4" ht="15.75" customHeight="1">
      <c r="D152" s="23"/>
    </row>
    <row r="153" spans="4:4" ht="15.75" customHeight="1">
      <c r="D153" s="23"/>
    </row>
    <row r="154" spans="4:4" ht="15.75" customHeight="1">
      <c r="D154" s="23"/>
    </row>
    <row r="155" spans="4:4" ht="15.75" customHeight="1">
      <c r="D155" s="23"/>
    </row>
    <row r="156" spans="4:4" ht="15.75" customHeight="1">
      <c r="D156" s="23"/>
    </row>
    <row r="157" spans="4:4" ht="15.75" customHeight="1">
      <c r="D157" s="23"/>
    </row>
    <row r="158" spans="4:4" ht="15.75" customHeight="1">
      <c r="D158" s="23"/>
    </row>
    <row r="159" spans="4:4" ht="15.75" customHeight="1">
      <c r="D159" s="23"/>
    </row>
    <row r="160" spans="4:4" ht="15.75" customHeight="1">
      <c r="D160" s="23"/>
    </row>
    <row r="161" spans="4:4" ht="15.75" customHeight="1">
      <c r="D161" s="23"/>
    </row>
    <row r="162" spans="4:4" ht="15.75" customHeight="1">
      <c r="D162" s="23"/>
    </row>
    <row r="163" spans="4:4" ht="15.75" customHeight="1">
      <c r="D163" s="23"/>
    </row>
    <row r="164" spans="4:4" ht="15.75" customHeight="1">
      <c r="D164" s="23"/>
    </row>
    <row r="165" spans="4:4" ht="15.75" customHeight="1">
      <c r="D165" s="23"/>
    </row>
    <row r="166" spans="4:4" ht="15.75" customHeight="1">
      <c r="D166" s="23"/>
    </row>
    <row r="167" spans="4:4" ht="15.75" customHeight="1">
      <c r="D167" s="23"/>
    </row>
    <row r="168" spans="4:4" ht="15.75" customHeight="1">
      <c r="D168" s="23"/>
    </row>
    <row r="169" spans="4:4" ht="15.75" customHeight="1">
      <c r="D169" s="23"/>
    </row>
    <row r="170" spans="4:4" ht="15.75" customHeight="1">
      <c r="D170" s="23"/>
    </row>
    <row r="171" spans="4:4" ht="15.75" customHeight="1">
      <c r="D171" s="23"/>
    </row>
    <row r="172" spans="4:4" ht="15.75" customHeight="1">
      <c r="D172" s="23"/>
    </row>
    <row r="173" spans="4:4" ht="15.75" customHeight="1">
      <c r="D173" s="23"/>
    </row>
    <row r="174" spans="4:4" ht="15.75" customHeight="1">
      <c r="D174" s="23"/>
    </row>
    <row r="175" spans="4:4" ht="15.75" customHeight="1">
      <c r="D175" s="23"/>
    </row>
    <row r="176" spans="4:4" ht="15.75" customHeight="1">
      <c r="D176" s="23"/>
    </row>
    <row r="177" spans="4:4" ht="15.75" customHeight="1">
      <c r="D177" s="23"/>
    </row>
    <row r="178" spans="4:4" ht="15.75" customHeight="1">
      <c r="D178" s="23"/>
    </row>
    <row r="179" spans="4:4" ht="15.75" customHeight="1">
      <c r="D179" s="23"/>
    </row>
    <row r="180" spans="4:4" ht="15.75" customHeight="1">
      <c r="D180" s="23"/>
    </row>
    <row r="181" spans="4:4" ht="15.75" customHeight="1">
      <c r="D181" s="23"/>
    </row>
    <row r="182" spans="4:4" ht="15.75" customHeight="1">
      <c r="D182" s="23"/>
    </row>
    <row r="183" spans="4:4" ht="15.75" customHeight="1">
      <c r="D183" s="23"/>
    </row>
    <row r="184" spans="4:4" ht="15.75" customHeight="1">
      <c r="D184" s="23"/>
    </row>
    <row r="185" spans="4:4" ht="15.75" customHeight="1">
      <c r="D185" s="23"/>
    </row>
    <row r="186" spans="4:4" ht="15.75" customHeight="1">
      <c r="D186" s="23"/>
    </row>
    <row r="187" spans="4:4" ht="15.75" customHeight="1">
      <c r="D187" s="23"/>
    </row>
    <row r="188" spans="4:4" ht="15.75" customHeight="1">
      <c r="D188" s="23"/>
    </row>
    <row r="189" spans="4:4" ht="15.75" customHeight="1">
      <c r="D189" s="23"/>
    </row>
    <row r="190" spans="4:4" ht="15.75" customHeight="1">
      <c r="D190" s="23"/>
    </row>
    <row r="191" spans="4:4" ht="15.75" customHeight="1">
      <c r="D191" s="23"/>
    </row>
    <row r="192" spans="4:4" ht="15.75" customHeight="1">
      <c r="D192" s="23"/>
    </row>
    <row r="193" spans="4:4" ht="15.75" customHeight="1">
      <c r="D193" s="23"/>
    </row>
    <row r="194" spans="4:4" ht="15.75" customHeight="1">
      <c r="D194" s="23"/>
    </row>
    <row r="195" spans="4:4" ht="15.75" customHeight="1">
      <c r="D195" s="23"/>
    </row>
    <row r="196" spans="4:4" ht="15.75" customHeight="1">
      <c r="D196" s="23"/>
    </row>
    <row r="197" spans="4:4" ht="15.75" customHeight="1">
      <c r="D197" s="23"/>
    </row>
    <row r="198" spans="4:4" ht="15.75" customHeight="1">
      <c r="D198" s="23"/>
    </row>
    <row r="199" spans="4:4" ht="15.75" customHeight="1">
      <c r="D199" s="23"/>
    </row>
    <row r="200" spans="4:4" ht="15.75" customHeight="1">
      <c r="D200" s="23"/>
    </row>
    <row r="201" spans="4:4" ht="15.75" customHeight="1">
      <c r="D201" s="23"/>
    </row>
    <row r="202" spans="4:4" ht="15.75" customHeight="1">
      <c r="D202" s="23"/>
    </row>
    <row r="203" spans="4:4" ht="15.75" customHeight="1">
      <c r="D203" s="23"/>
    </row>
    <row r="204" spans="4:4" ht="15.75" customHeight="1">
      <c r="D204" s="23"/>
    </row>
    <row r="205" spans="4:4" ht="15.75" customHeight="1">
      <c r="D205" s="23"/>
    </row>
    <row r="206" spans="4:4" ht="15.75" customHeight="1">
      <c r="D206" s="23"/>
    </row>
    <row r="207" spans="4:4" ht="15.75" customHeight="1">
      <c r="D207" s="23"/>
    </row>
    <row r="208" spans="4:4" ht="15.75" customHeight="1">
      <c r="D208" s="23"/>
    </row>
    <row r="209" spans="4:4" ht="15.75" customHeight="1">
      <c r="D209" s="23"/>
    </row>
    <row r="210" spans="4:4" ht="15.75" customHeight="1">
      <c r="D210" s="23"/>
    </row>
    <row r="211" spans="4:4" ht="15.75" customHeight="1">
      <c r="D211" s="23"/>
    </row>
    <row r="212" spans="4:4" ht="15.75" customHeight="1">
      <c r="D212" s="23"/>
    </row>
    <row r="213" spans="4:4" ht="15.75" customHeight="1">
      <c r="D213" s="23"/>
    </row>
    <row r="214" spans="4:4" ht="15.75" customHeight="1">
      <c r="D214" s="23"/>
    </row>
    <row r="215" spans="4:4" ht="15.75" customHeight="1">
      <c r="D215" s="23"/>
    </row>
    <row r="216" spans="4:4" ht="15.75" customHeight="1">
      <c r="D216" s="23"/>
    </row>
    <row r="217" spans="4:4" ht="15.75" customHeight="1">
      <c r="D217" s="23"/>
    </row>
    <row r="218" spans="4:4" ht="15.75" customHeight="1">
      <c r="D218" s="23"/>
    </row>
    <row r="219" spans="4:4" ht="15.75" customHeight="1">
      <c r="D219" s="23"/>
    </row>
    <row r="220" spans="4:4" ht="15.75" customHeight="1">
      <c r="D220" s="23"/>
    </row>
    <row r="221" spans="4:4" ht="15.75" customHeight="1"/>
    <row r="222" spans="4:4" ht="15.75" customHeight="1"/>
    <row r="223" spans="4:4" ht="15.75" customHeight="1"/>
    <row r="224" spans="4: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Z1000"/>
  <sheetViews>
    <sheetView showGridLines="0"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4" width="15.42578125" customWidth="1"/>
    <col min="15" max="15" width="55.7109375" customWidth="1"/>
    <col min="16" max="16" width="28.140625" customWidth="1"/>
    <col min="17" max="17" width="100.7109375" customWidth="1"/>
    <col min="18" max="18" width="40.140625" customWidth="1"/>
    <col min="19" max="19" width="18.42578125" customWidth="1"/>
    <col min="20" max="20" width="19.42578125" customWidth="1"/>
    <col min="21" max="21" width="80.28515625" customWidth="1"/>
    <col min="22" max="22" width="31.140625" customWidth="1"/>
    <col min="24" max="25" width="11" customWidth="1"/>
  </cols>
  <sheetData>
    <row r="1" spans="1:26" ht="44.25" hidden="1" customHeight="1">
      <c r="A1" s="67"/>
      <c r="B1" s="68"/>
      <c r="C1" s="69" t="s">
        <v>15</v>
      </c>
      <c r="D1" s="69" t="s">
        <v>52</v>
      </c>
      <c r="E1" s="70"/>
      <c r="F1" s="71" t="s">
        <v>53</v>
      </c>
      <c r="G1" s="71" t="s">
        <v>54</v>
      </c>
      <c r="H1" s="71" t="s">
        <v>55</v>
      </c>
      <c r="I1" s="71" t="s">
        <v>56</v>
      </c>
      <c r="J1" s="71" t="s">
        <v>57</v>
      </c>
      <c r="K1" s="23"/>
      <c r="L1" s="72"/>
      <c r="M1" s="73"/>
      <c r="N1" s="73"/>
      <c r="O1" s="73"/>
      <c r="P1" s="23"/>
      <c r="Q1" s="23"/>
      <c r="R1" s="23"/>
      <c r="S1" s="23"/>
      <c r="T1" s="23"/>
      <c r="U1" s="23"/>
      <c r="V1" s="23"/>
      <c r="W1" s="23"/>
      <c r="X1" s="23"/>
      <c r="Y1" s="23"/>
      <c r="Z1" s="23"/>
    </row>
    <row r="2" spans="1:26" ht="25.5" hidden="1">
      <c r="A2" s="74"/>
      <c r="B2" s="75"/>
      <c r="C2" s="76" t="s">
        <v>58</v>
      </c>
      <c r="D2" s="76" t="s">
        <v>59</v>
      </c>
      <c r="E2" s="77"/>
      <c r="F2" s="78" t="s">
        <v>60</v>
      </c>
      <c r="G2" s="79" t="s">
        <v>61</v>
      </c>
      <c r="H2" s="78" t="s">
        <v>62</v>
      </c>
      <c r="I2" s="80" t="s">
        <v>63</v>
      </c>
      <c r="J2" s="81" t="s">
        <v>64</v>
      </c>
      <c r="K2" s="74"/>
      <c r="L2" s="82"/>
      <c r="M2" s="83"/>
      <c r="N2" s="83"/>
      <c r="O2" s="83"/>
      <c r="P2" s="74"/>
      <c r="Q2" s="74"/>
      <c r="R2" s="74"/>
      <c r="S2" s="74"/>
      <c r="T2" s="74"/>
      <c r="U2" s="74"/>
      <c r="V2" s="74"/>
      <c r="W2" s="74"/>
      <c r="X2" s="74"/>
      <c r="Y2" s="74"/>
      <c r="Z2" s="74"/>
    </row>
    <row r="3" spans="1:26" ht="25.5" hidden="1">
      <c r="A3" s="74"/>
      <c r="B3" s="75"/>
      <c r="C3" s="76" t="s">
        <v>65</v>
      </c>
      <c r="D3" s="76" t="s">
        <v>66</v>
      </c>
      <c r="E3" s="77"/>
      <c r="F3" s="78" t="s">
        <v>67</v>
      </c>
      <c r="G3" s="79" t="s">
        <v>68</v>
      </c>
      <c r="H3" s="79" t="s">
        <v>69</v>
      </c>
      <c r="I3" s="84" t="s">
        <v>70</v>
      </c>
      <c r="J3" s="81" t="s">
        <v>71</v>
      </c>
      <c r="K3" s="74"/>
      <c r="L3" s="82"/>
      <c r="M3" s="83"/>
      <c r="N3" s="83"/>
      <c r="O3" s="83"/>
      <c r="P3" s="74"/>
      <c r="Q3" s="74"/>
      <c r="R3" s="74"/>
      <c r="S3" s="74"/>
      <c r="T3" s="74"/>
      <c r="U3" s="74"/>
      <c r="V3" s="74"/>
      <c r="W3" s="74"/>
      <c r="X3" s="74"/>
      <c r="Y3" s="74"/>
      <c r="Z3" s="74"/>
    </row>
    <row r="4" spans="1:26" ht="25.5" hidden="1">
      <c r="A4" s="74"/>
      <c r="B4" s="75"/>
      <c r="C4" s="76" t="s">
        <v>72</v>
      </c>
      <c r="D4" s="76" t="s">
        <v>73</v>
      </c>
      <c r="E4" s="77"/>
      <c r="F4" s="78" t="s">
        <v>74</v>
      </c>
      <c r="G4" s="79" t="s">
        <v>75</v>
      </c>
      <c r="H4" s="85"/>
      <c r="I4" s="86" t="s">
        <v>76</v>
      </c>
      <c r="J4" s="81" t="s">
        <v>77</v>
      </c>
      <c r="K4" s="74"/>
      <c r="L4" s="82"/>
      <c r="M4" s="83"/>
      <c r="N4" s="83"/>
      <c r="O4" s="83"/>
      <c r="P4" s="74"/>
      <c r="Q4" s="74"/>
      <c r="R4" s="74"/>
      <c r="S4" s="74"/>
      <c r="T4" s="74"/>
      <c r="U4" s="74"/>
      <c r="V4" s="74"/>
      <c r="W4" s="74"/>
      <c r="X4" s="74"/>
      <c r="Y4" s="74"/>
      <c r="Z4" s="74"/>
    </row>
    <row r="5" spans="1:26" ht="38.25" hidden="1">
      <c r="A5" s="74"/>
      <c r="B5" s="75"/>
      <c r="C5" s="76" t="s">
        <v>78</v>
      </c>
      <c r="D5" s="76" t="s">
        <v>79</v>
      </c>
      <c r="E5" s="77"/>
      <c r="F5" s="79" t="s">
        <v>80</v>
      </c>
      <c r="G5" s="79" t="s">
        <v>81</v>
      </c>
      <c r="H5" s="87"/>
      <c r="I5" s="81"/>
      <c r="J5" s="81"/>
      <c r="K5" s="74"/>
      <c r="L5" s="82"/>
      <c r="M5" s="83"/>
      <c r="N5" s="83"/>
      <c r="O5" s="83"/>
      <c r="P5" s="74"/>
      <c r="Q5" s="74"/>
      <c r="R5" s="74"/>
      <c r="S5" s="74"/>
      <c r="T5" s="74"/>
      <c r="U5" s="74"/>
      <c r="V5" s="74"/>
      <c r="W5" s="74"/>
      <c r="X5" s="74"/>
      <c r="Y5" s="74"/>
      <c r="Z5" s="74"/>
    </row>
    <row r="6" spans="1:26" ht="25.5" hidden="1">
      <c r="A6" s="74"/>
      <c r="B6" s="75"/>
      <c r="C6" s="76" t="s">
        <v>82</v>
      </c>
      <c r="D6" s="76" t="s">
        <v>83</v>
      </c>
      <c r="E6" s="74"/>
      <c r="F6" s="79" t="s">
        <v>84</v>
      </c>
      <c r="G6" s="87"/>
      <c r="H6" s="87"/>
      <c r="I6" s="81"/>
      <c r="J6" s="81"/>
      <c r="K6" s="74"/>
      <c r="L6" s="82"/>
      <c r="M6" s="83"/>
      <c r="N6" s="83"/>
      <c r="O6" s="83"/>
      <c r="P6" s="74"/>
      <c r="Q6" s="74"/>
      <c r="R6" s="74"/>
      <c r="S6" s="74"/>
      <c r="T6" s="74"/>
      <c r="U6" s="74"/>
      <c r="V6" s="74"/>
      <c r="W6" s="74"/>
      <c r="X6" s="74"/>
      <c r="Y6" s="74"/>
      <c r="Z6" s="74"/>
    </row>
    <row r="7" spans="1:26" ht="25.5" hidden="1">
      <c r="A7" s="74"/>
      <c r="B7" s="75"/>
      <c r="C7" s="76" t="s">
        <v>85</v>
      </c>
      <c r="D7" s="76" t="s">
        <v>86</v>
      </c>
      <c r="E7" s="77"/>
      <c r="F7" s="85"/>
      <c r="G7" s="87"/>
      <c r="H7" s="87"/>
      <c r="I7" s="88"/>
      <c r="J7" s="88"/>
      <c r="K7" s="74"/>
      <c r="L7" s="82"/>
      <c r="M7" s="83"/>
      <c r="N7" s="83"/>
      <c r="O7" s="83"/>
      <c r="P7" s="74"/>
      <c r="Q7" s="74"/>
      <c r="R7" s="74"/>
      <c r="S7" s="74"/>
      <c r="T7" s="74"/>
      <c r="U7" s="74"/>
      <c r="V7" s="74"/>
      <c r="W7" s="74"/>
      <c r="X7" s="74"/>
      <c r="Y7" s="74"/>
      <c r="Z7" s="74"/>
    </row>
    <row r="8" spans="1:26" ht="25.5" hidden="1">
      <c r="A8" s="74"/>
      <c r="B8" s="75"/>
      <c r="C8" s="76" t="s">
        <v>87</v>
      </c>
      <c r="D8" s="76" t="s">
        <v>88</v>
      </c>
      <c r="E8" s="77"/>
      <c r="F8" s="85"/>
      <c r="G8" s="87"/>
      <c r="H8" s="87"/>
      <c r="I8" s="81"/>
      <c r="J8" s="81"/>
      <c r="K8" s="74"/>
      <c r="L8" s="82"/>
      <c r="M8" s="83"/>
      <c r="N8" s="83"/>
      <c r="O8" s="83"/>
      <c r="P8" s="74"/>
      <c r="Q8" s="74"/>
      <c r="R8" s="74"/>
      <c r="S8" s="74"/>
      <c r="T8" s="74"/>
      <c r="U8" s="74"/>
      <c r="V8" s="74"/>
      <c r="W8" s="74"/>
      <c r="X8" s="74"/>
      <c r="Y8" s="74"/>
      <c r="Z8" s="74"/>
    </row>
    <row r="9" spans="1:26" ht="51" hidden="1">
      <c r="A9" s="74"/>
      <c r="B9" s="75"/>
      <c r="C9" s="76" t="s">
        <v>89</v>
      </c>
      <c r="D9" s="76" t="s">
        <v>90</v>
      </c>
      <c r="E9" s="77"/>
      <c r="F9" s="87"/>
      <c r="G9" s="87"/>
      <c r="H9" s="87"/>
      <c r="I9" s="81"/>
      <c r="J9" s="81"/>
      <c r="K9" s="74"/>
      <c r="L9" s="82"/>
      <c r="M9" s="83"/>
      <c r="N9" s="83"/>
      <c r="O9" s="83"/>
      <c r="P9" s="74"/>
      <c r="Q9" s="74"/>
      <c r="R9" s="74"/>
      <c r="S9" s="74"/>
      <c r="T9" s="74"/>
      <c r="U9" s="74"/>
      <c r="V9" s="74"/>
      <c r="W9" s="74"/>
      <c r="X9" s="74"/>
      <c r="Y9" s="74"/>
      <c r="Z9" s="74"/>
    </row>
    <row r="10" spans="1:26" ht="25.5" hidden="1">
      <c r="A10" s="74"/>
      <c r="B10" s="75"/>
      <c r="C10" s="76" t="s">
        <v>91</v>
      </c>
      <c r="D10" s="76" t="s">
        <v>92</v>
      </c>
      <c r="E10" s="77"/>
      <c r="F10" s="87"/>
      <c r="G10" s="87"/>
      <c r="H10" s="87"/>
      <c r="I10" s="81"/>
      <c r="J10" s="81"/>
      <c r="K10" s="74"/>
      <c r="L10" s="82"/>
      <c r="M10" s="83"/>
      <c r="N10" s="83"/>
      <c r="O10" s="83"/>
      <c r="P10" s="74"/>
      <c r="Q10" s="74"/>
      <c r="R10" s="74"/>
      <c r="S10" s="74"/>
      <c r="T10" s="74"/>
      <c r="U10" s="74"/>
      <c r="V10" s="74"/>
      <c r="W10" s="74"/>
      <c r="X10" s="74"/>
      <c r="Y10" s="74"/>
      <c r="Z10" s="74"/>
    </row>
    <row r="11" spans="1:26" ht="38.25" hidden="1">
      <c r="A11" s="74"/>
      <c r="B11" s="75"/>
      <c r="C11" s="76" t="s">
        <v>93</v>
      </c>
      <c r="D11" s="76" t="s">
        <v>94</v>
      </c>
      <c r="E11" s="77"/>
      <c r="F11" s="87"/>
      <c r="G11" s="87"/>
      <c r="H11" s="87"/>
      <c r="I11" s="81"/>
      <c r="J11" s="81"/>
      <c r="K11" s="74"/>
      <c r="L11" s="82"/>
      <c r="M11" s="83"/>
      <c r="N11" s="83"/>
      <c r="O11" s="83"/>
      <c r="P11" s="74"/>
      <c r="Q11" s="74"/>
      <c r="R11" s="74"/>
      <c r="S11" s="74"/>
      <c r="T11" s="74"/>
      <c r="U11" s="74"/>
      <c r="V11" s="74"/>
      <c r="W11" s="74"/>
      <c r="X11" s="74"/>
      <c r="Y11" s="74"/>
      <c r="Z11" s="74"/>
    </row>
    <row r="12" spans="1:26" ht="25.5" hidden="1">
      <c r="A12" s="74"/>
      <c r="B12" s="75"/>
      <c r="C12" s="76" t="s">
        <v>95</v>
      </c>
      <c r="D12" s="76" t="s">
        <v>96</v>
      </c>
      <c r="E12" s="77"/>
      <c r="F12" s="89"/>
      <c r="G12" s="89"/>
      <c r="H12" s="89"/>
      <c r="I12" s="75"/>
      <c r="J12" s="83"/>
      <c r="K12" s="83"/>
      <c r="L12" s="74"/>
      <c r="M12" s="82"/>
      <c r="N12" s="83"/>
      <c r="O12" s="83"/>
      <c r="P12" s="83"/>
      <c r="Q12" s="74"/>
      <c r="R12" s="74"/>
      <c r="S12" s="74"/>
      <c r="T12" s="74"/>
      <c r="U12" s="74"/>
      <c r="V12" s="74"/>
      <c r="W12" s="74"/>
      <c r="X12" s="74"/>
      <c r="Y12" s="74"/>
      <c r="Z12" s="74"/>
    </row>
    <row r="13" spans="1:26" ht="38.25" hidden="1">
      <c r="A13" s="74"/>
      <c r="B13" s="75"/>
      <c r="C13" s="76" t="s">
        <v>97</v>
      </c>
      <c r="D13" s="76" t="s">
        <v>98</v>
      </c>
      <c r="E13" s="77"/>
      <c r="F13" s="89"/>
      <c r="G13" s="89"/>
      <c r="H13" s="89"/>
      <c r="I13" s="75"/>
      <c r="J13" s="83"/>
      <c r="K13" s="83"/>
      <c r="L13" s="74"/>
      <c r="M13" s="82"/>
      <c r="N13" s="83"/>
      <c r="O13" s="83"/>
      <c r="P13" s="83"/>
      <c r="Q13" s="74"/>
      <c r="R13" s="74"/>
      <c r="S13" s="74"/>
      <c r="T13" s="74"/>
      <c r="U13" s="74"/>
      <c r="V13" s="74"/>
      <c r="W13" s="74"/>
      <c r="X13" s="74"/>
      <c r="Y13" s="74"/>
      <c r="Z13" s="74"/>
    </row>
    <row r="14" spans="1:26" ht="25.5" hidden="1">
      <c r="A14" s="74"/>
      <c r="B14" s="75"/>
      <c r="C14" s="76" t="s">
        <v>99</v>
      </c>
      <c r="D14" s="90"/>
      <c r="E14" s="77"/>
      <c r="F14" s="89"/>
      <c r="G14" s="89"/>
      <c r="H14" s="89"/>
      <c r="I14" s="75"/>
      <c r="J14" s="83"/>
      <c r="K14" s="83"/>
      <c r="L14" s="74"/>
      <c r="M14" s="82"/>
      <c r="N14" s="83"/>
      <c r="O14" s="83"/>
      <c r="P14" s="83"/>
      <c r="Q14" s="74"/>
      <c r="R14" s="74"/>
      <c r="S14" s="74"/>
      <c r="T14" s="74"/>
      <c r="U14" s="74"/>
      <c r="V14" s="74"/>
      <c r="W14" s="74"/>
      <c r="X14" s="74"/>
      <c r="Y14" s="74"/>
      <c r="Z14" s="74"/>
    </row>
    <row r="15" spans="1:26" ht="38.25" hidden="1">
      <c r="A15" s="74"/>
      <c r="B15" s="75"/>
      <c r="C15" s="91" t="s">
        <v>100</v>
      </c>
      <c r="D15" s="76"/>
      <c r="E15" s="77"/>
      <c r="F15" s="89"/>
      <c r="G15" s="89"/>
      <c r="H15" s="89"/>
      <c r="I15" s="75"/>
      <c r="J15" s="83"/>
      <c r="K15" s="83"/>
      <c r="L15" s="74"/>
      <c r="M15" s="82"/>
      <c r="N15" s="83"/>
      <c r="O15" s="83"/>
      <c r="P15" s="83"/>
      <c r="Q15" s="74"/>
      <c r="R15" s="74"/>
      <c r="S15" s="74"/>
      <c r="T15" s="74"/>
      <c r="U15" s="74"/>
      <c r="V15" s="74"/>
      <c r="W15" s="74"/>
      <c r="X15" s="74"/>
      <c r="Y15" s="74"/>
      <c r="Z15" s="74"/>
    </row>
    <row r="16" spans="1:26" ht="23.25" hidden="1">
      <c r="A16" s="67"/>
      <c r="B16" s="23"/>
      <c r="C16" s="23"/>
      <c r="D16" s="23"/>
      <c r="E16" s="92"/>
      <c r="F16" s="23"/>
      <c r="G16" s="92"/>
      <c r="H16" s="92"/>
      <c r="I16" s="73"/>
      <c r="J16" s="73"/>
      <c r="K16" s="73"/>
      <c r="L16" s="73"/>
      <c r="M16" s="72"/>
      <c r="N16" s="73"/>
      <c r="O16" s="73"/>
      <c r="P16" s="73"/>
      <c r="Q16" s="93"/>
      <c r="R16" s="93"/>
      <c r="S16" s="93"/>
      <c r="T16" s="23"/>
      <c r="U16" s="94"/>
      <c r="V16" s="94"/>
      <c r="W16" s="23"/>
      <c r="X16" s="23"/>
      <c r="Y16" s="23"/>
      <c r="Z16" s="23"/>
    </row>
    <row r="17" spans="1:26" ht="27.75" customHeight="1">
      <c r="A17" s="662"/>
      <c r="B17" s="663"/>
      <c r="C17" s="664"/>
      <c r="D17" s="669" t="s">
        <v>101</v>
      </c>
      <c r="E17" s="663"/>
      <c r="F17" s="663"/>
      <c r="G17" s="663"/>
      <c r="H17" s="663"/>
      <c r="I17" s="663"/>
      <c r="J17" s="663"/>
      <c r="K17" s="663"/>
      <c r="L17" s="663"/>
      <c r="M17" s="663"/>
      <c r="N17" s="663"/>
      <c r="O17" s="663"/>
      <c r="P17" s="663"/>
      <c r="Q17" s="663"/>
      <c r="R17" s="663"/>
      <c r="S17" s="663"/>
      <c r="T17" s="664"/>
      <c r="U17" s="95" t="s">
        <v>102</v>
      </c>
      <c r="V17" s="23"/>
      <c r="W17" s="23"/>
      <c r="X17" s="23"/>
      <c r="Y17" s="23"/>
      <c r="Z17" s="23"/>
    </row>
    <row r="18" spans="1:26" ht="27.75" customHeight="1">
      <c r="A18" s="665"/>
      <c r="B18" s="607"/>
      <c r="C18" s="666"/>
      <c r="D18" s="665"/>
      <c r="E18" s="607"/>
      <c r="F18" s="607"/>
      <c r="G18" s="607"/>
      <c r="H18" s="607"/>
      <c r="I18" s="607"/>
      <c r="J18" s="607"/>
      <c r="K18" s="607"/>
      <c r="L18" s="607"/>
      <c r="M18" s="607"/>
      <c r="N18" s="607"/>
      <c r="O18" s="607"/>
      <c r="P18" s="607"/>
      <c r="Q18" s="607"/>
      <c r="R18" s="607"/>
      <c r="S18" s="607"/>
      <c r="T18" s="666"/>
      <c r="U18" s="96" t="s">
        <v>103</v>
      </c>
      <c r="V18" s="23"/>
      <c r="W18" s="23"/>
      <c r="X18" s="23"/>
      <c r="Y18" s="23"/>
      <c r="Z18" s="23"/>
    </row>
    <row r="19" spans="1:26" ht="27.75" customHeight="1">
      <c r="A19" s="665"/>
      <c r="B19" s="607"/>
      <c r="C19" s="666"/>
      <c r="D19" s="665"/>
      <c r="E19" s="607"/>
      <c r="F19" s="607"/>
      <c r="G19" s="607"/>
      <c r="H19" s="607"/>
      <c r="I19" s="607"/>
      <c r="J19" s="607"/>
      <c r="K19" s="607"/>
      <c r="L19" s="607"/>
      <c r="M19" s="607"/>
      <c r="N19" s="607"/>
      <c r="O19" s="607"/>
      <c r="P19" s="607"/>
      <c r="Q19" s="607"/>
      <c r="R19" s="607"/>
      <c r="S19" s="607"/>
      <c r="T19" s="666"/>
      <c r="U19" s="97" t="s">
        <v>104</v>
      </c>
      <c r="V19" s="23"/>
      <c r="W19" s="23"/>
      <c r="X19" s="23"/>
      <c r="Y19" s="23"/>
      <c r="Z19" s="23"/>
    </row>
    <row r="20" spans="1:26" ht="27.75" customHeight="1">
      <c r="A20" s="667"/>
      <c r="B20" s="668"/>
      <c r="C20" s="628"/>
      <c r="D20" s="667"/>
      <c r="E20" s="668"/>
      <c r="F20" s="668"/>
      <c r="G20" s="668"/>
      <c r="H20" s="668"/>
      <c r="I20" s="668"/>
      <c r="J20" s="668"/>
      <c r="K20" s="668"/>
      <c r="L20" s="668"/>
      <c r="M20" s="668"/>
      <c r="N20" s="668"/>
      <c r="O20" s="668"/>
      <c r="P20" s="668"/>
      <c r="Q20" s="668"/>
      <c r="R20" s="668"/>
      <c r="S20" s="668"/>
      <c r="T20" s="628"/>
      <c r="U20" s="98" t="s">
        <v>105</v>
      </c>
      <c r="V20" s="23"/>
      <c r="W20" s="23"/>
      <c r="X20" s="23"/>
      <c r="Y20" s="23"/>
      <c r="Z20" s="23"/>
    </row>
    <row r="21" spans="1:26" ht="45" customHeight="1">
      <c r="A21" s="99" t="s">
        <v>106</v>
      </c>
      <c r="B21" s="20"/>
      <c r="C21" s="20"/>
      <c r="D21" s="100"/>
      <c r="E21" s="100"/>
      <c r="F21" s="100"/>
      <c r="G21" s="100"/>
      <c r="H21" s="100"/>
      <c r="I21" s="100"/>
      <c r="J21" s="100"/>
      <c r="K21" s="100"/>
      <c r="L21" s="100"/>
      <c r="M21" s="100"/>
      <c r="N21" s="100"/>
      <c r="O21" s="100"/>
      <c r="P21" s="100"/>
      <c r="Q21" s="100"/>
      <c r="R21" s="100"/>
      <c r="S21" s="100"/>
      <c r="T21" s="100"/>
      <c r="U21" s="101"/>
      <c r="V21" s="23"/>
      <c r="W21" s="23"/>
      <c r="X21" s="23"/>
      <c r="Y21" s="23"/>
      <c r="Z21" s="23"/>
    </row>
    <row r="22" spans="1:26" ht="45" customHeight="1">
      <c r="A22" s="670" t="s">
        <v>107</v>
      </c>
      <c r="B22" s="580"/>
      <c r="C22" s="580"/>
      <c r="D22" s="580"/>
      <c r="E22" s="580"/>
      <c r="F22" s="580"/>
      <c r="G22" s="581"/>
      <c r="H22" s="671" t="s">
        <v>108</v>
      </c>
      <c r="I22" s="580"/>
      <c r="J22" s="580"/>
      <c r="K22" s="580"/>
      <c r="L22" s="580"/>
      <c r="M22" s="580"/>
      <c r="N22" s="581"/>
      <c r="O22" s="672" t="s">
        <v>109</v>
      </c>
      <c r="P22" s="581"/>
      <c r="Q22" s="673" t="s">
        <v>110</v>
      </c>
      <c r="R22" s="580"/>
      <c r="S22" s="580"/>
      <c r="T22" s="580"/>
      <c r="U22" s="581"/>
      <c r="V22" s="102"/>
      <c r="W22" s="103"/>
      <c r="X22" s="104"/>
      <c r="Y22" s="104"/>
      <c r="Z22" s="104"/>
    </row>
    <row r="23" spans="1:26" ht="63" customHeight="1">
      <c r="A23" s="105" t="s">
        <v>111</v>
      </c>
      <c r="B23" s="106" t="s">
        <v>53</v>
      </c>
      <c r="C23" s="106" t="s">
        <v>112</v>
      </c>
      <c r="D23" s="106" t="s">
        <v>113</v>
      </c>
      <c r="E23" s="106" t="s">
        <v>114</v>
      </c>
      <c r="F23" s="106" t="s">
        <v>115</v>
      </c>
      <c r="G23" s="107" t="s">
        <v>116</v>
      </c>
      <c r="H23" s="108" t="s">
        <v>117</v>
      </c>
      <c r="I23" s="106" t="s">
        <v>55</v>
      </c>
      <c r="J23" s="106" t="s">
        <v>118</v>
      </c>
      <c r="K23" s="109" t="s">
        <v>119</v>
      </c>
      <c r="L23" s="109" t="s">
        <v>120</v>
      </c>
      <c r="M23" s="109" t="s">
        <v>121</v>
      </c>
      <c r="N23" s="110" t="s">
        <v>122</v>
      </c>
      <c r="O23" s="111" t="s">
        <v>123</v>
      </c>
      <c r="P23" s="110" t="s">
        <v>124</v>
      </c>
      <c r="Q23" s="112" t="s">
        <v>123</v>
      </c>
      <c r="R23" s="109" t="s">
        <v>124</v>
      </c>
      <c r="S23" s="109" t="s">
        <v>57</v>
      </c>
      <c r="T23" s="109" t="s">
        <v>125</v>
      </c>
      <c r="U23" s="110" t="s">
        <v>126</v>
      </c>
      <c r="V23" s="113"/>
      <c r="W23" s="23"/>
      <c r="X23" s="23"/>
      <c r="Y23" s="23"/>
      <c r="Z23" s="23"/>
    </row>
    <row r="24" spans="1:26" ht="72" customHeight="1">
      <c r="A24" s="114">
        <v>6</v>
      </c>
      <c r="B24" s="115" t="s">
        <v>60</v>
      </c>
      <c r="C24" s="115" t="s">
        <v>66</v>
      </c>
      <c r="D24" s="116">
        <v>42342</v>
      </c>
      <c r="E24" s="117" t="s">
        <v>127</v>
      </c>
      <c r="F24" s="115" t="s">
        <v>68</v>
      </c>
      <c r="G24" s="117" t="s">
        <v>128</v>
      </c>
      <c r="H24" s="117" t="s">
        <v>129</v>
      </c>
      <c r="I24" s="115" t="s">
        <v>69</v>
      </c>
      <c r="J24" s="115" t="s">
        <v>130</v>
      </c>
      <c r="K24" s="115" t="s">
        <v>131</v>
      </c>
      <c r="L24" s="116">
        <v>42349</v>
      </c>
      <c r="M24" s="116">
        <v>42371</v>
      </c>
      <c r="N24" s="116">
        <v>42460</v>
      </c>
      <c r="O24" s="118" t="s">
        <v>132</v>
      </c>
      <c r="P24" s="117" t="s">
        <v>133</v>
      </c>
      <c r="Q24" s="119" t="s">
        <v>134</v>
      </c>
      <c r="R24" s="120" t="s">
        <v>135</v>
      </c>
      <c r="S24" s="121"/>
      <c r="T24" s="122" t="s">
        <v>76</v>
      </c>
      <c r="U24" s="120" t="s">
        <v>136</v>
      </c>
      <c r="V24" s="123"/>
      <c r="W24" s="23"/>
      <c r="X24" s="23"/>
      <c r="Y24" s="23"/>
      <c r="Z24" s="23"/>
    </row>
    <row r="25" spans="1:26" ht="72" customHeight="1">
      <c r="A25" s="674">
        <v>11</v>
      </c>
      <c r="B25" s="661" t="s">
        <v>60</v>
      </c>
      <c r="C25" s="661" t="s">
        <v>86</v>
      </c>
      <c r="D25" s="656">
        <v>42832</v>
      </c>
      <c r="E25" s="657" t="s">
        <v>137</v>
      </c>
      <c r="F25" s="661" t="s">
        <v>68</v>
      </c>
      <c r="G25" s="657" t="s">
        <v>138</v>
      </c>
      <c r="H25" s="117" t="s">
        <v>139</v>
      </c>
      <c r="I25" s="115" t="s">
        <v>69</v>
      </c>
      <c r="J25" s="115" t="s">
        <v>140</v>
      </c>
      <c r="K25" s="115" t="s">
        <v>141</v>
      </c>
      <c r="L25" s="116">
        <v>42857</v>
      </c>
      <c r="M25" s="116">
        <v>42767</v>
      </c>
      <c r="N25" s="116">
        <v>42931</v>
      </c>
      <c r="O25" s="118" t="s">
        <v>142</v>
      </c>
      <c r="P25" s="117" t="s">
        <v>143</v>
      </c>
      <c r="Q25" s="127" t="s">
        <v>144</v>
      </c>
      <c r="R25" s="117" t="s">
        <v>145</v>
      </c>
      <c r="S25" s="128" t="s">
        <v>64</v>
      </c>
      <c r="T25" s="122" t="s">
        <v>76</v>
      </c>
      <c r="U25" s="129" t="s">
        <v>146</v>
      </c>
      <c r="V25" s="123"/>
      <c r="W25" s="23"/>
      <c r="X25" s="23"/>
      <c r="Y25" s="23"/>
      <c r="Z25" s="23"/>
    </row>
    <row r="26" spans="1:26" ht="72" customHeight="1">
      <c r="A26" s="637"/>
      <c r="B26" s="637"/>
      <c r="C26" s="637"/>
      <c r="D26" s="637"/>
      <c r="E26" s="637"/>
      <c r="F26" s="637"/>
      <c r="G26" s="637"/>
      <c r="H26" s="91" t="s">
        <v>147</v>
      </c>
      <c r="I26" s="130" t="s">
        <v>69</v>
      </c>
      <c r="J26" s="130" t="s">
        <v>148</v>
      </c>
      <c r="K26" s="130" t="s">
        <v>141</v>
      </c>
      <c r="L26" s="131">
        <v>42857</v>
      </c>
      <c r="M26" s="131">
        <v>42767</v>
      </c>
      <c r="N26" s="131">
        <v>42931</v>
      </c>
      <c r="O26" s="132" t="s">
        <v>149</v>
      </c>
      <c r="P26" s="91" t="s">
        <v>143</v>
      </c>
      <c r="Q26" s="133" t="s">
        <v>150</v>
      </c>
      <c r="R26" s="91" t="s">
        <v>151</v>
      </c>
      <c r="S26" s="134" t="s">
        <v>64</v>
      </c>
      <c r="T26" s="122" t="s">
        <v>76</v>
      </c>
      <c r="U26" s="135" t="s">
        <v>152</v>
      </c>
      <c r="V26" s="94"/>
      <c r="W26" s="23"/>
      <c r="X26" s="23"/>
      <c r="Y26" s="23"/>
      <c r="Z26" s="23"/>
    </row>
    <row r="27" spans="1:26" ht="72" customHeight="1">
      <c r="A27" s="637"/>
      <c r="B27" s="637"/>
      <c r="C27" s="637"/>
      <c r="D27" s="637"/>
      <c r="E27" s="637"/>
      <c r="F27" s="637"/>
      <c r="G27" s="637"/>
      <c r="H27" s="91" t="s">
        <v>153</v>
      </c>
      <c r="I27" s="130" t="s">
        <v>69</v>
      </c>
      <c r="J27" s="130" t="s">
        <v>154</v>
      </c>
      <c r="K27" s="130" t="s">
        <v>141</v>
      </c>
      <c r="L27" s="131">
        <v>42857</v>
      </c>
      <c r="M27" s="131">
        <v>42767</v>
      </c>
      <c r="N27" s="131">
        <v>42933</v>
      </c>
      <c r="O27" s="132" t="s">
        <v>155</v>
      </c>
      <c r="P27" s="91"/>
      <c r="Q27" s="133" t="s">
        <v>156</v>
      </c>
      <c r="R27" s="91" t="s">
        <v>157</v>
      </c>
      <c r="S27" s="134" t="s">
        <v>64</v>
      </c>
      <c r="T27" s="122" t="s">
        <v>76</v>
      </c>
      <c r="U27" s="135" t="s">
        <v>158</v>
      </c>
      <c r="V27" s="94"/>
      <c r="W27" s="23"/>
      <c r="X27" s="23"/>
      <c r="Y27" s="23"/>
      <c r="Z27" s="23"/>
    </row>
    <row r="28" spans="1:26" ht="72" customHeight="1">
      <c r="A28" s="637"/>
      <c r="B28" s="637"/>
      <c r="C28" s="637"/>
      <c r="D28" s="637"/>
      <c r="E28" s="637"/>
      <c r="F28" s="637"/>
      <c r="G28" s="637"/>
      <c r="H28" s="91" t="s">
        <v>159</v>
      </c>
      <c r="I28" s="130" t="s">
        <v>69</v>
      </c>
      <c r="J28" s="130" t="s">
        <v>160</v>
      </c>
      <c r="K28" s="130" t="s">
        <v>141</v>
      </c>
      <c r="L28" s="131">
        <v>42857</v>
      </c>
      <c r="M28" s="131">
        <v>42933</v>
      </c>
      <c r="N28" s="131">
        <v>42937</v>
      </c>
      <c r="O28" s="132" t="s">
        <v>161</v>
      </c>
      <c r="P28" s="91" t="s">
        <v>143</v>
      </c>
      <c r="Q28" s="133" t="s">
        <v>162</v>
      </c>
      <c r="R28" s="91" t="s">
        <v>163</v>
      </c>
      <c r="S28" s="134" t="s">
        <v>64</v>
      </c>
      <c r="T28" s="122" t="s">
        <v>76</v>
      </c>
      <c r="U28" s="135" t="s">
        <v>164</v>
      </c>
      <c r="V28" s="94"/>
      <c r="W28" s="23"/>
      <c r="X28" s="23"/>
      <c r="Y28" s="23"/>
      <c r="Z28" s="23"/>
    </row>
    <row r="29" spans="1:26" ht="72" customHeight="1">
      <c r="A29" s="638"/>
      <c r="B29" s="638"/>
      <c r="C29" s="638"/>
      <c r="D29" s="638"/>
      <c r="E29" s="638"/>
      <c r="F29" s="638"/>
      <c r="G29" s="638"/>
      <c r="H29" s="91" t="s">
        <v>165</v>
      </c>
      <c r="I29" s="130" t="s">
        <v>69</v>
      </c>
      <c r="J29" s="130" t="s">
        <v>166</v>
      </c>
      <c r="K29" s="130" t="s">
        <v>141</v>
      </c>
      <c r="L29" s="131">
        <v>42857</v>
      </c>
      <c r="M29" s="131">
        <v>42940</v>
      </c>
      <c r="N29" s="131">
        <v>42947</v>
      </c>
      <c r="O29" s="132" t="s">
        <v>167</v>
      </c>
      <c r="P29" s="91"/>
      <c r="Q29" s="133" t="s">
        <v>168</v>
      </c>
      <c r="R29" s="91" t="s">
        <v>169</v>
      </c>
      <c r="S29" s="134" t="s">
        <v>64</v>
      </c>
      <c r="T29" s="122" t="s">
        <v>76</v>
      </c>
      <c r="U29" s="135" t="s">
        <v>170</v>
      </c>
      <c r="V29" s="94"/>
      <c r="W29" s="23"/>
      <c r="X29" s="23"/>
      <c r="Y29" s="23"/>
      <c r="Z29" s="23"/>
    </row>
    <row r="30" spans="1:26" ht="72" customHeight="1">
      <c r="A30" s="643">
        <v>12</v>
      </c>
      <c r="B30" s="639" t="s">
        <v>60</v>
      </c>
      <c r="C30" s="639" t="s">
        <v>86</v>
      </c>
      <c r="D30" s="636">
        <v>42832</v>
      </c>
      <c r="E30" s="639" t="s">
        <v>171</v>
      </c>
      <c r="F30" s="639" t="s">
        <v>68</v>
      </c>
      <c r="G30" s="640" t="s">
        <v>172</v>
      </c>
      <c r="H30" s="91" t="s">
        <v>173</v>
      </c>
      <c r="I30" s="130" t="s">
        <v>69</v>
      </c>
      <c r="J30" s="130" t="s">
        <v>140</v>
      </c>
      <c r="K30" s="130" t="s">
        <v>141</v>
      </c>
      <c r="L30" s="131">
        <v>42857</v>
      </c>
      <c r="M30" s="131">
        <v>42962</v>
      </c>
      <c r="N30" s="131">
        <v>43069</v>
      </c>
      <c r="O30" s="132" t="s">
        <v>174</v>
      </c>
      <c r="P30" s="91" t="s">
        <v>175</v>
      </c>
      <c r="Q30" s="133" t="s">
        <v>176</v>
      </c>
      <c r="R30" s="91" t="s">
        <v>177</v>
      </c>
      <c r="S30" s="134" t="s">
        <v>64</v>
      </c>
      <c r="T30" s="122" t="s">
        <v>76</v>
      </c>
      <c r="U30" s="135" t="s">
        <v>178</v>
      </c>
      <c r="V30" s="94"/>
      <c r="W30" s="23"/>
      <c r="X30" s="23"/>
      <c r="Y30" s="23"/>
      <c r="Z30" s="23"/>
    </row>
    <row r="31" spans="1:26" ht="72" customHeight="1">
      <c r="A31" s="637"/>
      <c r="B31" s="637"/>
      <c r="C31" s="637"/>
      <c r="D31" s="637"/>
      <c r="E31" s="637"/>
      <c r="F31" s="637"/>
      <c r="G31" s="637"/>
      <c r="H31" s="91" t="s">
        <v>179</v>
      </c>
      <c r="I31" s="130" t="s">
        <v>69</v>
      </c>
      <c r="J31" s="130" t="s">
        <v>154</v>
      </c>
      <c r="K31" s="130" t="s">
        <v>141</v>
      </c>
      <c r="L31" s="131">
        <v>42857</v>
      </c>
      <c r="M31" s="131">
        <v>42962</v>
      </c>
      <c r="N31" s="131">
        <v>43069</v>
      </c>
      <c r="O31" s="132" t="s">
        <v>180</v>
      </c>
      <c r="P31" s="91" t="s">
        <v>175</v>
      </c>
      <c r="Q31" s="133" t="s">
        <v>181</v>
      </c>
      <c r="R31" s="91" t="s">
        <v>182</v>
      </c>
      <c r="S31" s="134" t="s">
        <v>64</v>
      </c>
      <c r="T31" s="122" t="s">
        <v>76</v>
      </c>
      <c r="U31" s="135" t="s">
        <v>183</v>
      </c>
      <c r="V31" s="94"/>
      <c r="W31" s="23"/>
      <c r="X31" s="23"/>
      <c r="Y31" s="23"/>
      <c r="Z31" s="23"/>
    </row>
    <row r="32" spans="1:26" ht="72" customHeight="1">
      <c r="A32" s="637"/>
      <c r="B32" s="637"/>
      <c r="C32" s="637"/>
      <c r="D32" s="637"/>
      <c r="E32" s="637"/>
      <c r="F32" s="637"/>
      <c r="G32" s="637"/>
      <c r="H32" s="91" t="s">
        <v>184</v>
      </c>
      <c r="I32" s="130" t="s">
        <v>69</v>
      </c>
      <c r="J32" s="130" t="s">
        <v>185</v>
      </c>
      <c r="K32" s="130" t="s">
        <v>141</v>
      </c>
      <c r="L32" s="131">
        <v>42857</v>
      </c>
      <c r="M32" s="131">
        <v>43073</v>
      </c>
      <c r="N32" s="131">
        <v>43077</v>
      </c>
      <c r="O32" s="132" t="s">
        <v>186</v>
      </c>
      <c r="P32" s="91"/>
      <c r="Q32" s="133" t="s">
        <v>187</v>
      </c>
      <c r="R32" s="91" t="s">
        <v>188</v>
      </c>
      <c r="S32" s="134" t="s">
        <v>64</v>
      </c>
      <c r="T32" s="122" t="s">
        <v>76</v>
      </c>
      <c r="U32" s="135" t="s">
        <v>189</v>
      </c>
      <c r="V32" s="94"/>
      <c r="W32" s="23"/>
      <c r="X32" s="23"/>
      <c r="Y32" s="23"/>
      <c r="Z32" s="23"/>
    </row>
    <row r="33" spans="1:26" ht="72" customHeight="1">
      <c r="A33" s="637"/>
      <c r="B33" s="637"/>
      <c r="C33" s="637"/>
      <c r="D33" s="637"/>
      <c r="E33" s="637"/>
      <c r="F33" s="637"/>
      <c r="G33" s="637"/>
      <c r="H33" s="91" t="s">
        <v>190</v>
      </c>
      <c r="I33" s="130" t="s">
        <v>69</v>
      </c>
      <c r="J33" s="130" t="s">
        <v>191</v>
      </c>
      <c r="K33" s="130" t="s">
        <v>141</v>
      </c>
      <c r="L33" s="131">
        <v>42857</v>
      </c>
      <c r="M33" s="131">
        <v>43080</v>
      </c>
      <c r="N33" s="131">
        <v>43084</v>
      </c>
      <c r="O33" s="132" t="s">
        <v>192</v>
      </c>
      <c r="P33" s="91"/>
      <c r="Q33" s="133" t="s">
        <v>193</v>
      </c>
      <c r="R33" s="91" t="s">
        <v>194</v>
      </c>
      <c r="S33" s="134" t="s">
        <v>64</v>
      </c>
      <c r="T33" s="122" t="s">
        <v>76</v>
      </c>
      <c r="U33" s="135" t="s">
        <v>195</v>
      </c>
      <c r="V33" s="94"/>
      <c r="W33" s="23"/>
      <c r="X33" s="23"/>
      <c r="Y33" s="23"/>
      <c r="Z33" s="23"/>
    </row>
    <row r="34" spans="1:26" ht="72" customHeight="1">
      <c r="A34" s="638"/>
      <c r="B34" s="638"/>
      <c r="C34" s="638"/>
      <c r="D34" s="638"/>
      <c r="E34" s="638"/>
      <c r="F34" s="638"/>
      <c r="G34" s="638"/>
      <c r="H34" s="91" t="s">
        <v>196</v>
      </c>
      <c r="I34" s="130" t="s">
        <v>69</v>
      </c>
      <c r="J34" s="130" t="s">
        <v>197</v>
      </c>
      <c r="K34" s="130" t="s">
        <v>141</v>
      </c>
      <c r="L34" s="131">
        <v>42857</v>
      </c>
      <c r="M34" s="131">
        <v>43467</v>
      </c>
      <c r="N34" s="131">
        <v>43830</v>
      </c>
      <c r="O34" s="132" t="s">
        <v>198</v>
      </c>
      <c r="P34" s="91" t="s">
        <v>199</v>
      </c>
      <c r="Q34" s="133" t="s">
        <v>200</v>
      </c>
      <c r="R34" s="91" t="s">
        <v>201</v>
      </c>
      <c r="S34" s="139"/>
      <c r="T34" s="122" t="s">
        <v>76</v>
      </c>
      <c r="U34" s="135" t="s">
        <v>202</v>
      </c>
      <c r="V34" s="94"/>
      <c r="W34" s="23"/>
      <c r="X34" s="23"/>
      <c r="Y34" s="23"/>
      <c r="Z34" s="23"/>
    </row>
    <row r="35" spans="1:26" ht="72" customHeight="1">
      <c r="A35" s="140">
        <v>13</v>
      </c>
      <c r="B35" s="141" t="s">
        <v>60</v>
      </c>
      <c r="C35" s="141" t="s">
        <v>86</v>
      </c>
      <c r="D35" s="131">
        <v>42832</v>
      </c>
      <c r="E35" s="91" t="s">
        <v>203</v>
      </c>
      <c r="F35" s="130" t="s">
        <v>68</v>
      </c>
      <c r="G35" s="91" t="s">
        <v>172</v>
      </c>
      <c r="H35" s="91" t="s">
        <v>204</v>
      </c>
      <c r="I35" s="130" t="s">
        <v>69</v>
      </c>
      <c r="J35" s="130" t="s">
        <v>205</v>
      </c>
      <c r="K35" s="130" t="s">
        <v>141</v>
      </c>
      <c r="L35" s="131">
        <v>42857</v>
      </c>
      <c r="M35" s="131">
        <v>43132</v>
      </c>
      <c r="N35" s="131">
        <v>43465</v>
      </c>
      <c r="O35" s="132" t="s">
        <v>206</v>
      </c>
      <c r="P35" s="91" t="s">
        <v>207</v>
      </c>
      <c r="Q35" s="142" t="s">
        <v>208</v>
      </c>
      <c r="R35" s="91" t="s">
        <v>209</v>
      </c>
      <c r="S35" s="134" t="s">
        <v>64</v>
      </c>
      <c r="T35" s="122" t="s">
        <v>76</v>
      </c>
      <c r="U35" s="91" t="s">
        <v>210</v>
      </c>
      <c r="V35" s="94"/>
      <c r="W35" s="23"/>
      <c r="X35" s="23"/>
      <c r="Y35" s="23"/>
      <c r="Z35" s="23"/>
    </row>
    <row r="36" spans="1:26" ht="72" customHeight="1">
      <c r="A36" s="140">
        <v>14</v>
      </c>
      <c r="B36" s="141" t="s">
        <v>60</v>
      </c>
      <c r="C36" s="141" t="s">
        <v>86</v>
      </c>
      <c r="D36" s="131">
        <v>42832</v>
      </c>
      <c r="E36" s="91" t="s">
        <v>211</v>
      </c>
      <c r="F36" s="130" t="s">
        <v>68</v>
      </c>
      <c r="G36" s="91" t="s">
        <v>172</v>
      </c>
      <c r="H36" s="91" t="s">
        <v>212</v>
      </c>
      <c r="I36" s="130" t="s">
        <v>69</v>
      </c>
      <c r="J36" s="130" t="s">
        <v>213</v>
      </c>
      <c r="K36" s="130" t="s">
        <v>141</v>
      </c>
      <c r="L36" s="131">
        <v>42857</v>
      </c>
      <c r="M36" s="131">
        <v>42842</v>
      </c>
      <c r="N36" s="131">
        <v>42867</v>
      </c>
      <c r="O36" s="132" t="s">
        <v>214</v>
      </c>
      <c r="P36" s="91"/>
      <c r="Q36" s="133" t="s">
        <v>215</v>
      </c>
      <c r="R36" s="91" t="s">
        <v>216</v>
      </c>
      <c r="S36" s="134" t="s">
        <v>64</v>
      </c>
      <c r="T36" s="122" t="s">
        <v>76</v>
      </c>
      <c r="U36" s="91" t="s">
        <v>217</v>
      </c>
      <c r="V36" s="94"/>
      <c r="W36" s="23"/>
      <c r="X36" s="23"/>
      <c r="Y36" s="23"/>
      <c r="Z36" s="23"/>
    </row>
    <row r="37" spans="1:26" ht="72" customHeight="1">
      <c r="A37" s="643">
        <v>15</v>
      </c>
      <c r="B37" s="639" t="s">
        <v>60</v>
      </c>
      <c r="C37" s="639" t="s">
        <v>86</v>
      </c>
      <c r="D37" s="636">
        <v>43038</v>
      </c>
      <c r="E37" s="640" t="s">
        <v>218</v>
      </c>
      <c r="F37" s="639" t="s">
        <v>68</v>
      </c>
      <c r="G37" s="640" t="s">
        <v>219</v>
      </c>
      <c r="H37" s="91" t="s">
        <v>220</v>
      </c>
      <c r="I37" s="130" t="s">
        <v>69</v>
      </c>
      <c r="J37" s="130" t="s">
        <v>221</v>
      </c>
      <c r="K37" s="130" t="s">
        <v>222</v>
      </c>
      <c r="L37" s="131">
        <v>43040</v>
      </c>
      <c r="M37" s="131">
        <v>43102</v>
      </c>
      <c r="N37" s="131">
        <v>43190</v>
      </c>
      <c r="O37" s="132" t="s">
        <v>223</v>
      </c>
      <c r="P37" s="91" t="s">
        <v>224</v>
      </c>
      <c r="Q37" s="143" t="s">
        <v>225</v>
      </c>
      <c r="R37" s="144" t="s">
        <v>226</v>
      </c>
      <c r="S37" s="134" t="s">
        <v>64</v>
      </c>
      <c r="T37" s="122" t="s">
        <v>76</v>
      </c>
      <c r="U37" s="91" t="s">
        <v>227</v>
      </c>
      <c r="V37" s="94"/>
      <c r="W37" s="23"/>
      <c r="X37" s="23"/>
      <c r="Y37" s="23"/>
      <c r="Z37" s="23"/>
    </row>
    <row r="38" spans="1:26" ht="72" customHeight="1">
      <c r="A38" s="638"/>
      <c r="B38" s="638"/>
      <c r="C38" s="638"/>
      <c r="D38" s="638"/>
      <c r="E38" s="638"/>
      <c r="F38" s="638"/>
      <c r="G38" s="638"/>
      <c r="H38" s="91" t="s">
        <v>228</v>
      </c>
      <c r="I38" s="130" t="s">
        <v>69</v>
      </c>
      <c r="J38" s="130" t="s">
        <v>229</v>
      </c>
      <c r="K38" s="130" t="s">
        <v>222</v>
      </c>
      <c r="L38" s="131">
        <v>43040</v>
      </c>
      <c r="M38" s="131">
        <v>43191</v>
      </c>
      <c r="N38" s="131">
        <v>43465</v>
      </c>
      <c r="O38" s="132" t="s">
        <v>230</v>
      </c>
      <c r="P38" s="91" t="s">
        <v>231</v>
      </c>
      <c r="Q38" s="133" t="s">
        <v>232</v>
      </c>
      <c r="R38" s="91" t="s">
        <v>233</v>
      </c>
      <c r="S38" s="134" t="s">
        <v>64</v>
      </c>
      <c r="T38" s="122" t="s">
        <v>76</v>
      </c>
      <c r="U38" s="91" t="s">
        <v>234</v>
      </c>
      <c r="V38" s="94"/>
      <c r="W38" s="23"/>
      <c r="X38" s="23"/>
      <c r="Y38" s="23"/>
      <c r="Z38" s="23"/>
    </row>
    <row r="39" spans="1:26" ht="72" customHeight="1">
      <c r="A39" s="643">
        <v>16</v>
      </c>
      <c r="B39" s="639" t="s">
        <v>60</v>
      </c>
      <c r="C39" s="639" t="s">
        <v>86</v>
      </c>
      <c r="D39" s="636">
        <v>43084</v>
      </c>
      <c r="E39" s="640" t="s">
        <v>235</v>
      </c>
      <c r="F39" s="639" t="s">
        <v>68</v>
      </c>
      <c r="G39" s="640" t="s">
        <v>236</v>
      </c>
      <c r="H39" s="91" t="s">
        <v>237</v>
      </c>
      <c r="I39" s="130" t="s">
        <v>69</v>
      </c>
      <c r="J39" s="130" t="s">
        <v>238</v>
      </c>
      <c r="K39" s="130" t="s">
        <v>141</v>
      </c>
      <c r="L39" s="131">
        <v>43112</v>
      </c>
      <c r="M39" s="131">
        <v>43143</v>
      </c>
      <c r="N39" s="131">
        <v>43159</v>
      </c>
      <c r="O39" s="132" t="s">
        <v>239</v>
      </c>
      <c r="P39" s="91" t="s">
        <v>240</v>
      </c>
      <c r="Q39" s="133" t="s">
        <v>241</v>
      </c>
      <c r="R39" s="145" t="s">
        <v>242</v>
      </c>
      <c r="S39" s="134" t="s">
        <v>64</v>
      </c>
      <c r="T39" s="122" t="s">
        <v>76</v>
      </c>
      <c r="U39" s="145" t="s">
        <v>243</v>
      </c>
      <c r="V39" s="94"/>
      <c r="W39" s="23"/>
      <c r="X39" s="23"/>
      <c r="Y39" s="23"/>
      <c r="Z39" s="23"/>
    </row>
    <row r="40" spans="1:26" ht="72" customHeight="1">
      <c r="A40" s="637"/>
      <c r="B40" s="637"/>
      <c r="C40" s="637"/>
      <c r="D40" s="637"/>
      <c r="E40" s="637"/>
      <c r="F40" s="637"/>
      <c r="G40" s="637"/>
      <c r="H40" s="91" t="s">
        <v>244</v>
      </c>
      <c r="I40" s="130" t="s">
        <v>69</v>
      </c>
      <c r="J40" s="130" t="s">
        <v>245</v>
      </c>
      <c r="K40" s="130" t="s">
        <v>141</v>
      </c>
      <c r="L40" s="131">
        <v>43112</v>
      </c>
      <c r="M40" s="131">
        <v>43122</v>
      </c>
      <c r="N40" s="131">
        <v>43159</v>
      </c>
      <c r="O40" s="132" t="s">
        <v>246</v>
      </c>
      <c r="P40" s="91" t="s">
        <v>247</v>
      </c>
      <c r="Q40" s="133" t="s">
        <v>248</v>
      </c>
      <c r="R40" s="91" t="s">
        <v>249</v>
      </c>
      <c r="S40" s="134" t="s">
        <v>64</v>
      </c>
      <c r="T40" s="122" t="s">
        <v>76</v>
      </c>
      <c r="U40" s="91" t="s">
        <v>250</v>
      </c>
      <c r="V40" s="94"/>
      <c r="W40" s="23"/>
      <c r="X40" s="23"/>
      <c r="Y40" s="23"/>
      <c r="Z40" s="23"/>
    </row>
    <row r="41" spans="1:26" ht="72" customHeight="1">
      <c r="A41" s="638"/>
      <c r="B41" s="638"/>
      <c r="C41" s="638"/>
      <c r="D41" s="638"/>
      <c r="E41" s="638"/>
      <c r="F41" s="638"/>
      <c r="G41" s="638"/>
      <c r="H41" s="91" t="s">
        <v>251</v>
      </c>
      <c r="I41" s="130" t="s">
        <v>69</v>
      </c>
      <c r="J41" s="130" t="s">
        <v>252</v>
      </c>
      <c r="K41" s="130" t="s">
        <v>141</v>
      </c>
      <c r="L41" s="131">
        <v>43112</v>
      </c>
      <c r="M41" s="131">
        <v>43122</v>
      </c>
      <c r="N41" s="131">
        <v>43465</v>
      </c>
      <c r="O41" s="132" t="s">
        <v>253</v>
      </c>
      <c r="P41" s="91" t="s">
        <v>254</v>
      </c>
      <c r="Q41" s="133" t="s">
        <v>255</v>
      </c>
      <c r="R41" s="91" t="s">
        <v>256</v>
      </c>
      <c r="S41" s="134" t="s">
        <v>64</v>
      </c>
      <c r="T41" s="122" t="s">
        <v>76</v>
      </c>
      <c r="U41" s="91" t="s">
        <v>257</v>
      </c>
      <c r="V41" s="94"/>
      <c r="W41" s="23"/>
      <c r="X41" s="23"/>
      <c r="Y41" s="23"/>
      <c r="Z41" s="23"/>
    </row>
    <row r="42" spans="1:26" ht="72" customHeight="1">
      <c r="A42" s="643">
        <v>17</v>
      </c>
      <c r="B42" s="639" t="s">
        <v>60</v>
      </c>
      <c r="C42" s="639" t="s">
        <v>258</v>
      </c>
      <c r="D42" s="636">
        <v>43084</v>
      </c>
      <c r="E42" s="640" t="s">
        <v>259</v>
      </c>
      <c r="F42" s="639" t="s">
        <v>68</v>
      </c>
      <c r="G42" s="640" t="s">
        <v>260</v>
      </c>
      <c r="H42" s="91" t="s">
        <v>261</v>
      </c>
      <c r="I42" s="130" t="s">
        <v>62</v>
      </c>
      <c r="J42" s="130" t="s">
        <v>238</v>
      </c>
      <c r="K42" s="130" t="s">
        <v>141</v>
      </c>
      <c r="L42" s="131">
        <v>43112</v>
      </c>
      <c r="M42" s="131">
        <v>43122</v>
      </c>
      <c r="N42" s="131">
        <v>43126</v>
      </c>
      <c r="O42" s="132" t="s">
        <v>262</v>
      </c>
      <c r="P42" s="91" t="s">
        <v>263</v>
      </c>
      <c r="Q42" s="133" t="s">
        <v>264</v>
      </c>
      <c r="R42" s="145" t="s">
        <v>265</v>
      </c>
      <c r="S42" s="139"/>
      <c r="T42" s="122" t="s">
        <v>76</v>
      </c>
      <c r="U42" s="91" t="s">
        <v>266</v>
      </c>
      <c r="V42" s="94"/>
      <c r="W42" s="23"/>
      <c r="X42" s="23"/>
      <c r="Y42" s="23"/>
      <c r="Z42" s="23"/>
    </row>
    <row r="43" spans="1:26" ht="72" customHeight="1">
      <c r="A43" s="637"/>
      <c r="B43" s="637"/>
      <c r="C43" s="637"/>
      <c r="D43" s="637"/>
      <c r="E43" s="637"/>
      <c r="F43" s="637"/>
      <c r="G43" s="637"/>
      <c r="H43" s="91" t="s">
        <v>267</v>
      </c>
      <c r="I43" s="130" t="s">
        <v>62</v>
      </c>
      <c r="J43" s="130" t="s">
        <v>268</v>
      </c>
      <c r="K43" s="130" t="s">
        <v>141</v>
      </c>
      <c r="L43" s="131">
        <v>43112</v>
      </c>
      <c r="M43" s="131">
        <v>43132</v>
      </c>
      <c r="N43" s="131">
        <v>43159</v>
      </c>
      <c r="O43" s="132" t="s">
        <v>269</v>
      </c>
      <c r="P43" s="91"/>
      <c r="Q43" s="133" t="s">
        <v>270</v>
      </c>
      <c r="R43" s="91" t="s">
        <v>271</v>
      </c>
      <c r="S43" s="134" t="s">
        <v>64</v>
      </c>
      <c r="T43" s="122" t="s">
        <v>76</v>
      </c>
      <c r="U43" s="91" t="s">
        <v>272</v>
      </c>
      <c r="V43" s="94"/>
      <c r="W43" s="23"/>
      <c r="X43" s="23"/>
      <c r="Y43" s="23"/>
      <c r="Z43" s="23"/>
    </row>
    <row r="44" spans="1:26" ht="72" customHeight="1">
      <c r="A44" s="638"/>
      <c r="B44" s="638"/>
      <c r="C44" s="638"/>
      <c r="D44" s="638"/>
      <c r="E44" s="638"/>
      <c r="F44" s="638"/>
      <c r="G44" s="638"/>
      <c r="H44" s="91" t="s">
        <v>273</v>
      </c>
      <c r="I44" s="130" t="s">
        <v>62</v>
      </c>
      <c r="J44" s="130" t="s">
        <v>274</v>
      </c>
      <c r="K44" s="130" t="s">
        <v>141</v>
      </c>
      <c r="L44" s="131">
        <v>43112</v>
      </c>
      <c r="M44" s="131">
        <v>43122</v>
      </c>
      <c r="N44" s="131">
        <v>43465</v>
      </c>
      <c r="O44" s="132" t="s">
        <v>275</v>
      </c>
      <c r="P44" s="91" t="s">
        <v>276</v>
      </c>
      <c r="Q44" s="133" t="s">
        <v>277</v>
      </c>
      <c r="R44" s="91" t="s">
        <v>278</v>
      </c>
      <c r="S44" s="134" t="s">
        <v>64</v>
      </c>
      <c r="T44" s="122" t="s">
        <v>76</v>
      </c>
      <c r="U44" s="91" t="s">
        <v>279</v>
      </c>
      <c r="V44" s="94"/>
      <c r="W44" s="23"/>
      <c r="X44" s="23"/>
      <c r="Y44" s="23"/>
      <c r="Z44" s="23"/>
    </row>
    <row r="45" spans="1:26" ht="72" customHeight="1">
      <c r="A45" s="114">
        <v>19</v>
      </c>
      <c r="B45" s="115" t="s">
        <v>60</v>
      </c>
      <c r="C45" s="115" t="s">
        <v>96</v>
      </c>
      <c r="D45" s="116">
        <v>42551</v>
      </c>
      <c r="E45" s="117" t="s">
        <v>280</v>
      </c>
      <c r="F45" s="115" t="s">
        <v>68</v>
      </c>
      <c r="G45" s="117" t="s">
        <v>281</v>
      </c>
      <c r="H45" s="117" t="s">
        <v>282</v>
      </c>
      <c r="I45" s="115" t="s">
        <v>62</v>
      </c>
      <c r="J45" s="115" t="s">
        <v>283</v>
      </c>
      <c r="K45" s="115" t="s">
        <v>284</v>
      </c>
      <c r="L45" s="116">
        <v>42566</v>
      </c>
      <c r="M45" s="116">
        <v>42566</v>
      </c>
      <c r="N45" s="116">
        <v>42735</v>
      </c>
      <c r="O45" s="146" t="s">
        <v>285</v>
      </c>
      <c r="P45" s="115" t="s">
        <v>286</v>
      </c>
      <c r="Q45" s="119" t="s">
        <v>287</v>
      </c>
      <c r="R45" s="147" t="s">
        <v>288</v>
      </c>
      <c r="S45" s="128" t="s">
        <v>64</v>
      </c>
      <c r="T45" s="122" t="s">
        <v>76</v>
      </c>
      <c r="U45" s="120" t="s">
        <v>289</v>
      </c>
      <c r="V45" s="123"/>
      <c r="W45" s="23"/>
      <c r="X45" s="23"/>
      <c r="Y45" s="23"/>
      <c r="Z45" s="23"/>
    </row>
    <row r="46" spans="1:26" ht="72" customHeight="1">
      <c r="A46" s="140">
        <v>26</v>
      </c>
      <c r="B46" s="130" t="s">
        <v>60</v>
      </c>
      <c r="C46" s="130" t="s">
        <v>96</v>
      </c>
      <c r="D46" s="131">
        <v>42951</v>
      </c>
      <c r="E46" s="91" t="s">
        <v>290</v>
      </c>
      <c r="F46" s="130" t="s">
        <v>68</v>
      </c>
      <c r="G46" s="91" t="s">
        <v>291</v>
      </c>
      <c r="H46" s="91" t="s">
        <v>292</v>
      </c>
      <c r="I46" s="130" t="s">
        <v>62</v>
      </c>
      <c r="J46" s="130" t="s">
        <v>293</v>
      </c>
      <c r="K46" s="130" t="s">
        <v>284</v>
      </c>
      <c r="L46" s="131">
        <v>42970</v>
      </c>
      <c r="M46" s="131">
        <v>42971</v>
      </c>
      <c r="N46" s="131">
        <v>43076</v>
      </c>
      <c r="O46" s="148" t="s">
        <v>294</v>
      </c>
      <c r="P46" s="130" t="s">
        <v>295</v>
      </c>
      <c r="Q46" s="149" t="s">
        <v>296</v>
      </c>
      <c r="R46" s="150" t="s">
        <v>297</v>
      </c>
      <c r="S46" s="134"/>
      <c r="T46" s="122" t="s">
        <v>76</v>
      </c>
      <c r="U46" s="150" t="s">
        <v>298</v>
      </c>
      <c r="V46" s="94"/>
      <c r="W46" s="23"/>
      <c r="X46" s="23"/>
      <c r="Y46" s="23"/>
      <c r="Z46" s="23"/>
    </row>
    <row r="47" spans="1:26" ht="72" customHeight="1">
      <c r="A47" s="140">
        <v>27</v>
      </c>
      <c r="B47" s="130" t="s">
        <v>60</v>
      </c>
      <c r="C47" s="130" t="s">
        <v>96</v>
      </c>
      <c r="D47" s="131">
        <v>42951</v>
      </c>
      <c r="E47" s="91" t="s">
        <v>299</v>
      </c>
      <c r="F47" s="130" t="s">
        <v>68</v>
      </c>
      <c r="G47" s="91" t="s">
        <v>291</v>
      </c>
      <c r="H47" s="91" t="s">
        <v>292</v>
      </c>
      <c r="I47" s="130" t="s">
        <v>62</v>
      </c>
      <c r="J47" s="130" t="s">
        <v>293</v>
      </c>
      <c r="K47" s="130" t="s">
        <v>284</v>
      </c>
      <c r="L47" s="131">
        <v>42970</v>
      </c>
      <c r="M47" s="131">
        <v>42971</v>
      </c>
      <c r="N47" s="131">
        <v>43076</v>
      </c>
      <c r="O47" s="148" t="s">
        <v>300</v>
      </c>
      <c r="P47" s="151" t="s">
        <v>295</v>
      </c>
      <c r="Q47" s="143" t="s">
        <v>301</v>
      </c>
      <c r="R47" s="150" t="s">
        <v>302</v>
      </c>
      <c r="S47" s="134"/>
      <c r="T47" s="122" t="s">
        <v>76</v>
      </c>
      <c r="U47" s="150" t="s">
        <v>303</v>
      </c>
      <c r="V47" s="94"/>
      <c r="W47" s="23"/>
      <c r="X47" s="23"/>
      <c r="Y47" s="23"/>
      <c r="Z47" s="23"/>
    </row>
    <row r="48" spans="1:26" ht="72" customHeight="1">
      <c r="A48" s="643">
        <v>30</v>
      </c>
      <c r="B48" s="639" t="s">
        <v>74</v>
      </c>
      <c r="C48" s="639" t="s">
        <v>73</v>
      </c>
      <c r="D48" s="644">
        <v>43370</v>
      </c>
      <c r="E48" s="645" t="s">
        <v>304</v>
      </c>
      <c r="F48" s="645" t="s">
        <v>75</v>
      </c>
      <c r="G48" s="646" t="s">
        <v>305</v>
      </c>
      <c r="H48" s="152" t="s">
        <v>306</v>
      </c>
      <c r="I48" s="153" t="s">
        <v>62</v>
      </c>
      <c r="J48" s="153" t="s">
        <v>307</v>
      </c>
      <c r="K48" s="154" t="s">
        <v>308</v>
      </c>
      <c r="L48" s="155">
        <v>43367</v>
      </c>
      <c r="M48" s="155">
        <v>43367</v>
      </c>
      <c r="N48" s="155">
        <v>43370</v>
      </c>
      <c r="O48" s="156" t="s">
        <v>309</v>
      </c>
      <c r="P48" s="157" t="s">
        <v>310</v>
      </c>
      <c r="Q48" s="158" t="s">
        <v>311</v>
      </c>
      <c r="R48" s="158" t="s">
        <v>312</v>
      </c>
      <c r="S48" s="159" t="s">
        <v>64</v>
      </c>
      <c r="T48" s="122" t="s">
        <v>76</v>
      </c>
      <c r="U48" s="144" t="s">
        <v>313</v>
      </c>
      <c r="V48" s="23"/>
      <c r="W48" s="23"/>
      <c r="X48" s="23"/>
      <c r="Y48" s="23"/>
      <c r="Z48" s="23"/>
    </row>
    <row r="49" spans="1:26" ht="72" customHeight="1">
      <c r="A49" s="637"/>
      <c r="B49" s="637"/>
      <c r="C49" s="637"/>
      <c r="D49" s="637"/>
      <c r="E49" s="637"/>
      <c r="F49" s="637"/>
      <c r="G49" s="637"/>
      <c r="H49" s="91" t="s">
        <v>314</v>
      </c>
      <c r="I49" s="130" t="s">
        <v>62</v>
      </c>
      <c r="J49" s="130" t="s">
        <v>315</v>
      </c>
      <c r="K49" s="160" t="s">
        <v>308</v>
      </c>
      <c r="L49" s="161">
        <v>43370</v>
      </c>
      <c r="M49" s="161">
        <v>43370</v>
      </c>
      <c r="N49" s="161">
        <v>43370</v>
      </c>
      <c r="O49" s="162" t="s">
        <v>316</v>
      </c>
      <c r="P49" s="130" t="s">
        <v>317</v>
      </c>
      <c r="Q49" s="163" t="s">
        <v>318</v>
      </c>
      <c r="R49" s="164" t="s">
        <v>319</v>
      </c>
      <c r="S49" s="134" t="s">
        <v>64</v>
      </c>
      <c r="T49" s="122" t="s">
        <v>76</v>
      </c>
      <c r="U49" s="144" t="s">
        <v>320</v>
      </c>
      <c r="V49" s="23"/>
      <c r="W49" s="23"/>
      <c r="X49" s="23"/>
      <c r="Y49" s="23"/>
      <c r="Z49" s="23"/>
    </row>
    <row r="50" spans="1:26" ht="72" customHeight="1">
      <c r="A50" s="637"/>
      <c r="B50" s="637"/>
      <c r="C50" s="637"/>
      <c r="D50" s="637"/>
      <c r="E50" s="637"/>
      <c r="F50" s="637"/>
      <c r="G50" s="637"/>
      <c r="H50" s="163" t="s">
        <v>321</v>
      </c>
      <c r="I50" s="130" t="s">
        <v>62</v>
      </c>
      <c r="J50" s="130" t="s">
        <v>322</v>
      </c>
      <c r="K50" s="130" t="s">
        <v>308</v>
      </c>
      <c r="L50" s="131">
        <v>43370</v>
      </c>
      <c r="M50" s="161">
        <v>43374</v>
      </c>
      <c r="N50" s="161">
        <v>43462</v>
      </c>
      <c r="O50" s="165" t="s">
        <v>323</v>
      </c>
      <c r="P50" s="130" t="s">
        <v>324</v>
      </c>
      <c r="Q50" s="149" t="s">
        <v>325</v>
      </c>
      <c r="R50" s="143" t="s">
        <v>326</v>
      </c>
      <c r="S50" s="134" t="s">
        <v>64</v>
      </c>
      <c r="T50" s="122" t="s">
        <v>76</v>
      </c>
      <c r="U50" s="150" t="s">
        <v>327</v>
      </c>
      <c r="V50" s="23"/>
      <c r="W50" s="23"/>
      <c r="X50" s="23"/>
      <c r="Y50" s="23"/>
      <c r="Z50" s="23"/>
    </row>
    <row r="51" spans="1:26" ht="72" customHeight="1">
      <c r="A51" s="637"/>
      <c r="B51" s="637"/>
      <c r="C51" s="637"/>
      <c r="D51" s="637"/>
      <c r="E51" s="637"/>
      <c r="F51" s="637"/>
      <c r="G51" s="637"/>
      <c r="H51" s="91" t="s">
        <v>328</v>
      </c>
      <c r="I51" s="130" t="s">
        <v>62</v>
      </c>
      <c r="J51" s="130" t="s">
        <v>329</v>
      </c>
      <c r="K51" s="130" t="s">
        <v>308</v>
      </c>
      <c r="L51" s="131">
        <v>43370</v>
      </c>
      <c r="M51" s="161">
        <v>43374</v>
      </c>
      <c r="N51" s="161">
        <v>43612</v>
      </c>
      <c r="O51" s="166" t="s">
        <v>330</v>
      </c>
      <c r="P51" s="130" t="s">
        <v>331</v>
      </c>
      <c r="Q51" s="149" t="s">
        <v>332</v>
      </c>
      <c r="R51" s="167" t="s">
        <v>333</v>
      </c>
      <c r="S51" s="167"/>
      <c r="T51" s="122" t="s">
        <v>76</v>
      </c>
      <c r="U51" s="150" t="s">
        <v>334</v>
      </c>
      <c r="V51" s="23"/>
      <c r="W51" s="23"/>
      <c r="X51" s="23"/>
      <c r="Y51" s="23"/>
      <c r="Z51" s="23"/>
    </row>
    <row r="52" spans="1:26" ht="72" customHeight="1">
      <c r="A52" s="637"/>
      <c r="B52" s="637"/>
      <c r="C52" s="637"/>
      <c r="D52" s="637"/>
      <c r="E52" s="637"/>
      <c r="F52" s="637"/>
      <c r="G52" s="637"/>
      <c r="H52" s="150" t="s">
        <v>335</v>
      </c>
      <c r="I52" s="151" t="s">
        <v>62</v>
      </c>
      <c r="J52" s="151" t="s">
        <v>336</v>
      </c>
      <c r="K52" s="151" t="s">
        <v>308</v>
      </c>
      <c r="L52" s="168">
        <v>43370</v>
      </c>
      <c r="M52" s="169">
        <v>43374</v>
      </c>
      <c r="N52" s="169">
        <v>43403</v>
      </c>
      <c r="O52" s="170" t="s">
        <v>337</v>
      </c>
      <c r="P52" s="171"/>
      <c r="Q52" s="149" t="s">
        <v>338</v>
      </c>
      <c r="R52" s="172"/>
      <c r="S52" s="172"/>
      <c r="T52" s="122" t="s">
        <v>339</v>
      </c>
      <c r="U52" s="150" t="s">
        <v>340</v>
      </c>
      <c r="V52" s="23"/>
      <c r="W52" s="23"/>
      <c r="X52" s="23"/>
      <c r="Y52" s="23"/>
      <c r="Z52" s="23"/>
    </row>
    <row r="53" spans="1:26" ht="72" customHeight="1">
      <c r="A53" s="637"/>
      <c r="B53" s="637"/>
      <c r="C53" s="637"/>
      <c r="D53" s="637"/>
      <c r="E53" s="637"/>
      <c r="F53" s="637"/>
      <c r="G53" s="637"/>
      <c r="H53" s="150" t="s">
        <v>341</v>
      </c>
      <c r="I53" s="151" t="s">
        <v>62</v>
      </c>
      <c r="J53" s="151" t="s">
        <v>342</v>
      </c>
      <c r="K53" s="151" t="s">
        <v>308</v>
      </c>
      <c r="L53" s="168">
        <v>43370</v>
      </c>
      <c r="M53" s="169">
        <v>43374</v>
      </c>
      <c r="N53" s="169">
        <v>43434</v>
      </c>
      <c r="O53" s="173" t="s">
        <v>343</v>
      </c>
      <c r="P53" s="171"/>
      <c r="Q53" s="149" t="s">
        <v>344</v>
      </c>
      <c r="R53" s="172"/>
      <c r="S53" s="172"/>
      <c r="T53" s="122" t="s">
        <v>339</v>
      </c>
      <c r="U53" s="150" t="s">
        <v>345</v>
      </c>
      <c r="V53" s="23"/>
      <c r="W53" s="23"/>
      <c r="X53" s="23"/>
      <c r="Y53" s="23"/>
      <c r="Z53" s="23"/>
    </row>
    <row r="54" spans="1:26" ht="72" customHeight="1">
      <c r="A54" s="638"/>
      <c r="B54" s="638"/>
      <c r="C54" s="638"/>
      <c r="D54" s="638"/>
      <c r="E54" s="638"/>
      <c r="F54" s="638"/>
      <c r="G54" s="638"/>
      <c r="H54" s="174" t="s">
        <v>346</v>
      </c>
      <c r="I54" s="175" t="s">
        <v>62</v>
      </c>
      <c r="J54" s="175" t="s">
        <v>347</v>
      </c>
      <c r="K54" s="151" t="s">
        <v>308</v>
      </c>
      <c r="L54" s="168">
        <v>43370</v>
      </c>
      <c r="M54" s="169">
        <v>43371</v>
      </c>
      <c r="N54" s="169">
        <v>43434</v>
      </c>
      <c r="O54" s="170" t="s">
        <v>348</v>
      </c>
      <c r="P54" s="176"/>
      <c r="Q54" s="149" t="s">
        <v>349</v>
      </c>
      <c r="R54" s="172"/>
      <c r="S54" s="172"/>
      <c r="T54" s="122" t="s">
        <v>339</v>
      </c>
      <c r="U54" s="150" t="s">
        <v>350</v>
      </c>
      <c r="V54" s="23"/>
      <c r="W54" s="23"/>
      <c r="X54" s="23"/>
      <c r="Y54" s="23"/>
      <c r="Z54" s="23"/>
    </row>
    <row r="55" spans="1:26" ht="72" customHeight="1">
      <c r="A55" s="643">
        <v>31</v>
      </c>
      <c r="B55" s="639" t="s">
        <v>60</v>
      </c>
      <c r="C55" s="639" t="s">
        <v>73</v>
      </c>
      <c r="D55" s="644">
        <v>43368</v>
      </c>
      <c r="E55" s="640" t="s">
        <v>351</v>
      </c>
      <c r="F55" s="639" t="s">
        <v>75</v>
      </c>
      <c r="G55" s="640" t="s">
        <v>352</v>
      </c>
      <c r="H55" s="91" t="s">
        <v>353</v>
      </c>
      <c r="I55" s="130" t="s">
        <v>62</v>
      </c>
      <c r="J55" s="130" t="s">
        <v>315</v>
      </c>
      <c r="K55" s="130" t="s">
        <v>308</v>
      </c>
      <c r="L55" s="161">
        <v>43370</v>
      </c>
      <c r="M55" s="161">
        <v>43370</v>
      </c>
      <c r="N55" s="161">
        <v>43370</v>
      </c>
      <c r="O55" s="141" t="s">
        <v>354</v>
      </c>
      <c r="P55" s="130" t="s">
        <v>317</v>
      </c>
      <c r="Q55" s="149" t="s">
        <v>355</v>
      </c>
      <c r="R55" s="164" t="s">
        <v>356</v>
      </c>
      <c r="S55" s="134" t="s">
        <v>64</v>
      </c>
      <c r="T55" s="122" t="s">
        <v>76</v>
      </c>
      <c r="U55" s="150" t="s">
        <v>357</v>
      </c>
      <c r="V55" s="23"/>
      <c r="W55" s="23"/>
      <c r="X55" s="23"/>
      <c r="Y55" s="23"/>
      <c r="Z55" s="23"/>
    </row>
    <row r="56" spans="1:26" ht="72" customHeight="1">
      <c r="A56" s="637"/>
      <c r="B56" s="637"/>
      <c r="C56" s="637"/>
      <c r="D56" s="637"/>
      <c r="E56" s="637"/>
      <c r="F56" s="637"/>
      <c r="G56" s="637"/>
      <c r="H56" s="150" t="s">
        <v>358</v>
      </c>
      <c r="I56" s="130" t="s">
        <v>62</v>
      </c>
      <c r="J56" s="130" t="s">
        <v>315</v>
      </c>
      <c r="K56" s="130" t="s">
        <v>308</v>
      </c>
      <c r="L56" s="161">
        <v>43370</v>
      </c>
      <c r="M56" s="161">
        <v>43374</v>
      </c>
      <c r="N56" s="161">
        <v>43449</v>
      </c>
      <c r="O56" s="177" t="s">
        <v>359</v>
      </c>
      <c r="P56" s="141" t="s">
        <v>360</v>
      </c>
      <c r="Q56" s="149" t="s">
        <v>361</v>
      </c>
      <c r="R56" s="178" t="s">
        <v>362</v>
      </c>
      <c r="S56" s="134" t="s">
        <v>64</v>
      </c>
      <c r="T56" s="122" t="s">
        <v>76</v>
      </c>
      <c r="U56" s="150" t="s">
        <v>363</v>
      </c>
      <c r="V56" s="23"/>
      <c r="W56" s="23"/>
      <c r="X56" s="23"/>
      <c r="Y56" s="23"/>
      <c r="Z56" s="23"/>
    </row>
    <row r="57" spans="1:26" ht="72" customHeight="1">
      <c r="A57" s="638"/>
      <c r="B57" s="638"/>
      <c r="C57" s="638"/>
      <c r="D57" s="638"/>
      <c r="E57" s="638"/>
      <c r="F57" s="638"/>
      <c r="G57" s="637"/>
      <c r="H57" s="138" t="s">
        <v>364</v>
      </c>
      <c r="I57" s="136" t="s">
        <v>62</v>
      </c>
      <c r="J57" s="136" t="s">
        <v>365</v>
      </c>
      <c r="K57" s="136" t="s">
        <v>308</v>
      </c>
      <c r="L57" s="137">
        <v>43370</v>
      </c>
      <c r="M57" s="179">
        <v>43374</v>
      </c>
      <c r="N57" s="179">
        <v>43403</v>
      </c>
      <c r="O57" s="180" t="s">
        <v>366</v>
      </c>
      <c r="P57" s="181" t="s">
        <v>367</v>
      </c>
      <c r="Q57" s="182" t="s">
        <v>368</v>
      </c>
      <c r="R57" s="183" t="s">
        <v>369</v>
      </c>
      <c r="S57" s="134" t="s">
        <v>64</v>
      </c>
      <c r="T57" s="122" t="s">
        <v>76</v>
      </c>
      <c r="U57" s="174" t="s">
        <v>370</v>
      </c>
      <c r="V57" s="23"/>
      <c r="W57" s="23"/>
      <c r="X57" s="23"/>
      <c r="Y57" s="23"/>
      <c r="Z57" s="23"/>
    </row>
    <row r="58" spans="1:26" ht="72" customHeight="1">
      <c r="A58" s="184">
        <v>32</v>
      </c>
      <c r="B58" s="141" t="s">
        <v>74</v>
      </c>
      <c r="C58" s="141" t="s">
        <v>73</v>
      </c>
      <c r="D58" s="185">
        <v>43437</v>
      </c>
      <c r="E58" s="186" t="s">
        <v>371</v>
      </c>
      <c r="F58" s="141" t="s">
        <v>75</v>
      </c>
      <c r="G58" s="186" t="s">
        <v>372</v>
      </c>
      <c r="H58" s="186" t="s">
        <v>373</v>
      </c>
      <c r="I58" s="141" t="s">
        <v>62</v>
      </c>
      <c r="J58" s="186" t="s">
        <v>317</v>
      </c>
      <c r="K58" s="130" t="s">
        <v>308</v>
      </c>
      <c r="L58" s="131">
        <v>43437</v>
      </c>
      <c r="M58" s="161">
        <v>43497</v>
      </c>
      <c r="N58" s="161">
        <v>43678</v>
      </c>
      <c r="O58" s="187" t="s">
        <v>374</v>
      </c>
      <c r="P58" s="188" t="s">
        <v>375</v>
      </c>
      <c r="Q58" s="189" t="s">
        <v>376</v>
      </c>
      <c r="R58" s="190" t="s">
        <v>377</v>
      </c>
      <c r="S58" s="134"/>
      <c r="T58" s="122" t="s">
        <v>76</v>
      </c>
      <c r="U58" s="150" t="s">
        <v>378</v>
      </c>
      <c r="V58" s="23"/>
      <c r="W58" s="23"/>
      <c r="X58" s="23"/>
      <c r="Y58" s="23"/>
      <c r="Z58" s="23"/>
    </row>
    <row r="59" spans="1:26" ht="15.75" customHeight="1">
      <c r="A59" s="191">
        <v>4</v>
      </c>
      <c r="B59" s="141" t="s">
        <v>74</v>
      </c>
      <c r="C59" s="141" t="s">
        <v>94</v>
      </c>
      <c r="D59" s="131">
        <v>43403</v>
      </c>
      <c r="E59" s="192" t="s">
        <v>379</v>
      </c>
      <c r="F59" s="130" t="s">
        <v>75</v>
      </c>
      <c r="G59" s="192" t="s">
        <v>380</v>
      </c>
      <c r="H59" s="192" t="s">
        <v>381</v>
      </c>
      <c r="I59" s="130" t="s">
        <v>69</v>
      </c>
      <c r="J59" s="91" t="s">
        <v>382</v>
      </c>
      <c r="K59" s="91" t="s">
        <v>383</v>
      </c>
      <c r="L59" s="131">
        <v>43439</v>
      </c>
      <c r="M59" s="131">
        <v>43511</v>
      </c>
      <c r="N59" s="131">
        <v>43539</v>
      </c>
      <c r="O59" s="166" t="s">
        <v>384</v>
      </c>
      <c r="P59" s="141" t="s">
        <v>385</v>
      </c>
      <c r="Q59" s="192" t="s">
        <v>386</v>
      </c>
      <c r="R59" s="193" t="s">
        <v>387</v>
      </c>
      <c r="S59" s="133" t="s">
        <v>71</v>
      </c>
      <c r="T59" s="130" t="s">
        <v>76</v>
      </c>
      <c r="U59" s="91" t="s">
        <v>388</v>
      </c>
      <c r="V59" s="23"/>
      <c r="W59" s="23"/>
      <c r="X59" s="23"/>
      <c r="Y59" s="23"/>
      <c r="Z59" s="23"/>
    </row>
    <row r="60" spans="1:26" ht="147" customHeight="1">
      <c r="A60" s="191">
        <v>2</v>
      </c>
      <c r="B60" s="141" t="s">
        <v>60</v>
      </c>
      <c r="C60" s="141" t="s">
        <v>94</v>
      </c>
      <c r="D60" s="131">
        <v>43392</v>
      </c>
      <c r="E60" s="192" t="s">
        <v>389</v>
      </c>
      <c r="F60" s="130" t="s">
        <v>75</v>
      </c>
      <c r="G60" s="192" t="s">
        <v>390</v>
      </c>
      <c r="H60" s="192" t="s">
        <v>391</v>
      </c>
      <c r="I60" s="130" t="s">
        <v>69</v>
      </c>
      <c r="J60" s="91" t="s">
        <v>392</v>
      </c>
      <c r="K60" s="91" t="s">
        <v>383</v>
      </c>
      <c r="L60" s="131">
        <v>43439</v>
      </c>
      <c r="M60" s="131">
        <v>43480</v>
      </c>
      <c r="N60" s="131">
        <v>43511</v>
      </c>
      <c r="O60" s="162" t="s">
        <v>393</v>
      </c>
      <c r="P60" s="141" t="s">
        <v>394</v>
      </c>
      <c r="Q60" s="192" t="s">
        <v>395</v>
      </c>
      <c r="R60" s="194" t="s">
        <v>396</v>
      </c>
      <c r="S60" s="133" t="s">
        <v>64</v>
      </c>
      <c r="T60" s="130" t="s">
        <v>76</v>
      </c>
      <c r="U60" s="91" t="s">
        <v>388</v>
      </c>
      <c r="V60" s="23"/>
      <c r="W60" s="23"/>
      <c r="X60" s="23"/>
      <c r="Y60" s="23"/>
      <c r="Z60" s="23"/>
    </row>
    <row r="61" spans="1:26" ht="409.5" customHeight="1">
      <c r="A61" s="195">
        <v>30</v>
      </c>
      <c r="B61" s="151" t="s">
        <v>60</v>
      </c>
      <c r="C61" s="151" t="s">
        <v>88</v>
      </c>
      <c r="D61" s="168">
        <v>42531</v>
      </c>
      <c r="E61" s="150" t="s">
        <v>397</v>
      </c>
      <c r="F61" s="151" t="s">
        <v>68</v>
      </c>
      <c r="G61" s="150" t="s">
        <v>398</v>
      </c>
      <c r="H61" s="150" t="s">
        <v>399</v>
      </c>
      <c r="I61" s="151" t="s">
        <v>62</v>
      </c>
      <c r="J61" s="151" t="s">
        <v>400</v>
      </c>
      <c r="K61" s="151" t="s">
        <v>401</v>
      </c>
      <c r="L61" s="168">
        <v>42643</v>
      </c>
      <c r="M61" s="168">
        <v>42646</v>
      </c>
      <c r="N61" s="168">
        <v>42735</v>
      </c>
      <c r="O61" s="196" t="s">
        <v>402</v>
      </c>
      <c r="P61" s="197" t="s">
        <v>403</v>
      </c>
      <c r="Q61" s="198" t="s">
        <v>404</v>
      </c>
      <c r="R61" s="150" t="s">
        <v>405</v>
      </c>
      <c r="S61" s="199" t="s">
        <v>64</v>
      </c>
      <c r="T61" s="200" t="s">
        <v>76</v>
      </c>
      <c r="U61" s="150" t="s">
        <v>406</v>
      </c>
      <c r="V61" s="20"/>
      <c r="W61" s="20"/>
      <c r="X61" s="20"/>
      <c r="Y61" s="201"/>
      <c r="Z61" s="20"/>
    </row>
    <row r="62" spans="1:26" ht="357.75" customHeight="1">
      <c r="A62" s="195">
        <v>32</v>
      </c>
      <c r="B62" s="151" t="s">
        <v>60</v>
      </c>
      <c r="C62" s="151" t="s">
        <v>92</v>
      </c>
      <c r="D62" s="168">
        <v>42934</v>
      </c>
      <c r="E62" s="150" t="s">
        <v>407</v>
      </c>
      <c r="F62" s="151" t="s">
        <v>68</v>
      </c>
      <c r="G62" s="150" t="s">
        <v>408</v>
      </c>
      <c r="H62" s="150" t="s">
        <v>409</v>
      </c>
      <c r="I62" s="151" t="s">
        <v>62</v>
      </c>
      <c r="J62" s="151" t="s">
        <v>410</v>
      </c>
      <c r="K62" s="151" t="s">
        <v>411</v>
      </c>
      <c r="L62" s="168">
        <v>42947</v>
      </c>
      <c r="M62" s="168">
        <v>42979</v>
      </c>
      <c r="N62" s="168">
        <v>43084</v>
      </c>
      <c r="O62" s="202" t="s">
        <v>412</v>
      </c>
      <c r="P62" s="151" t="s">
        <v>413</v>
      </c>
      <c r="Q62" s="119" t="s">
        <v>414</v>
      </c>
      <c r="R62" s="203" t="s">
        <v>415</v>
      </c>
      <c r="S62" s="199" t="s">
        <v>64</v>
      </c>
      <c r="T62" s="200" t="s">
        <v>76</v>
      </c>
      <c r="U62" s="150" t="s">
        <v>416</v>
      </c>
      <c r="V62" s="20"/>
      <c r="W62" s="20"/>
      <c r="X62" s="20"/>
      <c r="Y62" s="201"/>
      <c r="Z62" s="20"/>
    </row>
    <row r="63" spans="1:26" ht="15.75" customHeight="1">
      <c r="A63" s="195">
        <v>35</v>
      </c>
      <c r="B63" s="151" t="s">
        <v>60</v>
      </c>
      <c r="C63" s="151" t="s">
        <v>92</v>
      </c>
      <c r="D63" s="168">
        <v>42934</v>
      </c>
      <c r="E63" s="150" t="s">
        <v>417</v>
      </c>
      <c r="F63" s="151" t="s">
        <v>68</v>
      </c>
      <c r="G63" s="150" t="s">
        <v>418</v>
      </c>
      <c r="H63" s="150" t="s">
        <v>419</v>
      </c>
      <c r="I63" s="151" t="s">
        <v>62</v>
      </c>
      <c r="J63" s="204" t="s">
        <v>420</v>
      </c>
      <c r="K63" s="151" t="s">
        <v>421</v>
      </c>
      <c r="L63" s="168">
        <v>42947</v>
      </c>
      <c r="M63" s="168">
        <v>42948</v>
      </c>
      <c r="N63" s="168">
        <v>43100</v>
      </c>
      <c r="O63" s="202" t="s">
        <v>422</v>
      </c>
      <c r="P63" s="151" t="s">
        <v>423</v>
      </c>
      <c r="Q63" s="143" t="s">
        <v>424</v>
      </c>
      <c r="R63" s="150" t="s">
        <v>425</v>
      </c>
      <c r="S63" s="199" t="s">
        <v>64</v>
      </c>
      <c r="T63" s="200" t="s">
        <v>76</v>
      </c>
      <c r="U63" s="150" t="s">
        <v>426</v>
      </c>
      <c r="V63" s="20"/>
      <c r="W63" s="20"/>
      <c r="X63" s="20"/>
      <c r="Y63" s="201"/>
      <c r="Z63" s="20"/>
    </row>
    <row r="64" spans="1:26" ht="353.25" customHeight="1">
      <c r="A64" s="658">
        <v>36</v>
      </c>
      <c r="B64" s="647" t="s">
        <v>60</v>
      </c>
      <c r="C64" s="647" t="s">
        <v>92</v>
      </c>
      <c r="D64" s="659">
        <v>42934</v>
      </c>
      <c r="E64" s="648" t="s">
        <v>427</v>
      </c>
      <c r="F64" s="647" t="s">
        <v>68</v>
      </c>
      <c r="G64" s="648" t="s">
        <v>418</v>
      </c>
      <c r="H64" s="150" t="s">
        <v>428</v>
      </c>
      <c r="I64" s="151" t="s">
        <v>62</v>
      </c>
      <c r="J64" s="205" t="s">
        <v>420</v>
      </c>
      <c r="K64" s="151" t="s">
        <v>411</v>
      </c>
      <c r="L64" s="168">
        <v>42947</v>
      </c>
      <c r="M64" s="168">
        <v>42948</v>
      </c>
      <c r="N64" s="168">
        <v>43097</v>
      </c>
      <c r="O64" s="202" t="s">
        <v>429</v>
      </c>
      <c r="P64" s="151" t="s">
        <v>430</v>
      </c>
      <c r="Q64" s="143" t="s">
        <v>431</v>
      </c>
      <c r="R64" s="144" t="s">
        <v>432</v>
      </c>
      <c r="S64" s="199" t="s">
        <v>64</v>
      </c>
      <c r="T64" s="200" t="s">
        <v>76</v>
      </c>
      <c r="U64" s="150" t="s">
        <v>433</v>
      </c>
      <c r="V64" s="20"/>
      <c r="W64" s="20"/>
      <c r="X64" s="20"/>
      <c r="Y64" s="201"/>
      <c r="Z64" s="20"/>
    </row>
    <row r="65" spans="1:26" ht="241.5" customHeight="1">
      <c r="A65" s="638"/>
      <c r="B65" s="638"/>
      <c r="C65" s="638"/>
      <c r="D65" s="638"/>
      <c r="E65" s="638"/>
      <c r="F65" s="638"/>
      <c r="G65" s="638"/>
      <c r="H65" s="150" t="s">
        <v>434</v>
      </c>
      <c r="I65" s="151" t="s">
        <v>62</v>
      </c>
      <c r="J65" s="151" t="s">
        <v>435</v>
      </c>
      <c r="K65" s="151" t="s">
        <v>436</v>
      </c>
      <c r="L65" s="168">
        <v>42947</v>
      </c>
      <c r="M65" s="168">
        <v>42948</v>
      </c>
      <c r="N65" s="168">
        <v>43097</v>
      </c>
      <c r="O65" s="202" t="s">
        <v>437</v>
      </c>
      <c r="P65" s="151" t="s">
        <v>438</v>
      </c>
      <c r="Q65" s="143" t="s">
        <v>439</v>
      </c>
      <c r="R65" s="150" t="s">
        <v>440</v>
      </c>
      <c r="S65" s="199" t="s">
        <v>64</v>
      </c>
      <c r="T65" s="200" t="s">
        <v>76</v>
      </c>
      <c r="U65" s="150" t="s">
        <v>441</v>
      </c>
      <c r="V65" s="20"/>
      <c r="W65" s="20"/>
      <c r="X65" s="20"/>
      <c r="Y65" s="201"/>
      <c r="Z65" s="20"/>
    </row>
    <row r="66" spans="1:26" ht="216.75" customHeight="1">
      <c r="A66" s="660">
        <v>37</v>
      </c>
      <c r="B66" s="639" t="s">
        <v>60</v>
      </c>
      <c r="C66" s="639" t="s">
        <v>92</v>
      </c>
      <c r="D66" s="636">
        <v>43129</v>
      </c>
      <c r="E66" s="639" t="s">
        <v>442</v>
      </c>
      <c r="F66" s="639" t="s">
        <v>68</v>
      </c>
      <c r="G66" s="640" t="s">
        <v>443</v>
      </c>
      <c r="H66" s="91" t="s">
        <v>444</v>
      </c>
      <c r="I66" s="130" t="s">
        <v>62</v>
      </c>
      <c r="J66" s="130" t="s">
        <v>445</v>
      </c>
      <c r="K66" s="130" t="s">
        <v>446</v>
      </c>
      <c r="L66" s="131">
        <v>43129</v>
      </c>
      <c r="M66" s="131">
        <v>43130</v>
      </c>
      <c r="N66" s="131">
        <v>43138</v>
      </c>
      <c r="O66" s="132" t="s">
        <v>447</v>
      </c>
      <c r="P66" s="91" t="s">
        <v>448</v>
      </c>
      <c r="Q66" s="133" t="s">
        <v>449</v>
      </c>
      <c r="R66" s="91" t="s">
        <v>450</v>
      </c>
      <c r="S66" s="167"/>
      <c r="T66" s="122" t="s">
        <v>76</v>
      </c>
      <c r="U66" s="150" t="s">
        <v>451</v>
      </c>
      <c r="V66" s="23"/>
      <c r="W66" s="23"/>
      <c r="X66" s="23"/>
      <c r="Y66" s="94"/>
      <c r="Z66" s="23"/>
    </row>
    <row r="67" spans="1:26" ht="222" customHeight="1">
      <c r="A67" s="637"/>
      <c r="B67" s="637"/>
      <c r="C67" s="637"/>
      <c r="D67" s="637"/>
      <c r="E67" s="637"/>
      <c r="F67" s="637"/>
      <c r="G67" s="637"/>
      <c r="H67" s="150" t="s">
        <v>452</v>
      </c>
      <c r="I67" s="151" t="s">
        <v>62</v>
      </c>
      <c r="J67" s="151" t="s">
        <v>453</v>
      </c>
      <c r="K67" s="151" t="s">
        <v>454</v>
      </c>
      <c r="L67" s="168">
        <v>43129</v>
      </c>
      <c r="M67" s="168">
        <v>43136</v>
      </c>
      <c r="N67" s="168">
        <v>43281</v>
      </c>
      <c r="O67" s="202" t="s">
        <v>455</v>
      </c>
      <c r="P67" s="151" t="s">
        <v>456</v>
      </c>
      <c r="Q67" s="143" t="s">
        <v>457</v>
      </c>
      <c r="R67" s="150" t="s">
        <v>458</v>
      </c>
      <c r="S67" s="172"/>
      <c r="T67" s="200" t="s">
        <v>76</v>
      </c>
      <c r="U67" s="150" t="s">
        <v>459</v>
      </c>
      <c r="V67" s="20"/>
      <c r="W67" s="20"/>
      <c r="X67" s="20"/>
      <c r="Y67" s="201"/>
      <c r="Z67" s="20"/>
    </row>
    <row r="68" spans="1:26" ht="52.5" hidden="1" customHeight="1">
      <c r="A68" s="637"/>
      <c r="B68" s="637"/>
      <c r="C68" s="637"/>
      <c r="D68" s="637"/>
      <c r="E68" s="637"/>
      <c r="F68" s="637"/>
      <c r="G68" s="637"/>
      <c r="H68" s="91" t="s">
        <v>460</v>
      </c>
      <c r="I68" s="130" t="s">
        <v>62</v>
      </c>
      <c r="J68" s="130" t="s">
        <v>461</v>
      </c>
      <c r="K68" s="130" t="s">
        <v>462</v>
      </c>
      <c r="L68" s="131">
        <v>43129</v>
      </c>
      <c r="M68" s="131">
        <v>43130</v>
      </c>
      <c r="N68" s="131">
        <v>43133</v>
      </c>
      <c r="O68" s="683" t="s">
        <v>463</v>
      </c>
      <c r="P68" s="592"/>
      <c r="Q68" s="592"/>
      <c r="R68" s="593"/>
      <c r="S68" s="130" t="s">
        <v>464</v>
      </c>
      <c r="T68" s="133" t="s">
        <v>465</v>
      </c>
      <c r="U68" s="91" t="s">
        <v>450</v>
      </c>
      <c r="V68" s="167"/>
      <c r="W68" s="122" t="s">
        <v>76</v>
      </c>
      <c r="X68" s="150" t="s">
        <v>451</v>
      </c>
      <c r="Y68" s="94"/>
      <c r="Z68" s="23"/>
    </row>
    <row r="69" spans="1:26" ht="15.75" hidden="1" customHeight="1">
      <c r="A69" s="637"/>
      <c r="B69" s="637"/>
      <c r="C69" s="637"/>
      <c r="D69" s="637"/>
      <c r="E69" s="637"/>
      <c r="F69" s="637"/>
      <c r="G69" s="637"/>
      <c r="H69" s="91" t="s">
        <v>466</v>
      </c>
      <c r="I69" s="130" t="s">
        <v>62</v>
      </c>
      <c r="J69" s="130" t="s">
        <v>467</v>
      </c>
      <c r="K69" s="130" t="s">
        <v>468</v>
      </c>
      <c r="L69" s="131">
        <v>43137</v>
      </c>
      <c r="M69" s="131">
        <v>43138</v>
      </c>
      <c r="N69" s="131">
        <v>43159</v>
      </c>
      <c r="O69" s="683" t="s">
        <v>469</v>
      </c>
      <c r="P69" s="592"/>
      <c r="Q69" s="592"/>
      <c r="R69" s="593"/>
      <c r="S69" s="130" t="s">
        <v>470</v>
      </c>
      <c r="T69" s="133" t="s">
        <v>465</v>
      </c>
      <c r="U69" s="91" t="s">
        <v>450</v>
      </c>
      <c r="V69" s="167"/>
      <c r="W69" s="122" t="s">
        <v>76</v>
      </c>
      <c r="X69" s="150" t="s">
        <v>451</v>
      </c>
      <c r="Y69" s="94"/>
      <c r="Z69" s="23"/>
    </row>
    <row r="70" spans="1:26" ht="111" hidden="1" customHeight="1">
      <c r="A70" s="637"/>
      <c r="B70" s="637"/>
      <c r="C70" s="637"/>
      <c r="D70" s="637"/>
      <c r="E70" s="637"/>
      <c r="F70" s="637"/>
      <c r="G70" s="637"/>
      <c r="H70" s="91" t="s">
        <v>471</v>
      </c>
      <c r="I70" s="130" t="s">
        <v>62</v>
      </c>
      <c r="J70" s="130" t="s">
        <v>453</v>
      </c>
      <c r="K70" s="130" t="s">
        <v>472</v>
      </c>
      <c r="L70" s="131">
        <v>43137</v>
      </c>
      <c r="M70" s="131">
        <v>43138</v>
      </c>
      <c r="N70" s="131">
        <v>43143</v>
      </c>
      <c r="O70" s="683" t="s">
        <v>473</v>
      </c>
      <c r="P70" s="592"/>
      <c r="Q70" s="592"/>
      <c r="R70" s="593"/>
      <c r="S70" s="130" t="s">
        <v>474</v>
      </c>
      <c r="T70" s="133" t="s">
        <v>465</v>
      </c>
      <c r="U70" s="91" t="s">
        <v>450</v>
      </c>
      <c r="V70" s="167"/>
      <c r="W70" s="122" t="s">
        <v>76</v>
      </c>
      <c r="X70" s="150" t="s">
        <v>451</v>
      </c>
      <c r="Y70" s="94"/>
      <c r="Z70" s="23"/>
    </row>
    <row r="71" spans="1:26" ht="312.75" hidden="1" customHeight="1">
      <c r="A71" s="637"/>
      <c r="B71" s="637"/>
      <c r="C71" s="637"/>
      <c r="D71" s="637"/>
      <c r="E71" s="637"/>
      <c r="F71" s="637"/>
      <c r="G71" s="637"/>
      <c r="H71" s="150" t="s">
        <v>475</v>
      </c>
      <c r="I71" s="151" t="s">
        <v>62</v>
      </c>
      <c r="J71" s="151" t="s">
        <v>476</v>
      </c>
      <c r="K71" s="151" t="s">
        <v>477</v>
      </c>
      <c r="L71" s="168">
        <v>43137</v>
      </c>
      <c r="M71" s="168">
        <v>43189</v>
      </c>
      <c r="N71" s="168">
        <v>43281</v>
      </c>
      <c r="O71" s="684" t="s">
        <v>478</v>
      </c>
      <c r="P71" s="592"/>
      <c r="Q71" s="592"/>
      <c r="R71" s="593"/>
      <c r="S71" s="151" t="s">
        <v>479</v>
      </c>
      <c r="T71" s="143" t="s">
        <v>480</v>
      </c>
      <c r="U71" s="150" t="s">
        <v>481</v>
      </c>
      <c r="V71" s="199" t="s">
        <v>64</v>
      </c>
      <c r="W71" s="200" t="s">
        <v>76</v>
      </c>
      <c r="X71" s="150" t="s">
        <v>482</v>
      </c>
      <c r="Y71" s="201"/>
      <c r="Z71" s="20"/>
    </row>
    <row r="72" spans="1:26" ht="409.5" hidden="1" customHeight="1">
      <c r="A72" s="637"/>
      <c r="B72" s="637"/>
      <c r="C72" s="637"/>
      <c r="D72" s="637"/>
      <c r="E72" s="637"/>
      <c r="F72" s="637"/>
      <c r="G72" s="637"/>
      <c r="H72" s="150" t="s">
        <v>483</v>
      </c>
      <c r="I72" s="151" t="s">
        <v>62</v>
      </c>
      <c r="J72" s="151" t="s">
        <v>476</v>
      </c>
      <c r="K72" s="151" t="s">
        <v>484</v>
      </c>
      <c r="L72" s="168">
        <v>43137</v>
      </c>
      <c r="M72" s="168">
        <v>43189</v>
      </c>
      <c r="N72" s="168">
        <v>43281</v>
      </c>
      <c r="O72" s="684" t="s">
        <v>485</v>
      </c>
      <c r="P72" s="592"/>
      <c r="Q72" s="592"/>
      <c r="R72" s="593"/>
      <c r="S72" s="151" t="s">
        <v>486</v>
      </c>
      <c r="T72" s="143" t="s">
        <v>487</v>
      </c>
      <c r="U72" s="150" t="s">
        <v>488</v>
      </c>
      <c r="V72" s="199" t="s">
        <v>64</v>
      </c>
      <c r="W72" s="200" t="s">
        <v>76</v>
      </c>
      <c r="X72" s="150" t="s">
        <v>489</v>
      </c>
      <c r="Y72" s="201"/>
      <c r="Z72" s="20"/>
    </row>
    <row r="73" spans="1:26" ht="189.75" hidden="1" customHeight="1">
      <c r="A73" s="637"/>
      <c r="B73" s="637"/>
      <c r="C73" s="637"/>
      <c r="D73" s="637"/>
      <c r="E73" s="637"/>
      <c r="F73" s="637"/>
      <c r="G73" s="637"/>
      <c r="H73" s="163" t="s">
        <v>490</v>
      </c>
      <c r="I73" s="151" t="s">
        <v>62</v>
      </c>
      <c r="J73" s="206" t="s">
        <v>491</v>
      </c>
      <c r="K73" s="206" t="s">
        <v>454</v>
      </c>
      <c r="L73" s="207">
        <v>43137</v>
      </c>
      <c r="M73" s="207"/>
      <c r="N73" s="207"/>
      <c r="O73" s="685" t="s">
        <v>492</v>
      </c>
      <c r="P73" s="592"/>
      <c r="Q73" s="592"/>
      <c r="R73" s="593"/>
      <c r="S73" s="206"/>
      <c r="T73" s="143" t="s">
        <v>493</v>
      </c>
      <c r="U73" s="208" t="s">
        <v>494</v>
      </c>
      <c r="V73" s="199" t="s">
        <v>64</v>
      </c>
      <c r="W73" s="200" t="s">
        <v>76</v>
      </c>
      <c r="X73" s="150" t="s">
        <v>495</v>
      </c>
      <c r="Y73" s="201"/>
      <c r="Z73" s="20"/>
    </row>
    <row r="74" spans="1:26" ht="15.75" hidden="1" customHeight="1">
      <c r="A74" s="637"/>
      <c r="B74" s="637"/>
      <c r="C74" s="637"/>
      <c r="D74" s="637"/>
      <c r="E74" s="637"/>
      <c r="F74" s="637"/>
      <c r="G74" s="637"/>
      <c r="H74" s="91" t="s">
        <v>496</v>
      </c>
      <c r="I74" s="130" t="s">
        <v>62</v>
      </c>
      <c r="J74" s="130" t="s">
        <v>497</v>
      </c>
      <c r="K74" s="130" t="s">
        <v>498</v>
      </c>
      <c r="L74" s="131">
        <v>43137</v>
      </c>
      <c r="M74" s="131">
        <v>43136</v>
      </c>
      <c r="N74" s="131">
        <v>43280</v>
      </c>
      <c r="O74" s="683" t="s">
        <v>499</v>
      </c>
      <c r="P74" s="592"/>
      <c r="Q74" s="592"/>
      <c r="R74" s="593"/>
      <c r="S74" s="130" t="s">
        <v>500</v>
      </c>
      <c r="T74" s="133" t="s">
        <v>501</v>
      </c>
      <c r="U74" s="209" t="s">
        <v>502</v>
      </c>
      <c r="V74" s="167"/>
      <c r="W74" s="122" t="s">
        <v>76</v>
      </c>
      <c r="X74" s="150" t="s">
        <v>503</v>
      </c>
      <c r="Y74" s="94"/>
      <c r="Z74" s="23"/>
    </row>
    <row r="75" spans="1:26" ht="248.25" hidden="1" customHeight="1">
      <c r="A75" s="637"/>
      <c r="B75" s="637"/>
      <c r="C75" s="637"/>
      <c r="D75" s="637"/>
      <c r="E75" s="637"/>
      <c r="F75" s="637"/>
      <c r="G75" s="637"/>
      <c r="H75" s="150" t="s">
        <v>504</v>
      </c>
      <c r="I75" s="151" t="s">
        <v>62</v>
      </c>
      <c r="J75" s="151" t="s">
        <v>505</v>
      </c>
      <c r="K75" s="151" t="s">
        <v>498</v>
      </c>
      <c r="L75" s="168">
        <v>43137</v>
      </c>
      <c r="M75" s="168">
        <v>43136</v>
      </c>
      <c r="N75" s="168">
        <v>43280</v>
      </c>
      <c r="O75" s="684" t="s">
        <v>506</v>
      </c>
      <c r="P75" s="592"/>
      <c r="Q75" s="592"/>
      <c r="R75" s="593"/>
      <c r="S75" s="151"/>
      <c r="T75" s="143" t="s">
        <v>507</v>
      </c>
      <c r="U75" s="150" t="s">
        <v>508</v>
      </c>
      <c r="V75" s="199" t="s">
        <v>64</v>
      </c>
      <c r="W75" s="200" t="s">
        <v>76</v>
      </c>
      <c r="X75" s="150" t="s">
        <v>509</v>
      </c>
      <c r="Y75" s="201"/>
      <c r="Z75" s="20"/>
    </row>
    <row r="76" spans="1:26" ht="15.75" hidden="1" customHeight="1">
      <c r="A76" s="637"/>
      <c r="B76" s="637"/>
      <c r="C76" s="637"/>
      <c r="D76" s="637"/>
      <c r="E76" s="637"/>
      <c r="F76" s="637"/>
      <c r="G76" s="637"/>
      <c r="H76" s="91" t="s">
        <v>510</v>
      </c>
      <c r="I76" s="130" t="s">
        <v>62</v>
      </c>
      <c r="J76" s="130" t="s">
        <v>511</v>
      </c>
      <c r="K76" s="130" t="s">
        <v>512</v>
      </c>
      <c r="L76" s="131">
        <v>43137</v>
      </c>
      <c r="M76" s="131">
        <v>43136</v>
      </c>
      <c r="N76" s="131">
        <v>43159</v>
      </c>
      <c r="O76" s="683" t="s">
        <v>513</v>
      </c>
      <c r="P76" s="592"/>
      <c r="Q76" s="592"/>
      <c r="R76" s="593"/>
      <c r="S76" s="130" t="s">
        <v>514</v>
      </c>
      <c r="T76" s="133" t="s">
        <v>515</v>
      </c>
      <c r="U76" s="91" t="s">
        <v>516</v>
      </c>
      <c r="V76" s="167"/>
      <c r="W76" s="122" t="s">
        <v>76</v>
      </c>
      <c r="X76" s="150" t="s">
        <v>451</v>
      </c>
      <c r="Y76" s="94"/>
      <c r="Z76" s="23"/>
    </row>
    <row r="77" spans="1:26" ht="15.75" hidden="1" customHeight="1">
      <c r="A77" s="637"/>
      <c r="B77" s="637"/>
      <c r="C77" s="637"/>
      <c r="D77" s="637"/>
      <c r="E77" s="637"/>
      <c r="F77" s="637"/>
      <c r="G77" s="637"/>
      <c r="H77" s="150" t="s">
        <v>517</v>
      </c>
      <c r="I77" s="151" t="s">
        <v>62</v>
      </c>
      <c r="J77" s="151" t="s">
        <v>518</v>
      </c>
      <c r="K77" s="151" t="s">
        <v>519</v>
      </c>
      <c r="L77" s="168">
        <v>43137</v>
      </c>
      <c r="M77" s="168">
        <v>43160</v>
      </c>
      <c r="N77" s="168">
        <v>43464</v>
      </c>
      <c r="O77" s="684" t="s">
        <v>520</v>
      </c>
      <c r="P77" s="592"/>
      <c r="Q77" s="592"/>
      <c r="R77" s="593"/>
      <c r="S77" s="151"/>
      <c r="T77" s="143" t="s">
        <v>521</v>
      </c>
      <c r="U77" s="210" t="s">
        <v>522</v>
      </c>
      <c r="V77" s="199" t="s">
        <v>64</v>
      </c>
      <c r="W77" s="200" t="s">
        <v>76</v>
      </c>
      <c r="X77" s="150" t="s">
        <v>523</v>
      </c>
      <c r="Y77" s="201"/>
      <c r="Z77" s="20"/>
    </row>
    <row r="78" spans="1:26" ht="267" hidden="1" customHeight="1">
      <c r="A78" s="637"/>
      <c r="B78" s="637"/>
      <c r="C78" s="637"/>
      <c r="D78" s="637"/>
      <c r="E78" s="637"/>
      <c r="F78" s="637"/>
      <c r="G78" s="637"/>
      <c r="H78" s="91" t="s">
        <v>524</v>
      </c>
      <c r="I78" s="130" t="s">
        <v>62</v>
      </c>
      <c r="J78" s="130" t="s">
        <v>453</v>
      </c>
      <c r="K78" s="130" t="s">
        <v>525</v>
      </c>
      <c r="L78" s="131">
        <v>43137</v>
      </c>
      <c r="M78" s="131">
        <v>43137</v>
      </c>
      <c r="N78" s="131">
        <v>43159</v>
      </c>
      <c r="O78" s="683" t="s">
        <v>526</v>
      </c>
      <c r="P78" s="592"/>
      <c r="Q78" s="592"/>
      <c r="R78" s="593"/>
      <c r="S78" s="130"/>
      <c r="T78" s="133" t="s">
        <v>527</v>
      </c>
      <c r="U78" s="203" t="s">
        <v>528</v>
      </c>
      <c r="V78" s="134"/>
      <c r="W78" s="122" t="s">
        <v>76</v>
      </c>
      <c r="X78" s="150" t="s">
        <v>529</v>
      </c>
      <c r="Y78" s="94"/>
      <c r="Z78" s="23"/>
    </row>
    <row r="79" spans="1:26" ht="73.5" hidden="1" customHeight="1">
      <c r="A79" s="637"/>
      <c r="B79" s="637"/>
      <c r="C79" s="637"/>
      <c r="D79" s="637"/>
      <c r="E79" s="637"/>
      <c r="F79" s="637"/>
      <c r="G79" s="637"/>
      <c r="H79" s="91" t="s">
        <v>530</v>
      </c>
      <c r="I79" s="130" t="s">
        <v>62</v>
      </c>
      <c r="J79" s="130" t="s">
        <v>531</v>
      </c>
      <c r="K79" s="130" t="s">
        <v>498</v>
      </c>
      <c r="L79" s="131">
        <v>43137</v>
      </c>
      <c r="M79" s="131">
        <v>43137</v>
      </c>
      <c r="N79" s="131">
        <v>43159</v>
      </c>
      <c r="O79" s="683" t="s">
        <v>532</v>
      </c>
      <c r="P79" s="592"/>
      <c r="Q79" s="592"/>
      <c r="R79" s="593"/>
      <c r="S79" s="130"/>
      <c r="T79" s="133" t="s">
        <v>533</v>
      </c>
      <c r="U79" s="203" t="s">
        <v>534</v>
      </c>
      <c r="V79" s="134"/>
      <c r="W79" s="122" t="s">
        <v>76</v>
      </c>
      <c r="X79" s="150" t="s">
        <v>535</v>
      </c>
      <c r="Y79" s="94"/>
      <c r="Z79" s="23"/>
    </row>
    <row r="80" spans="1:26" ht="15.75" hidden="1" customHeight="1">
      <c r="A80" s="637"/>
      <c r="B80" s="637"/>
      <c r="C80" s="637"/>
      <c r="D80" s="637"/>
      <c r="E80" s="637"/>
      <c r="F80" s="637"/>
      <c r="G80" s="637"/>
      <c r="H80" s="150" t="s">
        <v>536</v>
      </c>
      <c r="I80" s="151" t="s">
        <v>62</v>
      </c>
      <c r="J80" s="151"/>
      <c r="K80" s="151" t="s">
        <v>537</v>
      </c>
      <c r="L80" s="168">
        <v>43137</v>
      </c>
      <c r="M80" s="168">
        <v>43143</v>
      </c>
      <c r="N80" s="168">
        <v>43147</v>
      </c>
      <c r="O80" s="684" t="s">
        <v>538</v>
      </c>
      <c r="P80" s="592"/>
      <c r="Q80" s="592"/>
      <c r="R80" s="593"/>
      <c r="S80" s="151" t="s">
        <v>539</v>
      </c>
      <c r="T80" s="143" t="s">
        <v>540</v>
      </c>
      <c r="U80" s="150" t="s">
        <v>541</v>
      </c>
      <c r="V80" s="199" t="s">
        <v>64</v>
      </c>
      <c r="W80" s="200" t="s">
        <v>76</v>
      </c>
      <c r="X80" s="150" t="s">
        <v>542</v>
      </c>
      <c r="Y80" s="201"/>
      <c r="Z80" s="20"/>
    </row>
    <row r="81" spans="1:26" ht="15.75" hidden="1" customHeight="1">
      <c r="A81" s="637"/>
      <c r="B81" s="637"/>
      <c r="C81" s="637"/>
      <c r="D81" s="637"/>
      <c r="E81" s="637"/>
      <c r="F81" s="637"/>
      <c r="G81" s="637"/>
      <c r="H81" s="150" t="s">
        <v>543</v>
      </c>
      <c r="I81" s="151" t="s">
        <v>69</v>
      </c>
      <c r="J81" s="151" t="s">
        <v>544</v>
      </c>
      <c r="K81" s="151" t="s">
        <v>545</v>
      </c>
      <c r="L81" s="168">
        <v>43131</v>
      </c>
      <c r="M81" s="168">
        <v>43281</v>
      </c>
      <c r="N81" s="168">
        <v>43281</v>
      </c>
      <c r="O81" s="686" t="s">
        <v>546</v>
      </c>
      <c r="P81" s="687"/>
      <c r="Q81" s="687"/>
      <c r="R81" s="688"/>
      <c r="S81" s="151"/>
      <c r="T81" s="143" t="s">
        <v>547</v>
      </c>
      <c r="U81" s="150"/>
      <c r="V81" s="172"/>
      <c r="W81" s="200" t="s">
        <v>76</v>
      </c>
      <c r="X81" s="150" t="s">
        <v>548</v>
      </c>
      <c r="Y81" s="201"/>
      <c r="Z81" s="20"/>
    </row>
    <row r="82" spans="1:26" ht="15.75" hidden="1" customHeight="1">
      <c r="A82" s="637"/>
      <c r="B82" s="637"/>
      <c r="C82" s="637"/>
      <c r="D82" s="637"/>
      <c r="E82" s="637"/>
      <c r="F82" s="637"/>
      <c r="G82" s="637"/>
      <c r="H82" s="150" t="s">
        <v>549</v>
      </c>
      <c r="I82" s="151" t="s">
        <v>69</v>
      </c>
      <c r="J82" s="151" t="s">
        <v>544</v>
      </c>
      <c r="K82" s="151" t="s">
        <v>550</v>
      </c>
      <c r="L82" s="168">
        <v>43131</v>
      </c>
      <c r="M82" s="168">
        <v>43160</v>
      </c>
      <c r="N82" s="168">
        <v>43281</v>
      </c>
      <c r="O82" s="689"/>
      <c r="P82" s="607"/>
      <c r="Q82" s="607"/>
      <c r="R82" s="690"/>
      <c r="S82" s="151"/>
      <c r="T82" s="143" t="s">
        <v>551</v>
      </c>
      <c r="U82" s="150"/>
      <c r="V82" s="172"/>
      <c r="W82" s="200" t="s">
        <v>76</v>
      </c>
      <c r="X82" s="150" t="s">
        <v>552</v>
      </c>
      <c r="Y82" s="201"/>
      <c r="Z82" s="20"/>
    </row>
    <row r="83" spans="1:26" ht="129" hidden="1" customHeight="1">
      <c r="A83" s="638"/>
      <c r="B83" s="638"/>
      <c r="C83" s="638"/>
      <c r="D83" s="638"/>
      <c r="E83" s="638"/>
      <c r="F83" s="638"/>
      <c r="G83" s="638"/>
      <c r="H83" s="150" t="s">
        <v>553</v>
      </c>
      <c r="I83" s="151" t="s">
        <v>69</v>
      </c>
      <c r="J83" s="151" t="s">
        <v>544</v>
      </c>
      <c r="K83" s="151" t="s">
        <v>554</v>
      </c>
      <c r="L83" s="168">
        <v>43131</v>
      </c>
      <c r="M83" s="168">
        <v>43252</v>
      </c>
      <c r="N83" s="168">
        <v>43281</v>
      </c>
      <c r="O83" s="691"/>
      <c r="P83" s="680"/>
      <c r="Q83" s="680"/>
      <c r="R83" s="681"/>
      <c r="S83" s="151"/>
      <c r="T83" s="143" t="s">
        <v>555</v>
      </c>
      <c r="U83" s="150"/>
      <c r="V83" s="172"/>
      <c r="W83" s="200" t="s">
        <v>76</v>
      </c>
      <c r="X83" s="150" t="s">
        <v>556</v>
      </c>
      <c r="Y83" s="201"/>
      <c r="Z83" s="20"/>
    </row>
    <row r="84" spans="1:26" ht="133.5" customHeight="1">
      <c r="A84" s="211">
        <v>1</v>
      </c>
      <c r="B84" s="211" t="s">
        <v>74</v>
      </c>
      <c r="C84" s="211" t="s">
        <v>66</v>
      </c>
      <c r="D84" s="212">
        <v>43451</v>
      </c>
      <c r="E84" s="91" t="s">
        <v>557</v>
      </c>
      <c r="F84" s="141" t="s">
        <v>75</v>
      </c>
      <c r="G84" s="117" t="s">
        <v>558</v>
      </c>
      <c r="H84" s="91" t="s">
        <v>559</v>
      </c>
      <c r="I84" s="130" t="s">
        <v>69</v>
      </c>
      <c r="J84" s="141" t="s">
        <v>333</v>
      </c>
      <c r="K84" s="115" t="s">
        <v>560</v>
      </c>
      <c r="L84" s="116">
        <v>43451</v>
      </c>
      <c r="M84" s="116">
        <v>43480</v>
      </c>
      <c r="N84" s="116">
        <v>43494</v>
      </c>
      <c r="O84" s="213" t="s">
        <v>561</v>
      </c>
      <c r="P84" s="214" t="s">
        <v>562</v>
      </c>
      <c r="Q84" s="91" t="s">
        <v>563</v>
      </c>
      <c r="R84" s="91"/>
      <c r="S84" s="91" t="s">
        <v>71</v>
      </c>
      <c r="T84" s="130" t="s">
        <v>76</v>
      </c>
      <c r="U84" s="215" t="s">
        <v>564</v>
      </c>
      <c r="V84" s="216"/>
      <c r="W84" s="216"/>
      <c r="X84" s="216"/>
      <c r="Y84" s="217"/>
      <c r="Z84" s="216"/>
    </row>
    <row r="85" spans="1:26" ht="72" customHeight="1">
      <c r="A85" s="218" t="s">
        <v>565</v>
      </c>
      <c r="B85" s="23"/>
      <c r="C85" s="23"/>
      <c r="D85" s="23"/>
      <c r="E85" s="23"/>
      <c r="F85" s="23"/>
      <c r="G85" s="23"/>
      <c r="H85" s="23"/>
      <c r="I85" s="23"/>
      <c r="J85" s="23"/>
      <c r="K85" s="23"/>
      <c r="L85" s="23"/>
      <c r="M85" s="23"/>
      <c r="N85" s="23"/>
      <c r="O85" s="23"/>
      <c r="P85" s="23"/>
      <c r="Q85" s="23"/>
      <c r="R85" s="23"/>
      <c r="S85" s="23"/>
      <c r="T85" s="219"/>
      <c r="U85" s="23"/>
      <c r="V85" s="23"/>
      <c r="W85" s="23"/>
      <c r="X85" s="23"/>
      <c r="Y85" s="23"/>
      <c r="Z85" s="23"/>
    </row>
    <row r="86" spans="1:26" ht="279.75" customHeight="1">
      <c r="A86" s="130">
        <v>1</v>
      </c>
      <c r="B86" s="141" t="s">
        <v>74</v>
      </c>
      <c r="C86" s="141" t="s">
        <v>59</v>
      </c>
      <c r="D86" s="220">
        <v>43432</v>
      </c>
      <c r="E86" s="91" t="s">
        <v>566</v>
      </c>
      <c r="F86" s="141" t="s">
        <v>75</v>
      </c>
      <c r="G86" s="91" t="s">
        <v>567</v>
      </c>
      <c r="H86" s="91" t="s">
        <v>568</v>
      </c>
      <c r="I86" s="130" t="s">
        <v>69</v>
      </c>
      <c r="J86" s="91" t="s">
        <v>569</v>
      </c>
      <c r="K86" s="130" t="s">
        <v>570</v>
      </c>
      <c r="L86" s="131">
        <v>43432</v>
      </c>
      <c r="M86" s="131">
        <v>43446</v>
      </c>
      <c r="N86" s="131">
        <v>43646</v>
      </c>
      <c r="O86" s="692" t="s">
        <v>571</v>
      </c>
      <c r="P86" s="592"/>
      <c r="Q86" s="592"/>
      <c r="R86" s="593"/>
      <c r="S86" s="221" t="s">
        <v>572</v>
      </c>
      <c r="T86" s="91" t="s">
        <v>573</v>
      </c>
      <c r="U86" s="91" t="s">
        <v>574</v>
      </c>
      <c r="V86" s="91" t="s">
        <v>71</v>
      </c>
      <c r="W86" s="130" t="s">
        <v>76</v>
      </c>
      <c r="X86" s="222" t="s">
        <v>575</v>
      </c>
      <c r="Y86" s="223"/>
      <c r="Z86" s="224"/>
    </row>
    <row r="87" spans="1:26" ht="192.75" customHeight="1">
      <c r="A87" s="130">
        <v>2</v>
      </c>
      <c r="B87" s="141" t="s">
        <v>74</v>
      </c>
      <c r="C87" s="141" t="s">
        <v>59</v>
      </c>
      <c r="D87" s="220">
        <v>43432</v>
      </c>
      <c r="E87" s="91" t="s">
        <v>576</v>
      </c>
      <c r="F87" s="141" t="s">
        <v>75</v>
      </c>
      <c r="G87" s="91" t="s">
        <v>577</v>
      </c>
      <c r="H87" s="91" t="s">
        <v>578</v>
      </c>
      <c r="I87" s="91" t="s">
        <v>69</v>
      </c>
      <c r="J87" s="91" t="s">
        <v>579</v>
      </c>
      <c r="K87" s="130" t="s">
        <v>570</v>
      </c>
      <c r="L87" s="131">
        <v>43432</v>
      </c>
      <c r="M87" s="131">
        <v>43446</v>
      </c>
      <c r="N87" s="131">
        <v>43554</v>
      </c>
      <c r="O87" s="692" t="s">
        <v>580</v>
      </c>
      <c r="P87" s="592"/>
      <c r="Q87" s="592"/>
      <c r="R87" s="593"/>
      <c r="S87" s="221" t="s">
        <v>581</v>
      </c>
      <c r="T87" s="91" t="s">
        <v>582</v>
      </c>
      <c r="U87" s="91" t="s">
        <v>583</v>
      </c>
      <c r="V87" s="91" t="s">
        <v>71</v>
      </c>
      <c r="W87" s="130" t="s">
        <v>76</v>
      </c>
      <c r="X87" s="222" t="s">
        <v>584</v>
      </c>
      <c r="Y87" s="224"/>
      <c r="Z87" s="224"/>
    </row>
    <row r="88" spans="1:26" ht="183" customHeight="1">
      <c r="A88" s="130">
        <v>3</v>
      </c>
      <c r="B88" s="141" t="s">
        <v>74</v>
      </c>
      <c r="C88" s="141" t="s">
        <v>59</v>
      </c>
      <c r="D88" s="220">
        <v>43432</v>
      </c>
      <c r="E88" s="91" t="s">
        <v>585</v>
      </c>
      <c r="F88" s="141" t="s">
        <v>75</v>
      </c>
      <c r="G88" s="91" t="s">
        <v>586</v>
      </c>
      <c r="H88" s="91" t="s">
        <v>587</v>
      </c>
      <c r="I88" s="91" t="s">
        <v>69</v>
      </c>
      <c r="J88" s="91" t="s">
        <v>588</v>
      </c>
      <c r="K88" s="130" t="s">
        <v>570</v>
      </c>
      <c r="L88" s="131">
        <v>43432</v>
      </c>
      <c r="M88" s="131">
        <v>43446</v>
      </c>
      <c r="N88" s="131">
        <v>43646</v>
      </c>
      <c r="O88" s="692" t="s">
        <v>589</v>
      </c>
      <c r="P88" s="592"/>
      <c r="Q88" s="592"/>
      <c r="R88" s="593"/>
      <c r="S88" s="225" t="s">
        <v>590</v>
      </c>
      <c r="T88" s="91" t="s">
        <v>591</v>
      </c>
      <c r="U88" s="91" t="s">
        <v>592</v>
      </c>
      <c r="V88" s="91" t="s">
        <v>71</v>
      </c>
      <c r="W88" s="130" t="s">
        <v>76</v>
      </c>
      <c r="X88" s="222" t="s">
        <v>593</v>
      </c>
      <c r="Y88" s="224"/>
      <c r="Z88" s="224"/>
    </row>
    <row r="89" spans="1:26" ht="207.75" customHeight="1">
      <c r="A89" s="226">
        <v>2</v>
      </c>
      <c r="B89" s="130" t="s">
        <v>74</v>
      </c>
      <c r="C89" s="130" t="s">
        <v>59</v>
      </c>
      <c r="D89" s="131">
        <v>43432</v>
      </c>
      <c r="E89" s="130" t="s">
        <v>594</v>
      </c>
      <c r="F89" s="130" t="s">
        <v>75</v>
      </c>
      <c r="G89" s="130" t="s">
        <v>595</v>
      </c>
      <c r="H89" s="227" t="s">
        <v>596</v>
      </c>
      <c r="I89" s="130" t="s">
        <v>69</v>
      </c>
      <c r="J89" s="227" t="s">
        <v>597</v>
      </c>
      <c r="K89" s="130" t="s">
        <v>598</v>
      </c>
      <c r="L89" s="131">
        <v>43432</v>
      </c>
      <c r="M89" s="131">
        <v>43446</v>
      </c>
      <c r="N89" s="131">
        <v>43646</v>
      </c>
      <c r="O89" s="693" t="s">
        <v>599</v>
      </c>
      <c r="P89" s="592"/>
      <c r="Q89" s="592"/>
      <c r="R89" s="593"/>
      <c r="S89" s="221" t="s">
        <v>600</v>
      </c>
      <c r="T89" s="91" t="s">
        <v>601</v>
      </c>
      <c r="U89" s="205" t="s">
        <v>602</v>
      </c>
      <c r="V89" s="139" t="s">
        <v>64</v>
      </c>
      <c r="W89" s="139" t="s">
        <v>76</v>
      </c>
      <c r="X89" s="145" t="s">
        <v>603</v>
      </c>
      <c r="Y89" s="94"/>
      <c r="Z89" s="23"/>
    </row>
    <row r="90" spans="1:26" ht="216.75" customHeight="1">
      <c r="A90" s="130">
        <v>1</v>
      </c>
      <c r="B90" s="130" t="s">
        <v>74</v>
      </c>
      <c r="C90" s="130" t="s">
        <v>59</v>
      </c>
      <c r="D90" s="131">
        <v>43431</v>
      </c>
      <c r="E90" s="91" t="s">
        <v>604</v>
      </c>
      <c r="F90" s="130" t="s">
        <v>75</v>
      </c>
      <c r="G90" s="91" t="s">
        <v>605</v>
      </c>
      <c r="H90" s="91" t="s">
        <v>606</v>
      </c>
      <c r="I90" s="130" t="s">
        <v>69</v>
      </c>
      <c r="J90" s="91" t="s">
        <v>607</v>
      </c>
      <c r="K90" s="130" t="s">
        <v>608</v>
      </c>
      <c r="L90" s="131">
        <v>43432</v>
      </c>
      <c r="M90" s="131">
        <v>43446</v>
      </c>
      <c r="N90" s="131">
        <v>43646</v>
      </c>
      <c r="O90" s="692" t="s">
        <v>609</v>
      </c>
      <c r="P90" s="592"/>
      <c r="Q90" s="592"/>
      <c r="R90" s="593"/>
      <c r="S90" s="221" t="s">
        <v>610</v>
      </c>
      <c r="T90" s="91" t="s">
        <v>611</v>
      </c>
      <c r="U90" s="130" t="s">
        <v>612</v>
      </c>
      <c r="V90" s="130" t="s">
        <v>64</v>
      </c>
      <c r="W90" s="130" t="s">
        <v>76</v>
      </c>
      <c r="X90" s="91" t="s">
        <v>613</v>
      </c>
      <c r="Y90" s="123"/>
      <c r="Z90" s="23"/>
    </row>
    <row r="91" spans="1:26" ht="216.75" customHeight="1">
      <c r="A91" s="221">
        <v>2</v>
      </c>
      <c r="B91" s="221" t="s">
        <v>74</v>
      </c>
      <c r="C91" s="221" t="s">
        <v>59</v>
      </c>
      <c r="D91" s="228">
        <v>43431</v>
      </c>
      <c r="E91" s="135" t="s">
        <v>614</v>
      </c>
      <c r="F91" s="221" t="s">
        <v>75</v>
      </c>
      <c r="G91" s="135" t="s">
        <v>615</v>
      </c>
      <c r="H91" s="135" t="s">
        <v>616</v>
      </c>
      <c r="I91" s="221" t="s">
        <v>69</v>
      </c>
      <c r="J91" s="135" t="s">
        <v>617</v>
      </c>
      <c r="K91" s="221" t="s">
        <v>608</v>
      </c>
      <c r="L91" s="229">
        <v>43440</v>
      </c>
      <c r="M91" s="228">
        <v>43446</v>
      </c>
      <c r="N91" s="230" t="s">
        <v>618</v>
      </c>
      <c r="O91" s="692" t="s">
        <v>619</v>
      </c>
      <c r="P91" s="592"/>
      <c r="Q91" s="592"/>
      <c r="R91" s="593"/>
      <c r="S91" s="221" t="s">
        <v>620</v>
      </c>
      <c r="T91" s="135" t="s">
        <v>621</v>
      </c>
      <c r="U91" s="221" t="s">
        <v>622</v>
      </c>
      <c r="V91" s="221" t="s">
        <v>64</v>
      </c>
      <c r="W91" s="230" t="s">
        <v>76</v>
      </c>
      <c r="X91" s="91" t="s">
        <v>623</v>
      </c>
      <c r="Y91" s="231"/>
      <c r="Z91" s="232"/>
    </row>
    <row r="92" spans="1:26" ht="147.75" customHeight="1">
      <c r="A92" s="221">
        <v>3</v>
      </c>
      <c r="B92" s="221" t="s">
        <v>60</v>
      </c>
      <c r="C92" s="221" t="s">
        <v>98</v>
      </c>
      <c r="D92" s="229">
        <v>43433</v>
      </c>
      <c r="E92" s="135" t="s">
        <v>624</v>
      </c>
      <c r="F92" s="230" t="s">
        <v>81</v>
      </c>
      <c r="G92" s="135" t="s">
        <v>625</v>
      </c>
      <c r="H92" s="135" t="s">
        <v>626</v>
      </c>
      <c r="I92" s="230" t="s">
        <v>62</v>
      </c>
      <c r="J92" s="135" t="s">
        <v>617</v>
      </c>
      <c r="K92" s="221" t="s">
        <v>608</v>
      </c>
      <c r="L92" s="229">
        <v>43440</v>
      </c>
      <c r="M92" s="228">
        <v>43446</v>
      </c>
      <c r="N92" s="230" t="s">
        <v>618</v>
      </c>
      <c r="O92" s="692" t="s">
        <v>627</v>
      </c>
      <c r="P92" s="592"/>
      <c r="Q92" s="592"/>
      <c r="R92" s="593"/>
      <c r="S92" s="221" t="s">
        <v>628</v>
      </c>
      <c r="T92" s="135" t="s">
        <v>629</v>
      </c>
      <c r="U92" s="221" t="s">
        <v>622</v>
      </c>
      <c r="V92" s="230" t="s">
        <v>64</v>
      </c>
      <c r="W92" s="230" t="s">
        <v>76</v>
      </c>
      <c r="X92" s="135" t="s">
        <v>630</v>
      </c>
      <c r="Y92" s="231"/>
      <c r="Z92" s="232"/>
    </row>
    <row r="93" spans="1:26" ht="267.75" customHeight="1">
      <c r="A93" s="130">
        <v>4</v>
      </c>
      <c r="B93" s="130" t="s">
        <v>60</v>
      </c>
      <c r="C93" s="130" t="s">
        <v>98</v>
      </c>
      <c r="D93" s="131">
        <v>43433</v>
      </c>
      <c r="E93" s="91" t="s">
        <v>631</v>
      </c>
      <c r="F93" s="130" t="s">
        <v>81</v>
      </c>
      <c r="G93" s="91" t="s">
        <v>632</v>
      </c>
      <c r="H93" s="91" t="s">
        <v>633</v>
      </c>
      <c r="I93" s="130" t="s">
        <v>62</v>
      </c>
      <c r="J93" s="91" t="s">
        <v>634</v>
      </c>
      <c r="K93" s="130" t="s">
        <v>608</v>
      </c>
      <c r="L93" s="131">
        <v>43440</v>
      </c>
      <c r="M93" s="131">
        <v>43446</v>
      </c>
      <c r="N93" s="131">
        <v>43554</v>
      </c>
      <c r="O93" s="692" t="s">
        <v>635</v>
      </c>
      <c r="P93" s="592"/>
      <c r="Q93" s="592"/>
      <c r="R93" s="593"/>
      <c r="S93" s="221" t="s">
        <v>636</v>
      </c>
      <c r="T93" s="91" t="s">
        <v>637</v>
      </c>
      <c r="U93" s="130" t="s">
        <v>638</v>
      </c>
      <c r="V93" s="130" t="s">
        <v>64</v>
      </c>
      <c r="W93" s="130" t="s">
        <v>76</v>
      </c>
      <c r="X93" s="91" t="s">
        <v>639</v>
      </c>
      <c r="Y93" s="23"/>
      <c r="Z93" s="23"/>
    </row>
    <row r="94" spans="1:26" ht="153" customHeight="1">
      <c r="A94" s="130">
        <v>5</v>
      </c>
      <c r="B94" s="130" t="s">
        <v>60</v>
      </c>
      <c r="C94" s="130" t="s">
        <v>98</v>
      </c>
      <c r="D94" s="131">
        <v>43433</v>
      </c>
      <c r="E94" s="91" t="s">
        <v>640</v>
      </c>
      <c r="F94" s="130" t="s">
        <v>81</v>
      </c>
      <c r="G94" s="91" t="s">
        <v>641</v>
      </c>
      <c r="H94" s="91" t="s">
        <v>642</v>
      </c>
      <c r="I94" s="130" t="s">
        <v>62</v>
      </c>
      <c r="J94" s="91" t="s">
        <v>643</v>
      </c>
      <c r="K94" s="130" t="s">
        <v>608</v>
      </c>
      <c r="L94" s="131">
        <v>43440</v>
      </c>
      <c r="M94" s="131">
        <v>43446</v>
      </c>
      <c r="N94" s="130" t="s">
        <v>618</v>
      </c>
      <c r="O94" s="692" t="s">
        <v>644</v>
      </c>
      <c r="P94" s="592"/>
      <c r="Q94" s="592"/>
      <c r="R94" s="593"/>
      <c r="S94" s="221" t="s">
        <v>645</v>
      </c>
      <c r="T94" s="91" t="s">
        <v>646</v>
      </c>
      <c r="U94" s="205" t="s">
        <v>602</v>
      </c>
      <c r="V94" s="130" t="s">
        <v>64</v>
      </c>
      <c r="W94" s="130" t="s">
        <v>76</v>
      </c>
      <c r="X94" s="91" t="s">
        <v>647</v>
      </c>
      <c r="Y94" s="23"/>
      <c r="Z94" s="23"/>
    </row>
    <row r="95" spans="1:26" ht="153" customHeight="1">
      <c r="A95" s="130">
        <v>6</v>
      </c>
      <c r="B95" s="130" t="s">
        <v>60</v>
      </c>
      <c r="C95" s="130" t="s">
        <v>98</v>
      </c>
      <c r="D95" s="131">
        <v>43433</v>
      </c>
      <c r="E95" s="91" t="s">
        <v>648</v>
      </c>
      <c r="F95" s="130" t="s">
        <v>81</v>
      </c>
      <c r="G95" s="91" t="s">
        <v>649</v>
      </c>
      <c r="H95" s="91" t="s">
        <v>650</v>
      </c>
      <c r="I95" s="130" t="s">
        <v>62</v>
      </c>
      <c r="J95" s="91" t="s">
        <v>651</v>
      </c>
      <c r="K95" s="130" t="s">
        <v>608</v>
      </c>
      <c r="L95" s="131">
        <v>43440</v>
      </c>
      <c r="M95" s="131">
        <v>43446</v>
      </c>
      <c r="N95" s="131">
        <v>43554</v>
      </c>
      <c r="O95" s="693" t="s">
        <v>652</v>
      </c>
      <c r="P95" s="592"/>
      <c r="Q95" s="592"/>
      <c r="R95" s="593"/>
      <c r="S95" s="233" t="s">
        <v>653</v>
      </c>
      <c r="T95" s="91" t="s">
        <v>654</v>
      </c>
      <c r="U95" s="234" t="s">
        <v>655</v>
      </c>
      <c r="V95" s="130" t="s">
        <v>64</v>
      </c>
      <c r="W95" s="130" t="s">
        <v>76</v>
      </c>
      <c r="X95" s="145" t="s">
        <v>656</v>
      </c>
      <c r="Y95" s="23"/>
      <c r="Z95" s="23"/>
    </row>
    <row r="96" spans="1:26" ht="409.5" customHeight="1">
      <c r="A96" s="82"/>
      <c r="B96" s="82"/>
      <c r="C96" s="82"/>
      <c r="D96" s="235"/>
      <c r="E96" s="236"/>
      <c r="F96" s="82"/>
      <c r="G96" s="236"/>
      <c r="H96" s="91" t="s">
        <v>196</v>
      </c>
      <c r="I96" s="130" t="s">
        <v>69</v>
      </c>
      <c r="J96" s="130" t="s">
        <v>197</v>
      </c>
      <c r="K96" s="130" t="s">
        <v>141</v>
      </c>
      <c r="L96" s="131">
        <v>42857</v>
      </c>
      <c r="M96" s="131">
        <v>43467</v>
      </c>
      <c r="N96" s="131">
        <v>43830</v>
      </c>
      <c r="O96" s="683" t="s">
        <v>657</v>
      </c>
      <c r="P96" s="592"/>
      <c r="Q96" s="592"/>
      <c r="R96" s="593"/>
      <c r="S96" s="91" t="s">
        <v>658</v>
      </c>
      <c r="T96" s="133" t="s">
        <v>659</v>
      </c>
      <c r="U96" s="91" t="s">
        <v>660</v>
      </c>
      <c r="V96" s="139"/>
      <c r="W96" s="122" t="s">
        <v>76</v>
      </c>
      <c r="X96" s="135" t="s">
        <v>661</v>
      </c>
      <c r="Y96" s="94"/>
      <c r="Z96" s="23"/>
    </row>
    <row r="97" spans="1:26" ht="195" customHeight="1">
      <c r="A97" s="140">
        <v>18</v>
      </c>
      <c r="B97" s="141" t="s">
        <v>60</v>
      </c>
      <c r="C97" s="141" t="s">
        <v>86</v>
      </c>
      <c r="D97" s="131">
        <v>43138</v>
      </c>
      <c r="E97" s="91" t="s">
        <v>662</v>
      </c>
      <c r="F97" s="130" t="s">
        <v>68</v>
      </c>
      <c r="G97" s="91" t="s">
        <v>663</v>
      </c>
      <c r="H97" s="91" t="s">
        <v>664</v>
      </c>
      <c r="I97" s="130" t="s">
        <v>62</v>
      </c>
      <c r="J97" s="130" t="s">
        <v>665</v>
      </c>
      <c r="K97" s="130" t="s">
        <v>141</v>
      </c>
      <c r="L97" s="131">
        <v>43503</v>
      </c>
      <c r="M97" s="131">
        <v>43503</v>
      </c>
      <c r="N97" s="131">
        <v>43511</v>
      </c>
      <c r="O97" s="694" t="s">
        <v>666</v>
      </c>
      <c r="P97" s="592"/>
      <c r="Q97" s="592"/>
      <c r="R97" s="593"/>
      <c r="S97" s="145" t="s">
        <v>667</v>
      </c>
      <c r="T97" s="142" t="s">
        <v>668</v>
      </c>
      <c r="U97" s="91" t="s">
        <v>669</v>
      </c>
      <c r="V97" s="134" t="s">
        <v>64</v>
      </c>
      <c r="W97" s="122" t="s">
        <v>76</v>
      </c>
      <c r="X97" s="91" t="s">
        <v>670</v>
      </c>
      <c r="Y97" s="23"/>
      <c r="Z97" s="23"/>
    </row>
    <row r="98" spans="1:26" ht="112.5" customHeight="1">
      <c r="A98" s="237">
        <v>28</v>
      </c>
      <c r="B98" s="238" t="s">
        <v>60</v>
      </c>
      <c r="C98" s="238" t="s">
        <v>96</v>
      </c>
      <c r="D98" s="239">
        <v>43516</v>
      </c>
      <c r="E98" s="240" t="s">
        <v>671</v>
      </c>
      <c r="F98" s="238" t="s">
        <v>68</v>
      </c>
      <c r="G98" s="135" t="s">
        <v>672</v>
      </c>
      <c r="H98" s="129" t="s">
        <v>673</v>
      </c>
      <c r="I98" s="240" t="s">
        <v>62</v>
      </c>
      <c r="J98" s="238" t="s">
        <v>674</v>
      </c>
      <c r="K98" s="221" t="s">
        <v>675</v>
      </c>
      <c r="L98" s="241">
        <v>43435</v>
      </c>
      <c r="M98" s="241">
        <v>43435</v>
      </c>
      <c r="N98" s="239">
        <v>43461</v>
      </c>
      <c r="O98" s="693" t="s">
        <v>676</v>
      </c>
      <c r="P98" s="592"/>
      <c r="Q98" s="592"/>
      <c r="R98" s="593"/>
      <c r="S98" s="242" t="s">
        <v>677</v>
      </c>
      <c r="T98" s="243" t="s">
        <v>678</v>
      </c>
      <c r="U98" s="244" t="s">
        <v>679</v>
      </c>
      <c r="V98" s="237" t="s">
        <v>64</v>
      </c>
      <c r="W98" s="240" t="s">
        <v>76</v>
      </c>
      <c r="X98" s="129" t="s">
        <v>680</v>
      </c>
      <c r="Y98" s="245"/>
      <c r="Z98" s="246"/>
    </row>
    <row r="99" spans="1:26" ht="160.5" customHeight="1">
      <c r="A99" s="124"/>
      <c r="B99" s="125"/>
      <c r="C99" s="125"/>
      <c r="D99" s="247"/>
      <c r="E99" s="125"/>
      <c r="F99" s="125"/>
      <c r="G99" s="126"/>
      <c r="H99" s="91" t="s">
        <v>328</v>
      </c>
      <c r="I99" s="130" t="s">
        <v>62</v>
      </c>
      <c r="J99" s="130" t="s">
        <v>329</v>
      </c>
      <c r="K99" s="130" t="s">
        <v>308</v>
      </c>
      <c r="L99" s="131">
        <v>43370</v>
      </c>
      <c r="M99" s="161">
        <v>43374</v>
      </c>
      <c r="N99" s="161">
        <v>43612</v>
      </c>
      <c r="O99" s="675" t="s">
        <v>681</v>
      </c>
      <c r="P99" s="676"/>
      <c r="Q99" s="676"/>
      <c r="R99" s="677"/>
      <c r="S99" s="130" t="s">
        <v>331</v>
      </c>
      <c r="T99" s="149" t="s">
        <v>682</v>
      </c>
      <c r="U99" s="167" t="s">
        <v>333</v>
      </c>
      <c r="V99" s="167"/>
      <c r="W99" s="139" t="s">
        <v>76</v>
      </c>
      <c r="X99" s="150" t="s">
        <v>683</v>
      </c>
      <c r="Y99" s="23"/>
      <c r="Z99" s="23"/>
    </row>
    <row r="100" spans="1:26" ht="138" customHeight="1">
      <c r="A100" s="184">
        <v>32</v>
      </c>
      <c r="B100" s="141" t="s">
        <v>74</v>
      </c>
      <c r="C100" s="141" t="s">
        <v>73</v>
      </c>
      <c r="D100" s="185">
        <v>43437</v>
      </c>
      <c r="E100" s="186" t="s">
        <v>371</v>
      </c>
      <c r="F100" s="141" t="s">
        <v>75</v>
      </c>
      <c r="G100" s="186" t="s">
        <v>372</v>
      </c>
      <c r="H100" s="186" t="s">
        <v>373</v>
      </c>
      <c r="I100" s="141" t="s">
        <v>62</v>
      </c>
      <c r="J100" s="186" t="s">
        <v>317</v>
      </c>
      <c r="K100" s="130" t="s">
        <v>308</v>
      </c>
      <c r="L100" s="131">
        <v>43437</v>
      </c>
      <c r="M100" s="161">
        <v>43497</v>
      </c>
      <c r="N100" s="161">
        <v>43678</v>
      </c>
      <c r="O100" s="675" t="s">
        <v>684</v>
      </c>
      <c r="P100" s="676"/>
      <c r="Q100" s="676"/>
      <c r="R100" s="677"/>
      <c r="S100" s="188" t="s">
        <v>685</v>
      </c>
      <c r="T100" s="189" t="s">
        <v>686</v>
      </c>
      <c r="U100" s="190" t="s">
        <v>377</v>
      </c>
      <c r="V100" s="134"/>
      <c r="W100" s="139" t="s">
        <v>76</v>
      </c>
      <c r="X100" s="150" t="s">
        <v>687</v>
      </c>
      <c r="Y100" s="23"/>
      <c r="Z100" s="23"/>
    </row>
    <row r="101" spans="1:26" ht="72" customHeight="1">
      <c r="A101" s="248"/>
      <c r="B101" s="249"/>
      <c r="C101" s="249" t="s">
        <v>73</v>
      </c>
      <c r="D101" s="250"/>
      <c r="E101" s="214" t="s">
        <v>688</v>
      </c>
      <c r="F101" s="249"/>
      <c r="G101" s="215"/>
      <c r="H101" s="214" t="s">
        <v>689</v>
      </c>
      <c r="I101" s="191" t="s">
        <v>69</v>
      </c>
      <c r="J101" s="191" t="s">
        <v>690</v>
      </c>
      <c r="K101" s="191" t="s">
        <v>691</v>
      </c>
      <c r="L101" s="251">
        <v>43585</v>
      </c>
      <c r="M101" s="251">
        <v>43587</v>
      </c>
      <c r="N101" s="251">
        <v>43615</v>
      </c>
      <c r="O101" s="675" t="s">
        <v>692</v>
      </c>
      <c r="P101" s="676"/>
      <c r="Q101" s="676"/>
      <c r="R101" s="677"/>
      <c r="S101" s="214" t="s">
        <v>693</v>
      </c>
      <c r="T101" s="252" t="s">
        <v>694</v>
      </c>
      <c r="U101" s="253" t="s">
        <v>695</v>
      </c>
      <c r="V101" s="134" t="s">
        <v>64</v>
      </c>
      <c r="W101" s="139" t="s">
        <v>76</v>
      </c>
      <c r="X101" s="214" t="s">
        <v>696</v>
      </c>
      <c r="Y101" s="23"/>
      <c r="Z101" s="23"/>
    </row>
    <row r="102" spans="1:26" ht="72" customHeight="1">
      <c r="A102" s="651"/>
      <c r="B102" s="641"/>
      <c r="C102" s="254"/>
      <c r="D102" s="652"/>
      <c r="E102" s="653"/>
      <c r="F102" s="641"/>
      <c r="G102" s="641"/>
      <c r="H102" s="255" t="s">
        <v>697</v>
      </c>
      <c r="I102" s="191" t="s">
        <v>69</v>
      </c>
      <c r="J102" s="191" t="s">
        <v>322</v>
      </c>
      <c r="K102" s="191" t="s">
        <v>698</v>
      </c>
      <c r="L102" s="251">
        <v>43585</v>
      </c>
      <c r="M102" s="251">
        <v>43617</v>
      </c>
      <c r="N102" s="251">
        <v>43630</v>
      </c>
      <c r="O102" s="675" t="s">
        <v>699</v>
      </c>
      <c r="P102" s="676"/>
      <c r="Q102" s="676"/>
      <c r="R102" s="677"/>
      <c r="S102" s="256" t="s">
        <v>700</v>
      </c>
      <c r="T102" s="252" t="s">
        <v>701</v>
      </c>
      <c r="U102" s="257" t="s">
        <v>702</v>
      </c>
      <c r="V102" s="134" t="s">
        <v>64</v>
      </c>
      <c r="W102" s="139" t="s">
        <v>76</v>
      </c>
      <c r="X102" s="214" t="s">
        <v>703</v>
      </c>
      <c r="Y102" s="23"/>
      <c r="Z102" s="23"/>
    </row>
    <row r="103" spans="1:26" ht="72" customHeight="1">
      <c r="A103" s="637"/>
      <c r="B103" s="637"/>
      <c r="C103" s="254"/>
      <c r="D103" s="637"/>
      <c r="E103" s="638"/>
      <c r="F103" s="637"/>
      <c r="G103" s="637"/>
      <c r="H103" s="255" t="s">
        <v>704</v>
      </c>
      <c r="I103" s="191" t="s">
        <v>69</v>
      </c>
      <c r="J103" s="191" t="s">
        <v>690</v>
      </c>
      <c r="K103" s="191" t="s">
        <v>705</v>
      </c>
      <c r="L103" s="251">
        <v>43585</v>
      </c>
      <c r="M103" s="251">
        <v>43556</v>
      </c>
      <c r="N103" s="251">
        <v>43800</v>
      </c>
      <c r="O103" s="675" t="s">
        <v>706</v>
      </c>
      <c r="P103" s="676"/>
      <c r="Q103" s="676"/>
      <c r="R103" s="677"/>
      <c r="S103" s="256" t="s">
        <v>707</v>
      </c>
      <c r="T103" s="252" t="s">
        <v>708</v>
      </c>
      <c r="U103" s="257" t="s">
        <v>695</v>
      </c>
      <c r="V103" s="134" t="s">
        <v>64</v>
      </c>
      <c r="W103" s="139" t="s">
        <v>76</v>
      </c>
      <c r="X103" s="214" t="s">
        <v>709</v>
      </c>
      <c r="Y103" s="23"/>
      <c r="Z103" s="23"/>
    </row>
    <row r="104" spans="1:26" ht="72" customHeight="1">
      <c r="A104" s="654">
        <v>36</v>
      </c>
      <c r="B104" s="642" t="s">
        <v>60</v>
      </c>
      <c r="C104" s="642" t="s">
        <v>73</v>
      </c>
      <c r="D104" s="655">
        <v>43564</v>
      </c>
      <c r="E104" s="214" t="s">
        <v>710</v>
      </c>
      <c r="F104" s="191" t="s">
        <v>81</v>
      </c>
      <c r="G104" s="642" t="s">
        <v>711</v>
      </c>
      <c r="H104" s="255" t="s">
        <v>712</v>
      </c>
      <c r="I104" s="191" t="s">
        <v>69</v>
      </c>
      <c r="J104" s="191" t="s">
        <v>713</v>
      </c>
      <c r="K104" s="191" t="s">
        <v>698</v>
      </c>
      <c r="L104" s="251">
        <v>43585</v>
      </c>
      <c r="M104" s="251">
        <v>43587</v>
      </c>
      <c r="N104" s="251">
        <v>43615</v>
      </c>
      <c r="O104" s="675" t="s">
        <v>714</v>
      </c>
      <c r="P104" s="676"/>
      <c r="Q104" s="676"/>
      <c r="R104" s="682"/>
      <c r="S104" s="216" t="s">
        <v>715</v>
      </c>
      <c r="T104" s="252" t="s">
        <v>716</v>
      </c>
      <c r="U104" s="257" t="s">
        <v>717</v>
      </c>
      <c r="V104" s="134" t="s">
        <v>64</v>
      </c>
      <c r="W104" s="139" t="s">
        <v>76</v>
      </c>
      <c r="X104" s="214" t="s">
        <v>718</v>
      </c>
      <c r="Y104" s="23"/>
      <c r="Z104" s="23"/>
    </row>
    <row r="105" spans="1:26" ht="72" customHeight="1">
      <c r="A105" s="637"/>
      <c r="B105" s="637"/>
      <c r="C105" s="637"/>
      <c r="D105" s="637"/>
      <c r="E105" s="214" t="s">
        <v>719</v>
      </c>
      <c r="F105" s="191" t="s">
        <v>81</v>
      </c>
      <c r="G105" s="637"/>
      <c r="H105" s="260" t="s">
        <v>720</v>
      </c>
      <c r="I105" s="191" t="s">
        <v>69</v>
      </c>
      <c r="J105" s="191" t="s">
        <v>721</v>
      </c>
      <c r="K105" s="191" t="s">
        <v>698</v>
      </c>
      <c r="L105" s="251">
        <v>43585</v>
      </c>
      <c r="M105" s="251">
        <v>43587</v>
      </c>
      <c r="N105" s="251">
        <v>43615</v>
      </c>
      <c r="O105" s="675" t="s">
        <v>722</v>
      </c>
      <c r="P105" s="676"/>
      <c r="Q105" s="676"/>
      <c r="R105" s="677"/>
      <c r="S105" s="214" t="s">
        <v>723</v>
      </c>
      <c r="T105" s="252" t="s">
        <v>724</v>
      </c>
      <c r="U105" s="257" t="s">
        <v>725</v>
      </c>
      <c r="V105" s="134" t="s">
        <v>64</v>
      </c>
      <c r="W105" s="139" t="s">
        <v>76</v>
      </c>
      <c r="X105" s="214" t="s">
        <v>726</v>
      </c>
      <c r="Y105" s="23"/>
      <c r="Z105" s="23"/>
    </row>
    <row r="106" spans="1:26" ht="72" customHeight="1">
      <c r="A106" s="638"/>
      <c r="B106" s="638"/>
      <c r="C106" s="638"/>
      <c r="D106" s="638"/>
      <c r="E106" s="255" t="s">
        <v>727</v>
      </c>
      <c r="F106" s="191" t="s">
        <v>81</v>
      </c>
      <c r="G106" s="638"/>
      <c r="H106" s="255" t="s">
        <v>728</v>
      </c>
      <c r="I106" s="191" t="s">
        <v>69</v>
      </c>
      <c r="J106" s="191" t="s">
        <v>729</v>
      </c>
      <c r="K106" s="191" t="s">
        <v>698</v>
      </c>
      <c r="L106" s="251">
        <v>43585</v>
      </c>
      <c r="M106" s="251">
        <v>43587</v>
      </c>
      <c r="N106" s="251">
        <v>43600</v>
      </c>
      <c r="O106" s="675" t="s">
        <v>730</v>
      </c>
      <c r="P106" s="676"/>
      <c r="Q106" s="676"/>
      <c r="R106" s="677"/>
      <c r="S106" s="214" t="s">
        <v>731</v>
      </c>
      <c r="T106" s="252" t="s">
        <v>732</v>
      </c>
      <c r="U106" s="257" t="s">
        <v>725</v>
      </c>
      <c r="V106" s="134" t="s">
        <v>64</v>
      </c>
      <c r="W106" s="139" t="s">
        <v>76</v>
      </c>
      <c r="X106" s="214" t="s">
        <v>733</v>
      </c>
      <c r="Y106" s="23"/>
      <c r="Z106" s="23"/>
    </row>
    <row r="107" spans="1:26" ht="72" customHeight="1">
      <c r="A107" s="654">
        <v>38</v>
      </c>
      <c r="B107" s="642" t="s">
        <v>60</v>
      </c>
      <c r="C107" s="642" t="s">
        <v>73</v>
      </c>
      <c r="D107" s="655">
        <v>43564</v>
      </c>
      <c r="E107" s="214" t="s">
        <v>734</v>
      </c>
      <c r="F107" s="191" t="s">
        <v>81</v>
      </c>
      <c r="G107" s="649" t="s">
        <v>735</v>
      </c>
      <c r="H107" s="255" t="s">
        <v>736</v>
      </c>
      <c r="I107" s="191" t="s">
        <v>69</v>
      </c>
      <c r="J107" s="191" t="s">
        <v>737</v>
      </c>
      <c r="K107" s="191" t="s">
        <v>691</v>
      </c>
      <c r="L107" s="251">
        <v>43585</v>
      </c>
      <c r="M107" s="251">
        <v>43587</v>
      </c>
      <c r="N107" s="251">
        <v>43615</v>
      </c>
      <c r="O107" s="675" t="s">
        <v>738</v>
      </c>
      <c r="P107" s="676"/>
      <c r="Q107" s="676"/>
      <c r="R107" s="677"/>
      <c r="S107" s="255" t="s">
        <v>739</v>
      </c>
      <c r="T107" s="252" t="s">
        <v>740</v>
      </c>
      <c r="U107" s="261"/>
      <c r="V107" s="134" t="s">
        <v>64</v>
      </c>
      <c r="W107" s="139" t="s">
        <v>76</v>
      </c>
      <c r="X107" s="214" t="s">
        <v>741</v>
      </c>
      <c r="Y107" s="23"/>
      <c r="Z107" s="23"/>
    </row>
    <row r="108" spans="1:26" ht="72" customHeight="1">
      <c r="A108" s="638"/>
      <c r="B108" s="638"/>
      <c r="C108" s="638"/>
      <c r="D108" s="638"/>
      <c r="E108" s="214" t="s">
        <v>742</v>
      </c>
      <c r="F108" s="191" t="s">
        <v>81</v>
      </c>
      <c r="G108" s="638"/>
      <c r="H108" s="255" t="s">
        <v>743</v>
      </c>
      <c r="I108" s="191" t="s">
        <v>69</v>
      </c>
      <c r="J108" s="191" t="s">
        <v>744</v>
      </c>
      <c r="K108" s="191" t="s">
        <v>691</v>
      </c>
      <c r="L108" s="251">
        <v>43585</v>
      </c>
      <c r="M108" s="251">
        <v>43587</v>
      </c>
      <c r="N108" s="251">
        <v>43615</v>
      </c>
      <c r="O108" s="675" t="s">
        <v>745</v>
      </c>
      <c r="P108" s="676"/>
      <c r="Q108" s="676"/>
      <c r="R108" s="677"/>
      <c r="S108" s="262" t="s">
        <v>746</v>
      </c>
      <c r="T108" s="252" t="s">
        <v>747</v>
      </c>
      <c r="U108" s="261"/>
      <c r="V108" s="134" t="s">
        <v>64</v>
      </c>
      <c r="W108" s="139" t="s">
        <v>76</v>
      </c>
      <c r="X108" s="214" t="s">
        <v>748</v>
      </c>
      <c r="Y108" s="23"/>
      <c r="Z108" s="23"/>
    </row>
    <row r="109" spans="1:26" ht="72" customHeight="1">
      <c r="A109" s="184">
        <v>39</v>
      </c>
      <c r="B109" s="191" t="s">
        <v>60</v>
      </c>
      <c r="C109" s="191" t="s">
        <v>73</v>
      </c>
      <c r="D109" s="263">
        <v>43564</v>
      </c>
      <c r="E109" s="255" t="s">
        <v>749</v>
      </c>
      <c r="F109" s="191" t="s">
        <v>81</v>
      </c>
      <c r="G109" s="214" t="s">
        <v>750</v>
      </c>
      <c r="H109" s="255" t="s">
        <v>751</v>
      </c>
      <c r="I109" s="191" t="s">
        <v>69</v>
      </c>
      <c r="J109" s="191" t="s">
        <v>752</v>
      </c>
      <c r="K109" s="191" t="s">
        <v>753</v>
      </c>
      <c r="L109" s="251">
        <v>43585</v>
      </c>
      <c r="M109" s="251">
        <v>43587</v>
      </c>
      <c r="N109" s="251">
        <v>43829</v>
      </c>
      <c r="O109" s="675" t="s">
        <v>754</v>
      </c>
      <c r="P109" s="676"/>
      <c r="Q109" s="676"/>
      <c r="R109" s="677"/>
      <c r="S109" s="214" t="s">
        <v>755</v>
      </c>
      <c r="T109" s="252" t="s">
        <v>756</v>
      </c>
      <c r="U109" s="264" t="s">
        <v>757</v>
      </c>
      <c r="V109" s="134" t="s">
        <v>64</v>
      </c>
      <c r="W109" s="139" t="s">
        <v>76</v>
      </c>
      <c r="X109" s="214" t="s">
        <v>758</v>
      </c>
      <c r="Y109" s="23"/>
      <c r="Z109" s="23"/>
    </row>
    <row r="110" spans="1:26" ht="72" customHeight="1">
      <c r="A110" s="184">
        <v>40</v>
      </c>
      <c r="B110" s="191" t="s">
        <v>60</v>
      </c>
      <c r="C110" s="191" t="s">
        <v>73</v>
      </c>
      <c r="D110" s="263">
        <v>43564</v>
      </c>
      <c r="E110" s="214" t="s">
        <v>759</v>
      </c>
      <c r="F110" s="191" t="s">
        <v>81</v>
      </c>
      <c r="G110" s="214" t="s">
        <v>760</v>
      </c>
      <c r="H110" s="255" t="s">
        <v>761</v>
      </c>
      <c r="I110" s="191" t="s">
        <v>69</v>
      </c>
      <c r="J110" s="191" t="s">
        <v>762</v>
      </c>
      <c r="K110" s="191" t="s">
        <v>763</v>
      </c>
      <c r="L110" s="251">
        <v>43585</v>
      </c>
      <c r="M110" s="251">
        <v>43586</v>
      </c>
      <c r="N110" s="251">
        <v>43615</v>
      </c>
      <c r="O110" s="675" t="s">
        <v>764</v>
      </c>
      <c r="P110" s="676"/>
      <c r="Q110" s="676"/>
      <c r="R110" s="677"/>
      <c r="S110" s="265" t="s">
        <v>765</v>
      </c>
      <c r="T110" s="252" t="s">
        <v>766</v>
      </c>
      <c r="U110" s="264" t="s">
        <v>767</v>
      </c>
      <c r="V110" s="134" t="s">
        <v>64</v>
      </c>
      <c r="W110" s="139" t="s">
        <v>76</v>
      </c>
      <c r="X110" s="214" t="s">
        <v>768</v>
      </c>
      <c r="Y110" s="23"/>
      <c r="Z110" s="23"/>
    </row>
    <row r="111" spans="1:26" ht="72" customHeight="1">
      <c r="A111" s="654">
        <v>41</v>
      </c>
      <c r="B111" s="642" t="s">
        <v>60</v>
      </c>
      <c r="C111" s="642" t="s">
        <v>73</v>
      </c>
      <c r="D111" s="655">
        <v>43564</v>
      </c>
      <c r="E111" s="214" t="s">
        <v>769</v>
      </c>
      <c r="F111" s="191" t="s">
        <v>81</v>
      </c>
      <c r="G111" s="649" t="s">
        <v>770</v>
      </c>
      <c r="H111" s="255" t="s">
        <v>771</v>
      </c>
      <c r="I111" s="191" t="s">
        <v>69</v>
      </c>
      <c r="J111" s="191" t="s">
        <v>772</v>
      </c>
      <c r="K111" s="191" t="s">
        <v>773</v>
      </c>
      <c r="L111" s="251">
        <v>43585</v>
      </c>
      <c r="M111" s="251">
        <v>43587</v>
      </c>
      <c r="N111" s="251">
        <v>43607</v>
      </c>
      <c r="O111" s="675" t="s">
        <v>774</v>
      </c>
      <c r="P111" s="676"/>
      <c r="Q111" s="676"/>
      <c r="R111" s="677"/>
      <c r="S111" s="266" t="s">
        <v>775</v>
      </c>
      <c r="T111" s="252" t="s">
        <v>776</v>
      </c>
      <c r="U111" s="264" t="s">
        <v>777</v>
      </c>
      <c r="V111" s="134" t="s">
        <v>64</v>
      </c>
      <c r="W111" s="139" t="s">
        <v>76</v>
      </c>
      <c r="X111" s="214" t="s">
        <v>778</v>
      </c>
      <c r="Y111" s="23"/>
      <c r="Z111" s="23"/>
    </row>
    <row r="112" spans="1:26" ht="72" customHeight="1">
      <c r="A112" s="637"/>
      <c r="B112" s="637"/>
      <c r="C112" s="637"/>
      <c r="D112" s="637"/>
      <c r="E112" s="649" t="s">
        <v>779</v>
      </c>
      <c r="F112" s="642" t="s">
        <v>81</v>
      </c>
      <c r="G112" s="637"/>
      <c r="H112" s="255" t="s">
        <v>780</v>
      </c>
      <c r="I112" s="191" t="s">
        <v>69</v>
      </c>
      <c r="J112" s="191" t="s">
        <v>781</v>
      </c>
      <c r="K112" s="191" t="s">
        <v>763</v>
      </c>
      <c r="L112" s="251">
        <v>43585</v>
      </c>
      <c r="M112" s="251">
        <v>43585</v>
      </c>
      <c r="N112" s="267">
        <v>43585</v>
      </c>
      <c r="O112" s="675" t="s">
        <v>782</v>
      </c>
      <c r="P112" s="676"/>
      <c r="Q112" s="676"/>
      <c r="R112" s="677"/>
      <c r="S112" s="268" t="s">
        <v>783</v>
      </c>
      <c r="T112" s="269" t="s">
        <v>784</v>
      </c>
      <c r="U112" s="264" t="s">
        <v>785</v>
      </c>
      <c r="V112" s="134" t="s">
        <v>64</v>
      </c>
      <c r="W112" s="139" t="s">
        <v>76</v>
      </c>
      <c r="X112" s="214" t="s">
        <v>786</v>
      </c>
      <c r="Y112" s="23"/>
      <c r="Z112" s="23"/>
    </row>
    <row r="113" spans="1:26" ht="72" customHeight="1">
      <c r="A113" s="637"/>
      <c r="B113" s="637"/>
      <c r="C113" s="637"/>
      <c r="D113" s="637"/>
      <c r="E113" s="637"/>
      <c r="F113" s="637"/>
      <c r="G113" s="637"/>
      <c r="H113" s="255" t="s">
        <v>787</v>
      </c>
      <c r="I113" s="191" t="s">
        <v>69</v>
      </c>
      <c r="J113" s="191" t="s">
        <v>781</v>
      </c>
      <c r="K113" s="191" t="s">
        <v>788</v>
      </c>
      <c r="L113" s="251">
        <v>43585</v>
      </c>
      <c r="M113" s="251">
        <v>43587</v>
      </c>
      <c r="N113" s="267">
        <v>43600</v>
      </c>
      <c r="O113" s="675" t="s">
        <v>789</v>
      </c>
      <c r="P113" s="676"/>
      <c r="Q113" s="676"/>
      <c r="R113" s="677"/>
      <c r="S113" s="265" t="s">
        <v>790</v>
      </c>
      <c r="T113" s="269" t="s">
        <v>791</v>
      </c>
      <c r="U113" s="264" t="s">
        <v>785</v>
      </c>
      <c r="V113" s="134" t="s">
        <v>64</v>
      </c>
      <c r="W113" s="139" t="s">
        <v>76</v>
      </c>
      <c r="X113" s="214" t="s">
        <v>792</v>
      </c>
      <c r="Y113" s="23"/>
      <c r="Z113" s="23"/>
    </row>
    <row r="114" spans="1:26" ht="72" customHeight="1">
      <c r="A114" s="637"/>
      <c r="B114" s="637"/>
      <c r="C114" s="637"/>
      <c r="D114" s="637"/>
      <c r="E114" s="638"/>
      <c r="F114" s="638"/>
      <c r="G114" s="637"/>
      <c r="H114" s="255" t="s">
        <v>793</v>
      </c>
      <c r="I114" s="191" t="s">
        <v>69</v>
      </c>
      <c r="J114" s="191" t="s">
        <v>794</v>
      </c>
      <c r="K114" s="191" t="s">
        <v>698</v>
      </c>
      <c r="L114" s="251">
        <v>43585</v>
      </c>
      <c r="M114" s="251">
        <v>43587</v>
      </c>
      <c r="N114" s="267">
        <v>43600</v>
      </c>
      <c r="O114" s="675" t="s">
        <v>795</v>
      </c>
      <c r="P114" s="676"/>
      <c r="Q114" s="676"/>
      <c r="R114" s="677"/>
      <c r="S114" s="214" t="s">
        <v>796</v>
      </c>
      <c r="T114" s="252" t="s">
        <v>797</v>
      </c>
      <c r="U114" s="257" t="s">
        <v>798</v>
      </c>
      <c r="V114" s="134" t="s">
        <v>64</v>
      </c>
      <c r="W114" s="139" t="s">
        <v>76</v>
      </c>
      <c r="X114" s="214" t="s">
        <v>799</v>
      </c>
      <c r="Y114" s="23"/>
      <c r="Z114" s="23"/>
    </row>
    <row r="115" spans="1:26" ht="72" customHeight="1">
      <c r="A115" s="258">
        <v>43</v>
      </c>
      <c r="B115" s="191" t="s">
        <v>60</v>
      </c>
      <c r="C115" s="191" t="s">
        <v>73</v>
      </c>
      <c r="D115" s="263">
        <v>43564</v>
      </c>
      <c r="E115" s="214" t="s">
        <v>800</v>
      </c>
      <c r="F115" s="191" t="s">
        <v>81</v>
      </c>
      <c r="G115" s="259" t="s">
        <v>801</v>
      </c>
      <c r="H115" s="255" t="s">
        <v>802</v>
      </c>
      <c r="I115" s="191" t="s">
        <v>69</v>
      </c>
      <c r="J115" s="191" t="s">
        <v>803</v>
      </c>
      <c r="K115" s="191" t="s">
        <v>698</v>
      </c>
      <c r="L115" s="251">
        <v>43585</v>
      </c>
      <c r="M115" s="251">
        <v>43587</v>
      </c>
      <c r="N115" s="251">
        <v>43600</v>
      </c>
      <c r="O115" s="675" t="s">
        <v>804</v>
      </c>
      <c r="P115" s="676"/>
      <c r="Q115" s="676"/>
      <c r="R115" s="677"/>
      <c r="S115" s="214" t="s">
        <v>805</v>
      </c>
      <c r="T115" s="252" t="s">
        <v>806</v>
      </c>
      <c r="U115" s="261"/>
      <c r="V115" s="134" t="s">
        <v>64</v>
      </c>
      <c r="W115" s="139" t="s">
        <v>76</v>
      </c>
      <c r="X115" s="214" t="s">
        <v>807</v>
      </c>
      <c r="Y115" s="23"/>
      <c r="Z115" s="23"/>
    </row>
    <row r="116" spans="1:26" ht="72" customHeight="1">
      <c r="A116" s="270">
        <v>44</v>
      </c>
      <c r="B116" s="642" t="s">
        <v>60</v>
      </c>
      <c r="C116" s="642" t="s">
        <v>73</v>
      </c>
      <c r="D116" s="655">
        <v>43564</v>
      </c>
      <c r="E116" s="214" t="s">
        <v>808</v>
      </c>
      <c r="F116" s="642" t="s">
        <v>81</v>
      </c>
      <c r="G116" s="649" t="s">
        <v>809</v>
      </c>
      <c r="H116" s="255" t="s">
        <v>810</v>
      </c>
      <c r="I116" s="191" t="s">
        <v>69</v>
      </c>
      <c r="J116" s="191" t="s">
        <v>811</v>
      </c>
      <c r="K116" s="191" t="s">
        <v>812</v>
      </c>
      <c r="L116" s="251">
        <v>43585</v>
      </c>
      <c r="M116" s="251">
        <v>43587</v>
      </c>
      <c r="N116" s="251">
        <v>43646</v>
      </c>
      <c r="O116" s="675" t="s">
        <v>813</v>
      </c>
      <c r="P116" s="676"/>
      <c r="Q116" s="676"/>
      <c r="R116" s="677"/>
      <c r="S116" s="214" t="s">
        <v>814</v>
      </c>
      <c r="T116" s="252" t="s">
        <v>815</v>
      </c>
      <c r="U116" s="257" t="s">
        <v>816</v>
      </c>
      <c r="V116" s="134" t="s">
        <v>64</v>
      </c>
      <c r="W116" s="139" t="s">
        <v>76</v>
      </c>
      <c r="X116" s="214" t="s">
        <v>817</v>
      </c>
      <c r="Y116" s="23"/>
      <c r="Z116" s="23"/>
    </row>
    <row r="117" spans="1:26" ht="72" customHeight="1">
      <c r="A117" s="271"/>
      <c r="B117" s="637"/>
      <c r="C117" s="637"/>
      <c r="D117" s="637"/>
      <c r="E117" s="214" t="s">
        <v>818</v>
      </c>
      <c r="F117" s="637"/>
      <c r="G117" s="637"/>
      <c r="H117" s="214" t="s">
        <v>819</v>
      </c>
      <c r="I117" s="191" t="s">
        <v>69</v>
      </c>
      <c r="J117" s="191" t="s">
        <v>820</v>
      </c>
      <c r="K117" s="191" t="s">
        <v>788</v>
      </c>
      <c r="L117" s="251">
        <v>43585</v>
      </c>
      <c r="M117" s="251">
        <v>43587</v>
      </c>
      <c r="N117" s="251">
        <v>43646</v>
      </c>
      <c r="O117" s="675" t="s">
        <v>821</v>
      </c>
      <c r="P117" s="676"/>
      <c r="Q117" s="676"/>
      <c r="R117" s="677"/>
      <c r="S117" s="214" t="s">
        <v>822</v>
      </c>
      <c r="T117" s="252" t="s">
        <v>823</v>
      </c>
      <c r="U117" s="261"/>
      <c r="V117" s="134" t="s">
        <v>64</v>
      </c>
      <c r="W117" s="139" t="s">
        <v>76</v>
      </c>
      <c r="X117" s="214" t="s">
        <v>824</v>
      </c>
      <c r="Y117" s="23"/>
      <c r="Z117" s="23"/>
    </row>
    <row r="118" spans="1:26" ht="72" customHeight="1">
      <c r="A118" s="271"/>
      <c r="B118" s="637"/>
      <c r="C118" s="637"/>
      <c r="D118" s="637"/>
      <c r="E118" s="214" t="s">
        <v>825</v>
      </c>
      <c r="F118" s="637"/>
      <c r="G118" s="637"/>
      <c r="H118" s="255" t="s">
        <v>826</v>
      </c>
      <c r="I118" s="191" t="s">
        <v>69</v>
      </c>
      <c r="J118" s="191" t="s">
        <v>827</v>
      </c>
      <c r="K118" s="191" t="s">
        <v>691</v>
      </c>
      <c r="L118" s="251">
        <v>43585</v>
      </c>
      <c r="M118" s="251">
        <v>43587</v>
      </c>
      <c r="N118" s="251">
        <v>43615</v>
      </c>
      <c r="O118" s="675" t="s">
        <v>828</v>
      </c>
      <c r="P118" s="676"/>
      <c r="Q118" s="676"/>
      <c r="R118" s="677"/>
      <c r="S118" s="272" t="s">
        <v>827</v>
      </c>
      <c r="T118" s="252" t="s">
        <v>829</v>
      </c>
      <c r="U118" s="261"/>
      <c r="V118" s="134" t="s">
        <v>64</v>
      </c>
      <c r="W118" s="139" t="s">
        <v>76</v>
      </c>
      <c r="X118" s="214" t="s">
        <v>830</v>
      </c>
      <c r="Y118" s="23"/>
      <c r="Z118" s="23"/>
    </row>
    <row r="119" spans="1:26" ht="72" customHeight="1">
      <c r="A119" s="271"/>
      <c r="B119" s="637"/>
      <c r="C119" s="637"/>
      <c r="D119" s="637"/>
      <c r="E119" s="214" t="s">
        <v>831</v>
      </c>
      <c r="F119" s="637"/>
      <c r="G119" s="637"/>
      <c r="H119" s="255" t="s">
        <v>832</v>
      </c>
      <c r="I119" s="191" t="s">
        <v>69</v>
      </c>
      <c r="J119" s="191" t="s">
        <v>833</v>
      </c>
      <c r="K119" s="191" t="s">
        <v>691</v>
      </c>
      <c r="L119" s="251">
        <v>43585</v>
      </c>
      <c r="M119" s="251">
        <v>43587</v>
      </c>
      <c r="N119" s="251">
        <v>43615</v>
      </c>
      <c r="O119" s="675" t="s">
        <v>834</v>
      </c>
      <c r="P119" s="676"/>
      <c r="Q119" s="676"/>
      <c r="R119" s="677"/>
      <c r="S119" s="649" t="s">
        <v>835</v>
      </c>
      <c r="T119" s="252" t="s">
        <v>836</v>
      </c>
      <c r="U119" s="261"/>
      <c r="V119" s="134" t="s">
        <v>64</v>
      </c>
      <c r="W119" s="139" t="s">
        <v>76</v>
      </c>
      <c r="X119" s="214" t="s">
        <v>837</v>
      </c>
      <c r="Y119" s="23"/>
      <c r="Z119" s="23"/>
    </row>
    <row r="120" spans="1:26" ht="72" customHeight="1">
      <c r="A120" s="271"/>
      <c r="B120" s="637"/>
      <c r="C120" s="637"/>
      <c r="D120" s="637"/>
      <c r="E120" s="214" t="s">
        <v>838</v>
      </c>
      <c r="F120" s="637"/>
      <c r="G120" s="637"/>
      <c r="H120" s="255" t="s">
        <v>839</v>
      </c>
      <c r="I120" s="191" t="s">
        <v>69</v>
      </c>
      <c r="J120" s="191" t="s">
        <v>833</v>
      </c>
      <c r="K120" s="191" t="s">
        <v>788</v>
      </c>
      <c r="L120" s="251">
        <v>43585</v>
      </c>
      <c r="M120" s="251">
        <v>43587</v>
      </c>
      <c r="N120" s="251">
        <v>43615</v>
      </c>
      <c r="O120" s="675"/>
      <c r="P120" s="676"/>
      <c r="Q120" s="676"/>
      <c r="R120" s="677"/>
      <c r="S120" s="638"/>
      <c r="T120" s="252" t="s">
        <v>840</v>
      </c>
      <c r="U120" s="261"/>
      <c r="V120" s="134" t="s">
        <v>64</v>
      </c>
      <c r="W120" s="139" t="s">
        <v>76</v>
      </c>
      <c r="X120" s="214" t="s">
        <v>841</v>
      </c>
      <c r="Y120" s="23"/>
      <c r="Z120" s="23"/>
    </row>
    <row r="121" spans="1:26" ht="72" customHeight="1">
      <c r="A121" s="271"/>
      <c r="B121" s="637"/>
      <c r="C121" s="637"/>
      <c r="D121" s="637"/>
      <c r="E121" s="214" t="s">
        <v>842</v>
      </c>
      <c r="F121" s="637"/>
      <c r="G121" s="637"/>
      <c r="H121" s="214" t="s">
        <v>843</v>
      </c>
      <c r="I121" s="191" t="s">
        <v>69</v>
      </c>
      <c r="J121" s="191" t="s">
        <v>844</v>
      </c>
      <c r="K121" s="191" t="s">
        <v>845</v>
      </c>
      <c r="L121" s="251">
        <v>43585</v>
      </c>
      <c r="M121" s="251">
        <v>43587</v>
      </c>
      <c r="N121" s="251">
        <v>43631</v>
      </c>
      <c r="O121" s="675" t="s">
        <v>846</v>
      </c>
      <c r="P121" s="676"/>
      <c r="Q121" s="676"/>
      <c r="R121" s="677"/>
      <c r="S121" s="214" t="s">
        <v>847</v>
      </c>
      <c r="T121" s="252" t="s">
        <v>848</v>
      </c>
      <c r="U121" s="261"/>
      <c r="V121" s="134" t="s">
        <v>64</v>
      </c>
      <c r="W121" s="139" t="s">
        <v>76</v>
      </c>
      <c r="X121" s="214" t="s">
        <v>849</v>
      </c>
      <c r="Y121" s="23"/>
      <c r="Z121" s="23"/>
    </row>
    <row r="122" spans="1:26" ht="72" customHeight="1">
      <c r="A122" s="273"/>
      <c r="B122" s="638"/>
      <c r="C122" s="638"/>
      <c r="D122" s="638"/>
      <c r="E122" s="214" t="s">
        <v>850</v>
      </c>
      <c r="F122" s="638"/>
      <c r="G122" s="638"/>
      <c r="H122" s="214" t="s">
        <v>851</v>
      </c>
      <c r="I122" s="191" t="s">
        <v>69</v>
      </c>
      <c r="J122" s="191" t="s">
        <v>833</v>
      </c>
      <c r="K122" s="191" t="s">
        <v>691</v>
      </c>
      <c r="L122" s="251">
        <v>43585</v>
      </c>
      <c r="M122" s="251">
        <v>43587</v>
      </c>
      <c r="N122" s="251">
        <v>43615</v>
      </c>
      <c r="O122" s="675" t="s">
        <v>852</v>
      </c>
      <c r="P122" s="676"/>
      <c r="Q122" s="676"/>
      <c r="R122" s="677"/>
      <c r="S122" s="214" t="s">
        <v>853</v>
      </c>
      <c r="T122" s="252" t="s">
        <v>854</v>
      </c>
      <c r="U122" s="261"/>
      <c r="V122" s="134" t="s">
        <v>64</v>
      </c>
      <c r="W122" s="139" t="s">
        <v>76</v>
      </c>
      <c r="X122" s="214" t="s">
        <v>855</v>
      </c>
      <c r="Y122" s="23"/>
      <c r="Z122" s="23"/>
    </row>
    <row r="123" spans="1:26" ht="72" customHeight="1">
      <c r="A123" s="184">
        <v>46</v>
      </c>
      <c r="B123" s="191" t="s">
        <v>60</v>
      </c>
      <c r="C123" s="191" t="s">
        <v>73</v>
      </c>
      <c r="D123" s="263">
        <v>43564</v>
      </c>
      <c r="E123" s="214" t="s">
        <v>856</v>
      </c>
      <c r="F123" s="191" t="s">
        <v>81</v>
      </c>
      <c r="G123" s="214" t="s">
        <v>857</v>
      </c>
      <c r="H123" s="214" t="s">
        <v>858</v>
      </c>
      <c r="I123" s="191" t="s">
        <v>69</v>
      </c>
      <c r="J123" s="191" t="s">
        <v>859</v>
      </c>
      <c r="K123" s="191" t="s">
        <v>763</v>
      </c>
      <c r="L123" s="251">
        <v>43585</v>
      </c>
      <c r="M123" s="251">
        <v>43591</v>
      </c>
      <c r="N123" s="251">
        <v>43591</v>
      </c>
      <c r="O123" s="675" t="s">
        <v>860</v>
      </c>
      <c r="P123" s="676"/>
      <c r="Q123" s="676"/>
      <c r="R123" s="682"/>
      <c r="S123" s="216" t="s">
        <v>861</v>
      </c>
      <c r="T123" s="252" t="s">
        <v>862</v>
      </c>
      <c r="U123" s="257" t="s">
        <v>863</v>
      </c>
      <c r="V123" s="134" t="s">
        <v>64</v>
      </c>
      <c r="W123" s="139" t="s">
        <v>76</v>
      </c>
      <c r="X123" s="214" t="s">
        <v>864</v>
      </c>
      <c r="Y123" s="23"/>
      <c r="Z123" s="23"/>
    </row>
    <row r="124" spans="1:26" ht="72" customHeight="1">
      <c r="A124" s="654">
        <v>47</v>
      </c>
      <c r="B124" s="642" t="s">
        <v>60</v>
      </c>
      <c r="C124" s="642" t="s">
        <v>73</v>
      </c>
      <c r="D124" s="655">
        <v>43564</v>
      </c>
      <c r="E124" s="214" t="s">
        <v>865</v>
      </c>
      <c r="F124" s="191" t="s">
        <v>81</v>
      </c>
      <c r="G124" s="650" t="s">
        <v>866</v>
      </c>
      <c r="H124" s="255" t="s">
        <v>867</v>
      </c>
      <c r="I124" s="191" t="s">
        <v>69</v>
      </c>
      <c r="J124" s="191" t="s">
        <v>868</v>
      </c>
      <c r="K124" s="191" t="s">
        <v>869</v>
      </c>
      <c r="L124" s="251">
        <v>43585</v>
      </c>
      <c r="M124" s="251">
        <v>43587</v>
      </c>
      <c r="N124" s="251">
        <v>43646</v>
      </c>
      <c r="O124" s="675" t="s">
        <v>870</v>
      </c>
      <c r="P124" s="676"/>
      <c r="Q124" s="676"/>
      <c r="R124" s="677"/>
      <c r="S124" s="214" t="s">
        <v>868</v>
      </c>
      <c r="T124" s="252" t="s">
        <v>871</v>
      </c>
      <c r="U124" s="261"/>
      <c r="V124" s="134" t="s">
        <v>64</v>
      </c>
      <c r="W124" s="139" t="s">
        <v>76</v>
      </c>
      <c r="X124" s="214" t="s">
        <v>872</v>
      </c>
      <c r="Y124" s="23"/>
      <c r="Z124" s="23"/>
    </row>
    <row r="125" spans="1:26" ht="72" customHeight="1">
      <c r="A125" s="638"/>
      <c r="B125" s="638"/>
      <c r="C125" s="638"/>
      <c r="D125" s="638"/>
      <c r="E125" s="214" t="s">
        <v>873</v>
      </c>
      <c r="F125" s="191" t="s">
        <v>81</v>
      </c>
      <c r="G125" s="638"/>
      <c r="H125" s="255" t="s">
        <v>874</v>
      </c>
      <c r="I125" s="191" t="s">
        <v>69</v>
      </c>
      <c r="J125" s="274" t="s">
        <v>875</v>
      </c>
      <c r="K125" s="191" t="s">
        <v>869</v>
      </c>
      <c r="L125" s="251">
        <v>43585</v>
      </c>
      <c r="M125" s="251">
        <v>43587</v>
      </c>
      <c r="N125" s="251">
        <v>43615</v>
      </c>
      <c r="O125" s="675" t="s">
        <v>876</v>
      </c>
      <c r="P125" s="676"/>
      <c r="Q125" s="676"/>
      <c r="R125" s="677"/>
      <c r="S125" s="214" t="s">
        <v>877</v>
      </c>
      <c r="T125" s="252" t="s">
        <v>878</v>
      </c>
      <c r="U125" s="261"/>
      <c r="V125" s="134" t="s">
        <v>64</v>
      </c>
      <c r="W125" s="139" t="s">
        <v>76</v>
      </c>
      <c r="X125" s="214" t="s">
        <v>879</v>
      </c>
      <c r="Y125" s="23"/>
      <c r="Z125" s="23"/>
    </row>
    <row r="126" spans="1:26" ht="72" customHeight="1">
      <c r="A126" s="248"/>
      <c r="B126" s="249"/>
      <c r="C126" s="249"/>
      <c r="D126" s="250"/>
      <c r="E126" s="215"/>
      <c r="F126" s="249"/>
      <c r="G126" s="275"/>
      <c r="H126" s="214" t="s">
        <v>880</v>
      </c>
      <c r="I126" s="191" t="s">
        <v>69</v>
      </c>
      <c r="J126" s="191" t="s">
        <v>881</v>
      </c>
      <c r="K126" s="191" t="s">
        <v>788</v>
      </c>
      <c r="L126" s="251">
        <v>43585</v>
      </c>
      <c r="M126" s="267">
        <v>43587</v>
      </c>
      <c r="N126" s="267">
        <v>43646</v>
      </c>
      <c r="O126" s="675" t="s">
        <v>882</v>
      </c>
      <c r="P126" s="676"/>
      <c r="Q126" s="676"/>
      <c r="R126" s="677"/>
      <c r="S126" s="272" t="s">
        <v>881</v>
      </c>
      <c r="T126" s="252" t="s">
        <v>883</v>
      </c>
      <c r="U126" s="261"/>
      <c r="V126" s="134" t="s">
        <v>64</v>
      </c>
      <c r="W126" s="139" t="s">
        <v>76</v>
      </c>
      <c r="X126" s="214" t="s">
        <v>884</v>
      </c>
      <c r="Y126" s="23"/>
      <c r="Z126" s="23"/>
    </row>
    <row r="127" spans="1:26" ht="72" customHeight="1">
      <c r="A127" s="248"/>
      <c r="B127" s="249"/>
      <c r="C127" s="249"/>
      <c r="D127" s="250"/>
      <c r="E127" s="215"/>
      <c r="F127" s="249"/>
      <c r="G127" s="275"/>
      <c r="H127" s="214" t="s">
        <v>885</v>
      </c>
      <c r="I127" s="191" t="s">
        <v>69</v>
      </c>
      <c r="J127" s="191" t="s">
        <v>886</v>
      </c>
      <c r="K127" s="191" t="s">
        <v>763</v>
      </c>
      <c r="L127" s="251">
        <v>43585</v>
      </c>
      <c r="M127" s="251">
        <v>43587</v>
      </c>
      <c r="N127" s="251">
        <v>43600</v>
      </c>
      <c r="O127" s="675" t="s">
        <v>887</v>
      </c>
      <c r="P127" s="676"/>
      <c r="Q127" s="676"/>
      <c r="R127" s="677"/>
      <c r="S127" s="214" t="s">
        <v>888</v>
      </c>
      <c r="T127" s="252" t="s">
        <v>889</v>
      </c>
      <c r="U127" s="257" t="s">
        <v>890</v>
      </c>
      <c r="V127" s="134" t="s">
        <v>64</v>
      </c>
      <c r="W127" s="139" t="s">
        <v>76</v>
      </c>
      <c r="X127" s="214" t="s">
        <v>891</v>
      </c>
      <c r="Y127" s="23"/>
      <c r="Z127" s="23"/>
    </row>
    <row r="128" spans="1:26" ht="15.75" customHeight="1">
      <c r="A128" s="130">
        <v>1</v>
      </c>
      <c r="B128" s="141" t="s">
        <v>60</v>
      </c>
      <c r="C128" s="141" t="s">
        <v>94</v>
      </c>
      <c r="D128" s="131">
        <v>43392</v>
      </c>
      <c r="E128" s="91" t="s">
        <v>892</v>
      </c>
      <c r="F128" s="130" t="s">
        <v>75</v>
      </c>
      <c r="G128" s="91" t="s">
        <v>893</v>
      </c>
      <c r="H128" s="91" t="s">
        <v>894</v>
      </c>
      <c r="I128" s="130" t="s">
        <v>69</v>
      </c>
      <c r="J128" s="91" t="s">
        <v>895</v>
      </c>
      <c r="K128" s="91" t="s">
        <v>383</v>
      </c>
      <c r="L128" s="131">
        <v>43439</v>
      </c>
      <c r="M128" s="131">
        <v>43480</v>
      </c>
      <c r="N128" s="131">
        <v>43539</v>
      </c>
      <c r="O128" s="678" t="s">
        <v>896</v>
      </c>
      <c r="P128" s="592"/>
      <c r="Q128" s="592"/>
      <c r="R128" s="593"/>
      <c r="S128" s="91" t="s">
        <v>897</v>
      </c>
      <c r="T128" s="91" t="s">
        <v>898</v>
      </c>
      <c r="U128" s="133" t="s">
        <v>899</v>
      </c>
      <c r="V128" s="133"/>
      <c r="W128" s="130" t="s">
        <v>76</v>
      </c>
      <c r="X128" s="91" t="s">
        <v>900</v>
      </c>
      <c r="Y128" s="94"/>
      <c r="Z128" s="23"/>
    </row>
    <row r="129" spans="1:26" ht="15.75" customHeight="1">
      <c r="A129" s="191">
        <v>3</v>
      </c>
      <c r="B129" s="141" t="s">
        <v>74</v>
      </c>
      <c r="C129" s="141" t="s">
        <v>94</v>
      </c>
      <c r="D129" s="131">
        <v>43403</v>
      </c>
      <c r="E129" s="192" t="s">
        <v>901</v>
      </c>
      <c r="F129" s="130" t="s">
        <v>75</v>
      </c>
      <c r="G129" s="192" t="s">
        <v>902</v>
      </c>
      <c r="H129" s="192" t="s">
        <v>903</v>
      </c>
      <c r="I129" s="130" t="s">
        <v>69</v>
      </c>
      <c r="J129" s="91" t="s">
        <v>904</v>
      </c>
      <c r="K129" s="91" t="s">
        <v>383</v>
      </c>
      <c r="L129" s="131">
        <v>43439</v>
      </c>
      <c r="M129" s="131">
        <v>43511</v>
      </c>
      <c r="N129" s="131">
        <v>43661</v>
      </c>
      <c r="O129" s="678" t="s">
        <v>905</v>
      </c>
      <c r="P129" s="592"/>
      <c r="Q129" s="592"/>
      <c r="R129" s="593"/>
      <c r="S129" s="141" t="s">
        <v>906</v>
      </c>
      <c r="T129" s="91" t="s">
        <v>907</v>
      </c>
      <c r="U129" s="193" t="s">
        <v>908</v>
      </c>
      <c r="V129" s="133" t="s">
        <v>71</v>
      </c>
      <c r="W129" s="130" t="s">
        <v>76</v>
      </c>
      <c r="X129" s="91" t="s">
        <v>909</v>
      </c>
      <c r="Y129" s="23"/>
      <c r="Z129" s="23"/>
    </row>
    <row r="130" spans="1:26" ht="15.75" customHeight="1">
      <c r="A130" s="191">
        <v>6</v>
      </c>
      <c r="B130" s="141" t="s">
        <v>74</v>
      </c>
      <c r="C130" s="141" t="s">
        <v>94</v>
      </c>
      <c r="D130" s="131">
        <v>43403</v>
      </c>
      <c r="E130" s="192" t="s">
        <v>910</v>
      </c>
      <c r="F130" s="130" t="s">
        <v>75</v>
      </c>
      <c r="G130" s="192" t="s">
        <v>911</v>
      </c>
      <c r="H130" s="192" t="s">
        <v>912</v>
      </c>
      <c r="I130" s="130" t="s">
        <v>69</v>
      </c>
      <c r="J130" s="91" t="s">
        <v>913</v>
      </c>
      <c r="K130" s="91" t="s">
        <v>383</v>
      </c>
      <c r="L130" s="131">
        <v>43439</v>
      </c>
      <c r="M130" s="131">
        <v>43525</v>
      </c>
      <c r="N130" s="131">
        <v>43677</v>
      </c>
      <c r="O130" s="678" t="s">
        <v>914</v>
      </c>
      <c r="P130" s="592"/>
      <c r="Q130" s="592"/>
      <c r="R130" s="593"/>
      <c r="S130" s="141" t="s">
        <v>915</v>
      </c>
      <c r="T130" s="91" t="s">
        <v>916</v>
      </c>
      <c r="U130" s="194" t="s">
        <v>917</v>
      </c>
      <c r="V130" s="133" t="s">
        <v>71</v>
      </c>
      <c r="W130" s="130" t="s">
        <v>76</v>
      </c>
      <c r="X130" s="91" t="s">
        <v>918</v>
      </c>
      <c r="Y130" s="23"/>
      <c r="Z130" s="23"/>
    </row>
    <row r="131" spans="1:26" ht="186.75" customHeight="1">
      <c r="A131" s="211">
        <v>1</v>
      </c>
      <c r="B131" s="211" t="s">
        <v>74</v>
      </c>
      <c r="C131" s="211" t="s">
        <v>66</v>
      </c>
      <c r="D131" s="212">
        <v>43451</v>
      </c>
      <c r="E131" s="117" t="s">
        <v>919</v>
      </c>
      <c r="F131" s="211" t="s">
        <v>75</v>
      </c>
      <c r="G131" s="117" t="s">
        <v>558</v>
      </c>
      <c r="H131" s="117" t="s">
        <v>920</v>
      </c>
      <c r="I131" s="115" t="s">
        <v>69</v>
      </c>
      <c r="J131" s="115" t="s">
        <v>921</v>
      </c>
      <c r="K131" s="115" t="s">
        <v>560</v>
      </c>
      <c r="L131" s="116">
        <v>43451</v>
      </c>
      <c r="M131" s="116">
        <v>43497</v>
      </c>
      <c r="N131" s="116">
        <v>43524</v>
      </c>
      <c r="O131" s="679" t="s">
        <v>922</v>
      </c>
      <c r="P131" s="680"/>
      <c r="Q131" s="680"/>
      <c r="R131" s="681"/>
      <c r="S131" s="249" t="s">
        <v>923</v>
      </c>
      <c r="T131" s="117" t="s">
        <v>924</v>
      </c>
      <c r="U131" s="277" t="s">
        <v>925</v>
      </c>
      <c r="V131" s="117" t="s">
        <v>71</v>
      </c>
      <c r="W131" s="115" t="s">
        <v>76</v>
      </c>
      <c r="X131" s="215" t="s">
        <v>926</v>
      </c>
      <c r="Y131" s="217"/>
      <c r="Z131" s="216"/>
    </row>
    <row r="132" spans="1:26" ht="127.5" customHeight="1">
      <c r="A132" s="23"/>
      <c r="B132" s="23"/>
      <c r="C132" s="23"/>
      <c r="D132" s="23"/>
      <c r="E132" s="23"/>
      <c r="F132" s="23"/>
      <c r="G132" s="23"/>
      <c r="H132" s="23"/>
      <c r="I132" s="23"/>
      <c r="J132" s="23"/>
      <c r="K132" s="23"/>
      <c r="L132" s="23"/>
      <c r="M132" s="23"/>
      <c r="N132" s="23"/>
      <c r="O132" s="23"/>
      <c r="P132" s="23"/>
      <c r="Q132" s="23"/>
      <c r="R132" s="23"/>
      <c r="S132" s="23"/>
      <c r="T132" s="219"/>
      <c r="U132" s="23"/>
      <c r="V132" s="23"/>
      <c r="W132" s="23"/>
      <c r="X132" s="23"/>
      <c r="Y132" s="23"/>
      <c r="Z132" s="23"/>
    </row>
    <row r="133" spans="1:26" ht="127.5" customHeight="1">
      <c r="A133" s="23"/>
      <c r="B133" s="23"/>
      <c r="C133" s="23"/>
      <c r="D133" s="23"/>
      <c r="E133" s="23"/>
      <c r="F133" s="23"/>
      <c r="G133" s="23"/>
      <c r="H133" s="23"/>
      <c r="I133" s="23"/>
      <c r="J133" s="23"/>
      <c r="K133" s="23"/>
      <c r="L133" s="23"/>
      <c r="M133" s="23"/>
      <c r="N133" s="23"/>
      <c r="O133" s="23"/>
      <c r="P133" s="23"/>
      <c r="Q133" s="23"/>
      <c r="R133" s="23"/>
      <c r="S133" s="23"/>
      <c r="T133" s="219"/>
      <c r="U133" s="23"/>
      <c r="V133" s="23"/>
      <c r="W133" s="23"/>
      <c r="X133" s="23"/>
      <c r="Y133" s="23"/>
      <c r="Z133" s="23"/>
    </row>
    <row r="134" spans="1:26" ht="127.5" customHeight="1">
      <c r="A134" s="23"/>
      <c r="B134" s="23"/>
      <c r="C134" s="23"/>
      <c r="D134" s="23"/>
      <c r="E134" s="23"/>
      <c r="F134" s="23"/>
      <c r="G134" s="23"/>
      <c r="H134" s="23"/>
      <c r="I134" s="23"/>
      <c r="J134" s="23"/>
      <c r="K134" s="23"/>
      <c r="L134" s="23"/>
      <c r="M134" s="23"/>
      <c r="N134" s="23"/>
      <c r="O134" s="23"/>
      <c r="P134" s="23"/>
      <c r="Q134" s="23"/>
      <c r="R134" s="23"/>
      <c r="S134" s="23"/>
      <c r="T134" s="219"/>
      <c r="U134" s="23"/>
      <c r="V134" s="23"/>
      <c r="W134" s="23"/>
      <c r="X134" s="23"/>
      <c r="Y134" s="23"/>
      <c r="Z134" s="23"/>
    </row>
    <row r="135" spans="1:26" ht="127.5" customHeight="1">
      <c r="A135" s="23"/>
      <c r="B135" s="23"/>
      <c r="C135" s="23"/>
      <c r="D135" s="23"/>
      <c r="E135" s="23"/>
      <c r="F135" s="23"/>
      <c r="G135" s="23"/>
      <c r="H135" s="23"/>
      <c r="I135" s="23"/>
      <c r="J135" s="23"/>
      <c r="K135" s="23"/>
      <c r="L135" s="23"/>
      <c r="M135" s="23"/>
      <c r="N135" s="23"/>
      <c r="O135" s="23"/>
      <c r="P135" s="23"/>
      <c r="Q135" s="23"/>
      <c r="R135" s="23"/>
      <c r="S135" s="23"/>
      <c r="T135" s="219"/>
      <c r="U135" s="23"/>
      <c r="V135" s="23"/>
      <c r="W135" s="23"/>
      <c r="X135" s="23"/>
      <c r="Y135" s="23"/>
      <c r="Z135" s="23"/>
    </row>
    <row r="136" spans="1:26" ht="127.5" customHeight="1">
      <c r="A136" s="23"/>
      <c r="B136" s="23"/>
      <c r="C136" s="23"/>
      <c r="D136" s="23"/>
      <c r="E136" s="23"/>
      <c r="F136" s="23"/>
      <c r="G136" s="23"/>
      <c r="H136" s="23"/>
      <c r="I136" s="23"/>
      <c r="J136" s="23"/>
      <c r="K136" s="23"/>
      <c r="L136" s="23"/>
      <c r="M136" s="23"/>
      <c r="N136" s="23"/>
      <c r="O136" s="23"/>
      <c r="P136" s="23"/>
      <c r="Q136" s="23"/>
      <c r="R136" s="23"/>
      <c r="S136" s="23"/>
      <c r="T136" s="219"/>
      <c r="U136" s="23"/>
      <c r="V136" s="23"/>
      <c r="W136" s="23"/>
      <c r="X136" s="23"/>
      <c r="Y136" s="23"/>
      <c r="Z136" s="23"/>
    </row>
    <row r="137" spans="1:26" ht="127.5" customHeight="1">
      <c r="A137" s="23"/>
      <c r="B137" s="23"/>
      <c r="C137" s="23"/>
      <c r="D137" s="23"/>
      <c r="E137" s="23"/>
      <c r="F137" s="23"/>
      <c r="G137" s="23"/>
      <c r="H137" s="23"/>
      <c r="I137" s="23"/>
      <c r="J137" s="23"/>
      <c r="K137" s="23"/>
      <c r="L137" s="23"/>
      <c r="M137" s="23"/>
      <c r="N137" s="23"/>
      <c r="O137" s="23"/>
      <c r="P137" s="23"/>
      <c r="Q137" s="23"/>
      <c r="R137" s="23"/>
      <c r="S137" s="23"/>
      <c r="T137" s="219"/>
      <c r="U137" s="23"/>
      <c r="V137" s="23"/>
      <c r="W137" s="23"/>
      <c r="X137" s="23"/>
      <c r="Y137" s="23"/>
      <c r="Z137" s="23"/>
    </row>
    <row r="138" spans="1:26" ht="127.5" customHeight="1">
      <c r="A138" s="23"/>
      <c r="B138" s="23"/>
      <c r="C138" s="23"/>
      <c r="D138" s="23"/>
      <c r="E138" s="23"/>
      <c r="F138" s="23"/>
      <c r="G138" s="23"/>
      <c r="H138" s="23"/>
      <c r="I138" s="23"/>
      <c r="J138" s="23"/>
      <c r="K138" s="23"/>
      <c r="L138" s="23"/>
      <c r="M138" s="23"/>
      <c r="N138" s="23"/>
      <c r="O138" s="23"/>
      <c r="P138" s="23"/>
      <c r="Q138" s="23"/>
      <c r="R138" s="23"/>
      <c r="S138" s="23"/>
      <c r="T138" s="219"/>
      <c r="U138" s="23"/>
      <c r="V138" s="23"/>
      <c r="W138" s="23"/>
      <c r="X138" s="23"/>
      <c r="Y138" s="23"/>
      <c r="Z138" s="23"/>
    </row>
    <row r="139" spans="1:26" ht="127.5" customHeight="1">
      <c r="A139" s="23"/>
      <c r="B139" s="23"/>
      <c r="C139" s="23"/>
      <c r="D139" s="23"/>
      <c r="E139" s="23"/>
      <c r="F139" s="23"/>
      <c r="G139" s="23"/>
      <c r="H139" s="23"/>
      <c r="I139" s="23"/>
      <c r="J139" s="23"/>
      <c r="K139" s="23"/>
      <c r="L139" s="23"/>
      <c r="M139" s="23"/>
      <c r="N139" s="23"/>
      <c r="O139" s="23"/>
      <c r="P139" s="23"/>
      <c r="Q139" s="23"/>
      <c r="R139" s="23"/>
      <c r="S139" s="23"/>
      <c r="T139" s="219"/>
      <c r="U139" s="23"/>
      <c r="V139" s="23"/>
      <c r="W139" s="23"/>
      <c r="X139" s="23"/>
      <c r="Y139" s="23"/>
      <c r="Z139" s="23"/>
    </row>
    <row r="140" spans="1:26" ht="127.5" customHeight="1">
      <c r="A140" s="23"/>
      <c r="B140" s="23"/>
      <c r="C140" s="23"/>
      <c r="D140" s="23"/>
      <c r="E140" s="23"/>
      <c r="F140" s="23"/>
      <c r="G140" s="23"/>
      <c r="H140" s="23"/>
      <c r="I140" s="23"/>
      <c r="J140" s="23"/>
      <c r="K140" s="23"/>
      <c r="L140" s="23"/>
      <c r="M140" s="23"/>
      <c r="N140" s="23"/>
      <c r="O140" s="23"/>
      <c r="P140" s="23"/>
      <c r="Q140" s="23"/>
      <c r="R140" s="23"/>
      <c r="S140" s="23"/>
      <c r="T140" s="219"/>
      <c r="U140" s="23"/>
      <c r="V140" s="23"/>
      <c r="W140" s="23"/>
      <c r="X140" s="23"/>
      <c r="Y140" s="23"/>
      <c r="Z140" s="23"/>
    </row>
    <row r="141" spans="1:26" ht="127.5" customHeight="1">
      <c r="A141" s="23"/>
      <c r="B141" s="23"/>
      <c r="C141" s="23"/>
      <c r="D141" s="23"/>
      <c r="E141" s="23"/>
      <c r="F141" s="23"/>
      <c r="G141" s="23"/>
      <c r="H141" s="23"/>
      <c r="I141" s="23"/>
      <c r="J141" s="23"/>
      <c r="K141" s="23"/>
      <c r="L141" s="23"/>
      <c r="M141" s="23"/>
      <c r="N141" s="23"/>
      <c r="O141" s="23"/>
      <c r="P141" s="23"/>
      <c r="Q141" s="23"/>
      <c r="R141" s="23"/>
      <c r="S141" s="23"/>
      <c r="T141" s="219"/>
      <c r="U141" s="23"/>
      <c r="V141" s="23"/>
      <c r="W141" s="23"/>
      <c r="X141" s="23"/>
      <c r="Y141" s="23"/>
      <c r="Z141" s="23"/>
    </row>
    <row r="142" spans="1:26" ht="127.5" customHeight="1">
      <c r="A142" s="23"/>
      <c r="B142" s="23"/>
      <c r="C142" s="23"/>
      <c r="D142" s="23"/>
      <c r="E142" s="23"/>
      <c r="F142" s="23"/>
      <c r="G142" s="23"/>
      <c r="H142" s="23"/>
      <c r="I142" s="23"/>
      <c r="J142" s="23"/>
      <c r="K142" s="23"/>
      <c r="L142" s="23"/>
      <c r="M142" s="23"/>
      <c r="N142" s="23"/>
      <c r="O142" s="23"/>
      <c r="P142" s="23"/>
      <c r="Q142" s="23"/>
      <c r="R142" s="23"/>
      <c r="S142" s="23"/>
      <c r="T142" s="219"/>
      <c r="U142" s="23"/>
      <c r="V142" s="23"/>
      <c r="W142" s="23"/>
      <c r="X142" s="23"/>
      <c r="Y142" s="23"/>
      <c r="Z142" s="23"/>
    </row>
    <row r="143" spans="1:26" ht="127.5" customHeight="1">
      <c r="A143" s="23"/>
      <c r="B143" s="23"/>
      <c r="C143" s="23"/>
      <c r="D143" s="23"/>
      <c r="E143" s="23"/>
      <c r="F143" s="23"/>
      <c r="G143" s="23"/>
      <c r="H143" s="23"/>
      <c r="I143" s="23"/>
      <c r="J143" s="23"/>
      <c r="K143" s="23"/>
      <c r="L143" s="23"/>
      <c r="M143" s="23"/>
      <c r="N143" s="23"/>
      <c r="O143" s="23"/>
      <c r="P143" s="23"/>
      <c r="Q143" s="23"/>
      <c r="R143" s="23"/>
      <c r="S143" s="23"/>
      <c r="T143" s="219"/>
      <c r="U143" s="23"/>
      <c r="V143" s="23"/>
      <c r="W143" s="23"/>
      <c r="X143" s="23"/>
      <c r="Y143" s="23"/>
      <c r="Z143" s="23"/>
    </row>
    <row r="144" spans="1:26" ht="127.5" customHeight="1">
      <c r="A144" s="23"/>
      <c r="B144" s="23"/>
      <c r="C144" s="23"/>
      <c r="D144" s="23"/>
      <c r="E144" s="23"/>
      <c r="F144" s="23"/>
      <c r="G144" s="23"/>
      <c r="H144" s="23"/>
      <c r="I144" s="23"/>
      <c r="J144" s="23"/>
      <c r="K144" s="23"/>
      <c r="L144" s="23"/>
      <c r="M144" s="23"/>
      <c r="N144" s="23"/>
      <c r="O144" s="23"/>
      <c r="P144" s="23"/>
      <c r="Q144" s="23"/>
      <c r="R144" s="23"/>
      <c r="S144" s="23"/>
      <c r="T144" s="219"/>
      <c r="U144" s="23"/>
      <c r="V144" s="23"/>
      <c r="W144" s="23"/>
      <c r="X144" s="23"/>
      <c r="Y144" s="23"/>
      <c r="Z144" s="23"/>
    </row>
    <row r="145" spans="1:26" ht="127.5" customHeight="1">
      <c r="A145" s="23"/>
      <c r="B145" s="23"/>
      <c r="C145" s="23"/>
      <c r="D145" s="23"/>
      <c r="E145" s="23"/>
      <c r="F145" s="23"/>
      <c r="G145" s="23"/>
      <c r="H145" s="23"/>
      <c r="I145" s="23"/>
      <c r="J145" s="23"/>
      <c r="K145" s="23"/>
      <c r="L145" s="23"/>
      <c r="M145" s="23"/>
      <c r="N145" s="23"/>
      <c r="O145" s="23"/>
      <c r="P145" s="23"/>
      <c r="Q145" s="23"/>
      <c r="R145" s="23"/>
      <c r="S145" s="23"/>
      <c r="T145" s="219"/>
      <c r="U145" s="23"/>
      <c r="V145" s="23"/>
      <c r="W145" s="23"/>
      <c r="X145" s="23"/>
      <c r="Y145" s="23"/>
      <c r="Z145" s="23"/>
    </row>
    <row r="146" spans="1:26" ht="127.5" customHeight="1">
      <c r="A146" s="23"/>
      <c r="B146" s="23"/>
      <c r="C146" s="23"/>
      <c r="D146" s="23"/>
      <c r="E146" s="23"/>
      <c r="F146" s="23"/>
      <c r="G146" s="23"/>
      <c r="H146" s="23"/>
      <c r="I146" s="23"/>
      <c r="J146" s="23"/>
      <c r="K146" s="23"/>
      <c r="L146" s="23"/>
      <c r="M146" s="23"/>
      <c r="N146" s="23"/>
      <c r="O146" s="23"/>
      <c r="P146" s="23"/>
      <c r="Q146" s="23"/>
      <c r="R146" s="23"/>
      <c r="S146" s="23"/>
      <c r="T146" s="219"/>
      <c r="U146" s="23"/>
      <c r="V146" s="23"/>
      <c r="W146" s="23"/>
      <c r="X146" s="23"/>
      <c r="Y146" s="23"/>
      <c r="Z146" s="23"/>
    </row>
    <row r="147" spans="1:26" ht="127.5" customHeight="1">
      <c r="A147" s="23"/>
      <c r="B147" s="23"/>
      <c r="C147" s="23"/>
      <c r="D147" s="23"/>
      <c r="E147" s="23"/>
      <c r="F147" s="23"/>
      <c r="G147" s="23"/>
      <c r="H147" s="23"/>
      <c r="I147" s="23"/>
      <c r="J147" s="23"/>
      <c r="K147" s="23"/>
      <c r="L147" s="23"/>
      <c r="M147" s="23"/>
      <c r="N147" s="23"/>
      <c r="O147" s="23"/>
      <c r="P147" s="23"/>
      <c r="Q147" s="23"/>
      <c r="R147" s="23"/>
      <c r="S147" s="23"/>
      <c r="T147" s="219"/>
      <c r="U147" s="23"/>
      <c r="V147" s="23"/>
      <c r="W147" s="23"/>
      <c r="X147" s="23"/>
      <c r="Y147" s="23"/>
      <c r="Z147" s="23"/>
    </row>
    <row r="148" spans="1:26" ht="127.5" customHeight="1">
      <c r="A148" s="23"/>
      <c r="B148" s="23"/>
      <c r="C148" s="23"/>
      <c r="D148" s="23"/>
      <c r="E148" s="23"/>
      <c r="F148" s="23"/>
      <c r="G148" s="23"/>
      <c r="H148" s="23"/>
      <c r="I148" s="23"/>
      <c r="J148" s="23"/>
      <c r="K148" s="23"/>
      <c r="L148" s="23"/>
      <c r="M148" s="23"/>
      <c r="N148" s="23"/>
      <c r="O148" s="23"/>
      <c r="P148" s="23"/>
      <c r="Q148" s="23"/>
      <c r="R148" s="23"/>
      <c r="S148" s="23"/>
      <c r="T148" s="219"/>
      <c r="U148" s="23"/>
      <c r="V148" s="23"/>
      <c r="W148" s="23"/>
      <c r="X148" s="23"/>
      <c r="Y148" s="23"/>
      <c r="Z148" s="23"/>
    </row>
    <row r="149" spans="1:26" ht="127.5" customHeight="1">
      <c r="A149" s="23"/>
      <c r="B149" s="23"/>
      <c r="C149" s="23"/>
      <c r="D149" s="23"/>
      <c r="E149" s="23"/>
      <c r="F149" s="23"/>
      <c r="G149" s="23"/>
      <c r="H149" s="23"/>
      <c r="I149" s="23"/>
      <c r="J149" s="23"/>
      <c r="K149" s="23"/>
      <c r="L149" s="23"/>
      <c r="M149" s="23"/>
      <c r="N149" s="23"/>
      <c r="O149" s="23"/>
      <c r="P149" s="23"/>
      <c r="Q149" s="23"/>
      <c r="R149" s="23"/>
      <c r="S149" s="23"/>
      <c r="T149" s="219"/>
      <c r="U149" s="23"/>
      <c r="V149" s="23"/>
      <c r="W149" s="23"/>
      <c r="X149" s="23"/>
      <c r="Y149" s="23"/>
      <c r="Z149" s="23"/>
    </row>
    <row r="150" spans="1:26" ht="127.5" customHeight="1">
      <c r="A150" s="23"/>
      <c r="B150" s="23"/>
      <c r="C150" s="23"/>
      <c r="D150" s="23"/>
      <c r="E150" s="23"/>
      <c r="F150" s="23"/>
      <c r="G150" s="23"/>
      <c r="H150" s="23"/>
      <c r="I150" s="23"/>
      <c r="J150" s="23"/>
      <c r="K150" s="23"/>
      <c r="L150" s="23"/>
      <c r="M150" s="23"/>
      <c r="N150" s="23"/>
      <c r="O150" s="23"/>
      <c r="P150" s="23"/>
      <c r="Q150" s="23"/>
      <c r="R150" s="23"/>
      <c r="S150" s="23"/>
      <c r="T150" s="219"/>
      <c r="U150" s="23"/>
      <c r="V150" s="23"/>
      <c r="W150" s="23"/>
      <c r="X150" s="23"/>
      <c r="Y150" s="23"/>
      <c r="Z150" s="23"/>
    </row>
    <row r="151" spans="1:26" ht="127.5" customHeight="1">
      <c r="A151" s="23"/>
      <c r="B151" s="23"/>
      <c r="C151" s="23"/>
      <c r="D151" s="23"/>
      <c r="E151" s="23"/>
      <c r="F151" s="23"/>
      <c r="G151" s="23"/>
      <c r="H151" s="23"/>
      <c r="I151" s="23"/>
      <c r="J151" s="23"/>
      <c r="K151" s="23"/>
      <c r="L151" s="23"/>
      <c r="M151" s="23"/>
      <c r="N151" s="23"/>
      <c r="O151" s="23"/>
      <c r="P151" s="23"/>
      <c r="Q151" s="23"/>
      <c r="R151" s="23"/>
      <c r="S151" s="23"/>
      <c r="T151" s="219"/>
      <c r="U151" s="23"/>
      <c r="V151" s="23"/>
      <c r="W151" s="23"/>
      <c r="X151" s="23"/>
      <c r="Y151" s="23"/>
      <c r="Z151" s="23"/>
    </row>
    <row r="152" spans="1:26" ht="127.5" customHeight="1">
      <c r="A152" s="23"/>
      <c r="B152" s="23"/>
      <c r="C152" s="23"/>
      <c r="D152" s="23"/>
      <c r="E152" s="23"/>
      <c r="F152" s="23"/>
      <c r="G152" s="23"/>
      <c r="H152" s="23"/>
      <c r="I152" s="23"/>
      <c r="J152" s="23"/>
      <c r="K152" s="23"/>
      <c r="L152" s="23"/>
      <c r="M152" s="23"/>
      <c r="N152" s="23"/>
      <c r="O152" s="23"/>
      <c r="P152" s="23"/>
      <c r="Q152" s="23"/>
      <c r="R152" s="23"/>
      <c r="S152" s="23"/>
      <c r="T152" s="219"/>
      <c r="U152" s="23"/>
      <c r="V152" s="23"/>
      <c r="W152" s="23"/>
      <c r="X152" s="23"/>
      <c r="Y152" s="23"/>
      <c r="Z152" s="23"/>
    </row>
    <row r="153" spans="1:26" ht="127.5" customHeight="1">
      <c r="A153" s="23"/>
      <c r="B153" s="23"/>
      <c r="C153" s="23"/>
      <c r="D153" s="23"/>
      <c r="E153" s="23"/>
      <c r="F153" s="23"/>
      <c r="G153" s="23"/>
      <c r="H153" s="23"/>
      <c r="I153" s="23"/>
      <c r="J153" s="23"/>
      <c r="K153" s="23"/>
      <c r="L153" s="23"/>
      <c r="M153" s="23"/>
      <c r="N153" s="23"/>
      <c r="O153" s="23"/>
      <c r="P153" s="23"/>
      <c r="Q153" s="23"/>
      <c r="R153" s="23"/>
      <c r="S153" s="23"/>
      <c r="T153" s="219"/>
      <c r="U153" s="23"/>
      <c r="V153" s="23"/>
      <c r="W153" s="23"/>
      <c r="X153" s="23"/>
      <c r="Y153" s="23"/>
      <c r="Z153" s="23"/>
    </row>
    <row r="154" spans="1:26" ht="127.5" customHeight="1">
      <c r="A154" s="23"/>
      <c r="B154" s="23"/>
      <c r="C154" s="23"/>
      <c r="D154" s="23"/>
      <c r="E154" s="23"/>
      <c r="F154" s="23"/>
      <c r="G154" s="23"/>
      <c r="H154" s="23"/>
      <c r="I154" s="23"/>
      <c r="J154" s="23"/>
      <c r="K154" s="23"/>
      <c r="L154" s="23"/>
      <c r="M154" s="23"/>
      <c r="N154" s="23"/>
      <c r="O154" s="23"/>
      <c r="P154" s="23"/>
      <c r="Q154" s="23"/>
      <c r="R154" s="23"/>
      <c r="S154" s="23"/>
      <c r="T154" s="219"/>
      <c r="U154" s="23"/>
      <c r="V154" s="23"/>
      <c r="W154" s="23"/>
      <c r="X154" s="23"/>
      <c r="Y154" s="23"/>
      <c r="Z154" s="23"/>
    </row>
    <row r="155" spans="1:26" ht="127.5" customHeight="1">
      <c r="A155" s="23"/>
      <c r="B155" s="23"/>
      <c r="C155" s="23"/>
      <c r="D155" s="23"/>
      <c r="E155" s="23"/>
      <c r="F155" s="23"/>
      <c r="G155" s="23"/>
      <c r="H155" s="23"/>
      <c r="I155" s="23"/>
      <c r="J155" s="23"/>
      <c r="K155" s="23"/>
      <c r="L155" s="23"/>
      <c r="M155" s="23"/>
      <c r="N155" s="23"/>
      <c r="O155" s="23"/>
      <c r="P155" s="23"/>
      <c r="Q155" s="23"/>
      <c r="R155" s="23"/>
      <c r="S155" s="23"/>
      <c r="T155" s="219"/>
      <c r="U155" s="23"/>
      <c r="V155" s="23"/>
      <c r="W155" s="23"/>
      <c r="X155" s="23"/>
      <c r="Y155" s="23"/>
      <c r="Z155" s="23"/>
    </row>
    <row r="156" spans="1:26" ht="127.5" customHeight="1">
      <c r="A156" s="23"/>
      <c r="B156" s="23"/>
      <c r="C156" s="23"/>
      <c r="D156" s="23"/>
      <c r="E156" s="23"/>
      <c r="F156" s="23"/>
      <c r="G156" s="23"/>
      <c r="H156" s="23"/>
      <c r="I156" s="23"/>
      <c r="J156" s="23"/>
      <c r="K156" s="23"/>
      <c r="L156" s="23"/>
      <c r="M156" s="23"/>
      <c r="N156" s="23"/>
      <c r="O156" s="23"/>
      <c r="P156" s="23"/>
      <c r="Q156" s="23"/>
      <c r="R156" s="23"/>
      <c r="S156" s="23"/>
      <c r="T156" s="219"/>
      <c r="U156" s="23"/>
      <c r="V156" s="23"/>
      <c r="W156" s="23"/>
      <c r="X156" s="23"/>
      <c r="Y156" s="23"/>
      <c r="Z156" s="23"/>
    </row>
    <row r="157" spans="1:26" ht="127.5" customHeight="1">
      <c r="A157" s="23"/>
      <c r="B157" s="23"/>
      <c r="C157" s="23"/>
      <c r="D157" s="23"/>
      <c r="E157" s="23"/>
      <c r="F157" s="23"/>
      <c r="G157" s="23"/>
      <c r="H157" s="23"/>
      <c r="I157" s="23"/>
      <c r="J157" s="23"/>
      <c r="K157" s="23"/>
      <c r="L157" s="23"/>
      <c r="M157" s="23"/>
      <c r="N157" s="23"/>
      <c r="O157" s="23"/>
      <c r="P157" s="23"/>
      <c r="Q157" s="23"/>
      <c r="R157" s="23"/>
      <c r="S157" s="23"/>
      <c r="T157" s="219"/>
      <c r="U157" s="23"/>
      <c r="V157" s="23"/>
      <c r="W157" s="23"/>
      <c r="X157" s="23"/>
      <c r="Y157" s="23"/>
      <c r="Z157" s="23"/>
    </row>
    <row r="158" spans="1:26" ht="127.5" customHeight="1">
      <c r="A158" s="23"/>
      <c r="B158" s="23"/>
      <c r="C158" s="23"/>
      <c r="D158" s="23"/>
      <c r="E158" s="23"/>
      <c r="F158" s="23"/>
      <c r="G158" s="23"/>
      <c r="H158" s="23"/>
      <c r="I158" s="23"/>
      <c r="J158" s="23"/>
      <c r="K158" s="23"/>
      <c r="L158" s="23"/>
      <c r="M158" s="23"/>
      <c r="N158" s="23"/>
      <c r="O158" s="23"/>
      <c r="P158" s="23"/>
      <c r="Q158" s="23"/>
      <c r="R158" s="23"/>
      <c r="S158" s="23"/>
      <c r="T158" s="219"/>
      <c r="U158" s="23"/>
      <c r="V158" s="23"/>
      <c r="W158" s="23"/>
      <c r="X158" s="23"/>
      <c r="Y158" s="23"/>
      <c r="Z158" s="23"/>
    </row>
    <row r="159" spans="1:26" ht="127.5" customHeight="1">
      <c r="A159" s="23"/>
      <c r="B159" s="23"/>
      <c r="C159" s="23"/>
      <c r="D159" s="23"/>
      <c r="E159" s="23"/>
      <c r="F159" s="23"/>
      <c r="G159" s="23"/>
      <c r="H159" s="23"/>
      <c r="I159" s="23"/>
      <c r="J159" s="23"/>
      <c r="K159" s="23"/>
      <c r="L159" s="23"/>
      <c r="M159" s="23"/>
      <c r="N159" s="23"/>
      <c r="O159" s="23"/>
      <c r="P159" s="23"/>
      <c r="Q159" s="23"/>
      <c r="R159" s="23"/>
      <c r="S159" s="23"/>
      <c r="T159" s="219"/>
      <c r="U159" s="23"/>
      <c r="V159" s="23"/>
      <c r="W159" s="23"/>
      <c r="X159" s="23"/>
      <c r="Y159" s="23"/>
      <c r="Z159" s="23"/>
    </row>
    <row r="160" spans="1:26" ht="127.5" customHeight="1">
      <c r="A160" s="23"/>
      <c r="B160" s="23"/>
      <c r="C160" s="23"/>
      <c r="D160" s="23"/>
      <c r="E160" s="23"/>
      <c r="F160" s="23"/>
      <c r="G160" s="23"/>
      <c r="H160" s="23"/>
      <c r="I160" s="23"/>
      <c r="J160" s="23"/>
      <c r="K160" s="23"/>
      <c r="L160" s="23"/>
      <c r="M160" s="23"/>
      <c r="N160" s="23"/>
      <c r="O160" s="23"/>
      <c r="P160" s="23"/>
      <c r="Q160" s="23"/>
      <c r="R160" s="23"/>
      <c r="S160" s="23"/>
      <c r="T160" s="219"/>
      <c r="U160" s="23"/>
      <c r="V160" s="23"/>
      <c r="W160" s="23"/>
      <c r="X160" s="23"/>
      <c r="Y160" s="23"/>
      <c r="Z160" s="23"/>
    </row>
    <row r="161" spans="1:26" ht="127.5" customHeight="1">
      <c r="A161" s="23"/>
      <c r="B161" s="23"/>
      <c r="C161" s="23"/>
      <c r="D161" s="23"/>
      <c r="E161" s="23"/>
      <c r="F161" s="23"/>
      <c r="G161" s="23"/>
      <c r="H161" s="23"/>
      <c r="I161" s="23"/>
      <c r="J161" s="23"/>
      <c r="K161" s="23"/>
      <c r="L161" s="23"/>
      <c r="M161" s="23"/>
      <c r="N161" s="23"/>
      <c r="O161" s="23"/>
      <c r="P161" s="23"/>
      <c r="Q161" s="23"/>
      <c r="R161" s="23"/>
      <c r="S161" s="23"/>
      <c r="T161" s="219"/>
      <c r="U161" s="23"/>
      <c r="V161" s="23"/>
      <c r="W161" s="23"/>
      <c r="X161" s="23"/>
      <c r="Y161" s="23"/>
      <c r="Z161" s="23"/>
    </row>
    <row r="162" spans="1:26" ht="15.75" customHeight="1">
      <c r="A162" s="23"/>
      <c r="B162" s="23"/>
      <c r="C162" s="23"/>
      <c r="D162" s="23"/>
      <c r="E162" s="23"/>
      <c r="F162" s="23"/>
      <c r="G162" s="23"/>
      <c r="H162" s="23"/>
      <c r="I162" s="23"/>
      <c r="J162" s="23"/>
      <c r="K162" s="23"/>
      <c r="L162" s="23"/>
      <c r="M162" s="23"/>
      <c r="N162" s="23"/>
      <c r="O162" s="23"/>
      <c r="P162" s="23"/>
      <c r="Q162" s="23"/>
      <c r="R162" s="23"/>
      <c r="S162" s="23"/>
      <c r="T162" s="219"/>
      <c r="U162" s="23"/>
      <c r="V162" s="23"/>
      <c r="W162" s="23"/>
      <c r="X162" s="23"/>
      <c r="Y162" s="23"/>
      <c r="Z162" s="23"/>
    </row>
    <row r="163" spans="1:26" ht="15.75" customHeight="1">
      <c r="A163" s="23"/>
      <c r="B163" s="23"/>
      <c r="C163" s="23"/>
      <c r="D163" s="23"/>
      <c r="E163" s="23"/>
      <c r="F163" s="23"/>
      <c r="G163" s="23"/>
      <c r="H163" s="23"/>
      <c r="I163" s="23"/>
      <c r="J163" s="23"/>
      <c r="K163" s="23"/>
      <c r="L163" s="23"/>
      <c r="M163" s="23"/>
      <c r="N163" s="23"/>
      <c r="O163" s="23"/>
      <c r="P163" s="23"/>
      <c r="Q163" s="23"/>
      <c r="R163" s="23"/>
      <c r="S163" s="23"/>
      <c r="T163" s="219"/>
      <c r="U163" s="23"/>
      <c r="V163" s="23"/>
      <c r="W163" s="23"/>
      <c r="X163" s="23"/>
      <c r="Y163" s="23"/>
      <c r="Z163" s="23"/>
    </row>
    <row r="164" spans="1:26" ht="15.75" customHeight="1">
      <c r="A164" s="23"/>
      <c r="B164" s="23"/>
      <c r="C164" s="23"/>
      <c r="D164" s="23"/>
      <c r="E164" s="23"/>
      <c r="F164" s="23"/>
      <c r="G164" s="23"/>
      <c r="H164" s="23"/>
      <c r="I164" s="23"/>
      <c r="J164" s="23"/>
      <c r="K164" s="23"/>
      <c r="L164" s="23"/>
      <c r="M164" s="23"/>
      <c r="N164" s="23"/>
      <c r="O164" s="23"/>
      <c r="P164" s="23"/>
      <c r="Q164" s="23"/>
      <c r="R164" s="23"/>
      <c r="S164" s="23"/>
      <c r="T164" s="219"/>
      <c r="U164" s="23"/>
      <c r="V164" s="23"/>
      <c r="W164" s="23"/>
      <c r="X164" s="23"/>
      <c r="Y164" s="23"/>
      <c r="Z164" s="23"/>
    </row>
    <row r="165" spans="1:26" ht="15.75" customHeight="1">
      <c r="A165" s="23"/>
      <c r="B165" s="23"/>
      <c r="C165" s="23"/>
      <c r="D165" s="23"/>
      <c r="E165" s="23"/>
      <c r="F165" s="23"/>
      <c r="G165" s="23"/>
      <c r="H165" s="23"/>
      <c r="I165" s="23"/>
      <c r="J165" s="23"/>
      <c r="K165" s="23"/>
      <c r="L165" s="23"/>
      <c r="M165" s="23"/>
      <c r="N165" s="23"/>
      <c r="O165" s="23"/>
      <c r="P165" s="23"/>
      <c r="Q165" s="23"/>
      <c r="R165" s="23"/>
      <c r="S165" s="23"/>
      <c r="T165" s="219"/>
      <c r="U165" s="23"/>
      <c r="V165" s="23"/>
      <c r="W165" s="23"/>
      <c r="X165" s="23"/>
      <c r="Y165" s="23"/>
      <c r="Z165" s="23"/>
    </row>
    <row r="166" spans="1:26" ht="15.75" customHeight="1">
      <c r="A166" s="23"/>
      <c r="B166" s="23"/>
      <c r="C166" s="23"/>
      <c r="D166" s="23"/>
      <c r="E166" s="23"/>
      <c r="F166" s="23"/>
      <c r="G166" s="23"/>
      <c r="H166" s="23"/>
      <c r="I166" s="23"/>
      <c r="J166" s="23"/>
      <c r="K166" s="23"/>
      <c r="L166" s="23"/>
      <c r="M166" s="23"/>
      <c r="N166" s="23"/>
      <c r="O166" s="23"/>
      <c r="P166" s="23"/>
      <c r="Q166" s="23"/>
      <c r="R166" s="23"/>
      <c r="S166" s="23"/>
      <c r="T166" s="219"/>
      <c r="U166" s="23"/>
      <c r="V166" s="23"/>
      <c r="W166" s="23"/>
      <c r="X166" s="23"/>
      <c r="Y166" s="23"/>
      <c r="Z166" s="23"/>
    </row>
    <row r="167" spans="1:26" ht="15.75" customHeight="1">
      <c r="A167" s="23"/>
      <c r="B167" s="23"/>
      <c r="C167" s="23"/>
      <c r="D167" s="23"/>
      <c r="E167" s="23"/>
      <c r="F167" s="23"/>
      <c r="G167" s="23"/>
      <c r="H167" s="23"/>
      <c r="I167" s="23"/>
      <c r="J167" s="23"/>
      <c r="K167" s="23"/>
      <c r="L167" s="23"/>
      <c r="M167" s="23"/>
      <c r="N167" s="23"/>
      <c r="O167" s="23"/>
      <c r="P167" s="23"/>
      <c r="Q167" s="23"/>
      <c r="R167" s="23"/>
      <c r="S167" s="23"/>
      <c r="T167" s="219"/>
      <c r="U167" s="23"/>
      <c r="V167" s="23"/>
      <c r="W167" s="23"/>
      <c r="X167" s="23"/>
      <c r="Y167" s="23"/>
      <c r="Z167" s="23"/>
    </row>
    <row r="168" spans="1:26" ht="15.75" customHeight="1">
      <c r="A168" s="23"/>
      <c r="B168" s="23"/>
      <c r="C168" s="23"/>
      <c r="D168" s="23"/>
      <c r="E168" s="23"/>
      <c r="F168" s="23"/>
      <c r="G168" s="23"/>
      <c r="H168" s="23"/>
      <c r="I168" s="23"/>
      <c r="J168" s="23"/>
      <c r="K168" s="23"/>
      <c r="L168" s="23"/>
      <c r="M168" s="23"/>
      <c r="N168" s="23"/>
      <c r="O168" s="23"/>
      <c r="P168" s="23"/>
      <c r="Q168" s="23"/>
      <c r="R168" s="23"/>
      <c r="S168" s="23"/>
      <c r="T168" s="219"/>
      <c r="U168" s="23"/>
      <c r="V168" s="23"/>
      <c r="W168" s="23"/>
      <c r="X168" s="23"/>
      <c r="Y168" s="23"/>
      <c r="Z168" s="23"/>
    </row>
    <row r="169" spans="1:26" ht="15.75" customHeight="1">
      <c r="A169" s="23"/>
      <c r="B169" s="23"/>
      <c r="C169" s="23"/>
      <c r="D169" s="23"/>
      <c r="E169" s="23"/>
      <c r="F169" s="23"/>
      <c r="G169" s="23"/>
      <c r="H169" s="23"/>
      <c r="I169" s="23"/>
      <c r="J169" s="23"/>
      <c r="K169" s="23"/>
      <c r="L169" s="23"/>
      <c r="M169" s="23"/>
      <c r="N169" s="23"/>
      <c r="O169" s="23"/>
      <c r="P169" s="23"/>
      <c r="Q169" s="23"/>
      <c r="R169" s="23"/>
      <c r="S169" s="23"/>
      <c r="T169" s="219"/>
      <c r="U169" s="23"/>
      <c r="V169" s="23"/>
      <c r="W169" s="23"/>
      <c r="X169" s="23"/>
      <c r="Y169" s="23"/>
      <c r="Z169" s="23"/>
    </row>
    <row r="170" spans="1:26" ht="15.75" customHeight="1">
      <c r="A170" s="23"/>
      <c r="B170" s="23"/>
      <c r="C170" s="23"/>
      <c r="D170" s="23"/>
      <c r="E170" s="23"/>
      <c r="F170" s="23"/>
      <c r="G170" s="23"/>
      <c r="H170" s="23"/>
      <c r="I170" s="23"/>
      <c r="J170" s="23"/>
      <c r="K170" s="23"/>
      <c r="L170" s="23"/>
      <c r="M170" s="23"/>
      <c r="N170" s="23"/>
      <c r="O170" s="23"/>
      <c r="P170" s="23"/>
      <c r="Q170" s="23"/>
      <c r="R170" s="23"/>
      <c r="S170" s="23"/>
      <c r="T170" s="219"/>
      <c r="U170" s="23"/>
      <c r="V170" s="23"/>
      <c r="W170" s="23"/>
      <c r="X170" s="23"/>
      <c r="Y170" s="23"/>
      <c r="Z170" s="23"/>
    </row>
    <row r="171" spans="1:26" ht="15.75" customHeight="1">
      <c r="A171" s="23"/>
      <c r="B171" s="23"/>
      <c r="C171" s="23"/>
      <c r="D171" s="23"/>
      <c r="E171" s="23"/>
      <c r="F171" s="23"/>
      <c r="G171" s="23"/>
      <c r="H171" s="23"/>
      <c r="I171" s="23"/>
      <c r="J171" s="23"/>
      <c r="K171" s="23"/>
      <c r="L171" s="23"/>
      <c r="M171" s="23"/>
      <c r="N171" s="23"/>
      <c r="O171" s="23"/>
      <c r="P171" s="23"/>
      <c r="Q171" s="23"/>
      <c r="R171" s="23"/>
      <c r="S171" s="23"/>
      <c r="T171" s="219"/>
      <c r="U171" s="23"/>
      <c r="V171" s="23"/>
      <c r="W171" s="23"/>
      <c r="X171" s="23"/>
      <c r="Y171" s="23"/>
      <c r="Z171" s="23"/>
    </row>
    <row r="172" spans="1:26" ht="15.75" customHeight="1">
      <c r="A172" s="23"/>
      <c r="B172" s="23"/>
      <c r="C172" s="23"/>
      <c r="D172" s="23"/>
      <c r="E172" s="23"/>
      <c r="F172" s="23"/>
      <c r="G172" s="23"/>
      <c r="H172" s="23"/>
      <c r="I172" s="23"/>
      <c r="J172" s="23"/>
      <c r="K172" s="23"/>
      <c r="L172" s="23"/>
      <c r="M172" s="23"/>
      <c r="N172" s="23"/>
      <c r="O172" s="23"/>
      <c r="P172" s="23"/>
      <c r="Q172" s="23"/>
      <c r="R172" s="23"/>
      <c r="S172" s="23"/>
      <c r="T172" s="219"/>
      <c r="U172" s="23"/>
      <c r="V172" s="23"/>
      <c r="W172" s="23"/>
      <c r="X172" s="23"/>
      <c r="Y172" s="23"/>
      <c r="Z172" s="23"/>
    </row>
    <row r="173" spans="1:26" ht="15.75" customHeight="1">
      <c r="A173" s="23"/>
      <c r="B173" s="23"/>
      <c r="C173" s="23"/>
      <c r="D173" s="23"/>
      <c r="E173" s="23"/>
      <c r="F173" s="23"/>
      <c r="G173" s="23"/>
      <c r="H173" s="23"/>
      <c r="I173" s="23"/>
      <c r="J173" s="23"/>
      <c r="K173" s="23"/>
      <c r="L173" s="23"/>
      <c r="M173" s="23"/>
      <c r="N173" s="23"/>
      <c r="O173" s="23"/>
      <c r="P173" s="23"/>
      <c r="Q173" s="23"/>
      <c r="R173" s="23"/>
      <c r="S173" s="23"/>
      <c r="T173" s="219"/>
      <c r="U173" s="23"/>
      <c r="V173" s="23"/>
      <c r="W173" s="23"/>
      <c r="X173" s="23"/>
      <c r="Y173" s="23"/>
      <c r="Z173" s="23"/>
    </row>
    <row r="174" spans="1:26" ht="15.75" customHeight="1">
      <c r="A174" s="23"/>
      <c r="B174" s="23"/>
      <c r="C174" s="23"/>
      <c r="D174" s="23"/>
      <c r="E174" s="23"/>
      <c r="F174" s="23"/>
      <c r="G174" s="23"/>
      <c r="H174" s="23"/>
      <c r="I174" s="23"/>
      <c r="J174" s="23"/>
      <c r="K174" s="23"/>
      <c r="L174" s="23"/>
      <c r="M174" s="23"/>
      <c r="N174" s="23"/>
      <c r="O174" s="23"/>
      <c r="P174" s="23"/>
      <c r="Q174" s="23"/>
      <c r="R174" s="23"/>
      <c r="S174" s="23"/>
      <c r="T174" s="219"/>
      <c r="U174" s="23"/>
      <c r="V174" s="23"/>
      <c r="W174" s="23"/>
      <c r="X174" s="23"/>
      <c r="Y174" s="23"/>
      <c r="Z174" s="23"/>
    </row>
    <row r="175" spans="1:26" ht="15.75" customHeight="1">
      <c r="A175" s="23"/>
      <c r="B175" s="23"/>
      <c r="C175" s="23"/>
      <c r="D175" s="23"/>
      <c r="E175" s="23"/>
      <c r="F175" s="23"/>
      <c r="G175" s="23"/>
      <c r="H175" s="23"/>
      <c r="I175" s="23"/>
      <c r="J175" s="23"/>
      <c r="K175" s="23"/>
      <c r="L175" s="23"/>
      <c r="M175" s="23"/>
      <c r="N175" s="23"/>
      <c r="O175" s="23"/>
      <c r="P175" s="23"/>
      <c r="Q175" s="23"/>
      <c r="R175" s="23"/>
      <c r="S175" s="23"/>
      <c r="T175" s="219"/>
      <c r="U175" s="23"/>
      <c r="V175" s="23"/>
      <c r="W175" s="23"/>
      <c r="X175" s="23"/>
      <c r="Y175" s="23"/>
      <c r="Z175" s="23"/>
    </row>
    <row r="176" spans="1:26" ht="15.75" customHeight="1">
      <c r="A176" s="23"/>
      <c r="B176" s="23"/>
      <c r="C176" s="23"/>
      <c r="D176" s="23"/>
      <c r="E176" s="23"/>
      <c r="F176" s="23"/>
      <c r="G176" s="23"/>
      <c r="H176" s="23"/>
      <c r="I176" s="23"/>
      <c r="J176" s="23"/>
      <c r="K176" s="23"/>
      <c r="L176" s="23"/>
      <c r="M176" s="23"/>
      <c r="N176" s="23"/>
      <c r="O176" s="23"/>
      <c r="P176" s="23"/>
      <c r="Q176" s="23"/>
      <c r="R176" s="23"/>
      <c r="S176" s="23"/>
      <c r="T176" s="219"/>
      <c r="U176" s="23"/>
      <c r="V176" s="23"/>
      <c r="W176" s="23"/>
      <c r="X176" s="23"/>
      <c r="Y176" s="23"/>
      <c r="Z176" s="23"/>
    </row>
    <row r="177" spans="1:26" ht="15.75" customHeight="1">
      <c r="A177" s="23"/>
      <c r="B177" s="23"/>
      <c r="C177" s="23"/>
      <c r="D177" s="23"/>
      <c r="E177" s="23"/>
      <c r="F177" s="23"/>
      <c r="G177" s="23"/>
      <c r="H177" s="23"/>
      <c r="I177" s="23"/>
      <c r="J177" s="23"/>
      <c r="K177" s="23"/>
      <c r="L177" s="23"/>
      <c r="M177" s="23"/>
      <c r="N177" s="23"/>
      <c r="O177" s="23"/>
      <c r="P177" s="23"/>
      <c r="Q177" s="23"/>
      <c r="R177" s="23"/>
      <c r="S177" s="23"/>
      <c r="T177" s="219"/>
      <c r="U177" s="23"/>
      <c r="V177" s="23"/>
      <c r="W177" s="23"/>
      <c r="X177" s="23"/>
      <c r="Y177" s="23"/>
      <c r="Z177" s="23"/>
    </row>
    <row r="178" spans="1:26" ht="15.75" customHeight="1">
      <c r="A178" s="23"/>
      <c r="B178" s="23"/>
      <c r="C178" s="23"/>
      <c r="D178" s="23"/>
      <c r="E178" s="23"/>
      <c r="F178" s="23"/>
      <c r="G178" s="23"/>
      <c r="H178" s="23"/>
      <c r="I178" s="23"/>
      <c r="J178" s="23"/>
      <c r="K178" s="23"/>
      <c r="L178" s="23"/>
      <c r="M178" s="23"/>
      <c r="N178" s="23"/>
      <c r="O178" s="23"/>
      <c r="P178" s="23"/>
      <c r="Q178" s="23"/>
      <c r="R178" s="23"/>
      <c r="S178" s="23"/>
      <c r="T178" s="219"/>
      <c r="U178" s="23"/>
      <c r="V178" s="23"/>
      <c r="W178" s="23"/>
      <c r="X178" s="23"/>
      <c r="Y178" s="23"/>
      <c r="Z178" s="23"/>
    </row>
    <row r="179" spans="1:26" ht="15.75" customHeight="1">
      <c r="A179" s="23"/>
      <c r="B179" s="23"/>
      <c r="C179" s="23"/>
      <c r="D179" s="23"/>
      <c r="E179" s="23"/>
      <c r="F179" s="23"/>
      <c r="G179" s="23"/>
      <c r="H179" s="23"/>
      <c r="I179" s="23"/>
      <c r="J179" s="23"/>
      <c r="K179" s="23"/>
      <c r="L179" s="23"/>
      <c r="M179" s="23"/>
      <c r="N179" s="23"/>
      <c r="O179" s="23"/>
      <c r="P179" s="23"/>
      <c r="Q179" s="23"/>
      <c r="R179" s="23"/>
      <c r="S179" s="23"/>
      <c r="T179" s="219"/>
      <c r="U179" s="23"/>
      <c r="V179" s="23"/>
      <c r="W179" s="23"/>
      <c r="X179" s="23"/>
      <c r="Y179" s="23"/>
      <c r="Z179" s="23"/>
    </row>
    <row r="180" spans="1:26" ht="15.75" customHeight="1">
      <c r="A180" s="23"/>
      <c r="B180" s="23"/>
      <c r="C180" s="23"/>
      <c r="D180" s="23"/>
      <c r="E180" s="23"/>
      <c r="F180" s="23"/>
      <c r="G180" s="23"/>
      <c r="H180" s="23"/>
      <c r="I180" s="23"/>
      <c r="J180" s="23"/>
      <c r="K180" s="23"/>
      <c r="L180" s="23"/>
      <c r="M180" s="23"/>
      <c r="N180" s="23"/>
      <c r="O180" s="23"/>
      <c r="P180" s="23"/>
      <c r="Q180" s="23"/>
      <c r="R180" s="23"/>
      <c r="S180" s="23"/>
      <c r="T180" s="219"/>
      <c r="U180" s="23"/>
      <c r="V180" s="23"/>
      <c r="W180" s="23"/>
      <c r="X180" s="23"/>
      <c r="Y180" s="23"/>
      <c r="Z180" s="23"/>
    </row>
    <row r="181" spans="1:26" ht="15.75" customHeight="1">
      <c r="A181" s="23"/>
      <c r="B181" s="23"/>
      <c r="C181" s="23"/>
      <c r="D181" s="23"/>
      <c r="E181" s="23"/>
      <c r="F181" s="23"/>
      <c r="G181" s="23"/>
      <c r="H181" s="23"/>
      <c r="I181" s="23"/>
      <c r="J181" s="23"/>
      <c r="K181" s="23"/>
      <c r="L181" s="23"/>
      <c r="M181" s="23"/>
      <c r="N181" s="23"/>
      <c r="O181" s="23"/>
      <c r="P181" s="23"/>
      <c r="Q181" s="23"/>
      <c r="R181" s="23"/>
      <c r="S181" s="23"/>
      <c r="T181" s="219"/>
      <c r="U181" s="23"/>
      <c r="V181" s="23"/>
      <c r="W181" s="23"/>
      <c r="X181" s="23"/>
      <c r="Y181" s="23"/>
      <c r="Z181" s="23"/>
    </row>
    <row r="182" spans="1:26" ht="15.75" customHeight="1">
      <c r="A182" s="23"/>
      <c r="B182" s="23"/>
      <c r="C182" s="23"/>
      <c r="D182" s="23"/>
      <c r="E182" s="23"/>
      <c r="F182" s="23"/>
      <c r="G182" s="23"/>
      <c r="H182" s="23"/>
      <c r="I182" s="23"/>
      <c r="J182" s="23"/>
      <c r="K182" s="23"/>
      <c r="L182" s="23"/>
      <c r="M182" s="23"/>
      <c r="N182" s="23"/>
      <c r="O182" s="23"/>
      <c r="P182" s="23"/>
      <c r="Q182" s="23"/>
      <c r="R182" s="23"/>
      <c r="S182" s="23"/>
      <c r="T182" s="219"/>
      <c r="U182" s="23"/>
      <c r="V182" s="23"/>
      <c r="W182" s="23"/>
      <c r="X182" s="23"/>
      <c r="Y182" s="23"/>
      <c r="Z182" s="23"/>
    </row>
    <row r="183" spans="1:26" ht="15.75" customHeight="1">
      <c r="A183" s="23"/>
      <c r="B183" s="23"/>
      <c r="C183" s="23"/>
      <c r="D183" s="23"/>
      <c r="E183" s="23"/>
      <c r="F183" s="23"/>
      <c r="G183" s="23"/>
      <c r="H183" s="23"/>
      <c r="I183" s="23"/>
      <c r="J183" s="23"/>
      <c r="K183" s="23"/>
      <c r="L183" s="23"/>
      <c r="M183" s="23"/>
      <c r="N183" s="23"/>
      <c r="O183" s="23"/>
      <c r="P183" s="23"/>
      <c r="Q183" s="23"/>
      <c r="R183" s="23"/>
      <c r="S183" s="23"/>
      <c r="T183" s="219"/>
      <c r="U183" s="23"/>
      <c r="V183" s="23"/>
      <c r="W183" s="23"/>
      <c r="X183" s="23"/>
      <c r="Y183" s="23"/>
      <c r="Z183" s="23"/>
    </row>
    <row r="184" spans="1:26" ht="15.75" customHeight="1">
      <c r="A184" s="23"/>
      <c r="B184" s="23"/>
      <c r="C184" s="23"/>
      <c r="D184" s="23"/>
      <c r="E184" s="23"/>
      <c r="F184" s="23"/>
      <c r="G184" s="23"/>
      <c r="H184" s="23"/>
      <c r="I184" s="23"/>
      <c r="J184" s="23"/>
      <c r="K184" s="23"/>
      <c r="L184" s="23"/>
      <c r="M184" s="23"/>
      <c r="N184" s="23"/>
      <c r="O184" s="23"/>
      <c r="P184" s="23"/>
      <c r="Q184" s="23"/>
      <c r="R184" s="23"/>
      <c r="S184" s="23"/>
      <c r="T184" s="219"/>
      <c r="U184" s="23"/>
      <c r="V184" s="23"/>
      <c r="W184" s="23"/>
      <c r="X184" s="23"/>
      <c r="Y184" s="23"/>
      <c r="Z184" s="23"/>
    </row>
    <row r="185" spans="1:26" ht="15.75" customHeight="1">
      <c r="A185" s="23"/>
      <c r="B185" s="23"/>
      <c r="C185" s="23"/>
      <c r="D185" s="23"/>
      <c r="E185" s="23"/>
      <c r="F185" s="23"/>
      <c r="G185" s="23"/>
      <c r="H185" s="23"/>
      <c r="I185" s="23"/>
      <c r="J185" s="23"/>
      <c r="K185" s="23"/>
      <c r="L185" s="23"/>
      <c r="M185" s="23"/>
      <c r="N185" s="23"/>
      <c r="O185" s="23"/>
      <c r="P185" s="23"/>
      <c r="Q185" s="23"/>
      <c r="R185" s="23"/>
      <c r="S185" s="23"/>
      <c r="T185" s="219"/>
      <c r="U185" s="23"/>
      <c r="V185" s="23"/>
      <c r="W185" s="23"/>
      <c r="X185" s="23"/>
      <c r="Y185" s="23"/>
      <c r="Z185" s="23"/>
    </row>
    <row r="186" spans="1:26" ht="15.75" customHeight="1">
      <c r="A186" s="23"/>
      <c r="B186" s="23"/>
      <c r="C186" s="23"/>
      <c r="D186" s="23"/>
      <c r="E186" s="23"/>
      <c r="F186" s="23"/>
      <c r="G186" s="23"/>
      <c r="H186" s="23"/>
      <c r="I186" s="23"/>
      <c r="J186" s="23"/>
      <c r="K186" s="23"/>
      <c r="L186" s="23"/>
      <c r="M186" s="23"/>
      <c r="N186" s="23"/>
      <c r="O186" s="23"/>
      <c r="P186" s="23"/>
      <c r="Q186" s="23"/>
      <c r="R186" s="23"/>
      <c r="S186" s="23"/>
      <c r="T186" s="219"/>
      <c r="U186" s="23"/>
      <c r="V186" s="23"/>
      <c r="W186" s="23"/>
      <c r="X186" s="23"/>
      <c r="Y186" s="23"/>
      <c r="Z186" s="23"/>
    </row>
    <row r="187" spans="1:26" ht="15.75" customHeight="1">
      <c r="A187" s="23"/>
      <c r="B187" s="23"/>
      <c r="C187" s="23"/>
      <c r="D187" s="23"/>
      <c r="E187" s="23"/>
      <c r="F187" s="23"/>
      <c r="G187" s="23"/>
      <c r="H187" s="23"/>
      <c r="I187" s="23"/>
      <c r="J187" s="23"/>
      <c r="K187" s="23"/>
      <c r="L187" s="23"/>
      <c r="M187" s="23"/>
      <c r="N187" s="23"/>
      <c r="O187" s="23"/>
      <c r="P187" s="23"/>
      <c r="Q187" s="23"/>
      <c r="R187" s="23"/>
      <c r="S187" s="23"/>
      <c r="T187" s="219"/>
      <c r="U187" s="23"/>
      <c r="V187" s="23"/>
      <c r="W187" s="23"/>
      <c r="X187" s="23"/>
      <c r="Y187" s="23"/>
      <c r="Z187" s="23"/>
    </row>
    <row r="188" spans="1:26" ht="15.75" customHeight="1">
      <c r="A188" s="23"/>
      <c r="B188" s="23"/>
      <c r="C188" s="23"/>
      <c r="D188" s="23"/>
      <c r="E188" s="23"/>
      <c r="F188" s="23"/>
      <c r="G188" s="23"/>
      <c r="H188" s="23"/>
      <c r="I188" s="23"/>
      <c r="J188" s="23"/>
      <c r="K188" s="23"/>
      <c r="L188" s="23"/>
      <c r="M188" s="23"/>
      <c r="N188" s="23"/>
      <c r="O188" s="23"/>
      <c r="P188" s="23"/>
      <c r="Q188" s="23"/>
      <c r="R188" s="23"/>
      <c r="S188" s="23"/>
      <c r="T188" s="219"/>
      <c r="U188" s="23"/>
      <c r="V188" s="23"/>
      <c r="W188" s="23"/>
      <c r="X188" s="23"/>
      <c r="Y188" s="23"/>
      <c r="Z188" s="23"/>
    </row>
    <row r="189" spans="1:26" ht="15.75" customHeight="1">
      <c r="A189" s="23"/>
      <c r="B189" s="23"/>
      <c r="C189" s="23"/>
      <c r="D189" s="23"/>
      <c r="E189" s="23"/>
      <c r="F189" s="23"/>
      <c r="G189" s="23"/>
      <c r="H189" s="23"/>
      <c r="I189" s="23"/>
      <c r="J189" s="23"/>
      <c r="K189" s="23"/>
      <c r="L189" s="23"/>
      <c r="M189" s="23"/>
      <c r="N189" s="23"/>
      <c r="O189" s="23"/>
      <c r="P189" s="23"/>
      <c r="Q189" s="23"/>
      <c r="R189" s="23"/>
      <c r="S189" s="23"/>
      <c r="T189" s="219"/>
      <c r="U189" s="23"/>
      <c r="V189" s="23"/>
      <c r="W189" s="23"/>
      <c r="X189" s="23"/>
      <c r="Y189" s="23"/>
      <c r="Z189" s="23"/>
    </row>
    <row r="190" spans="1:26" ht="15.75" customHeight="1">
      <c r="A190" s="23"/>
      <c r="B190" s="23"/>
      <c r="C190" s="23"/>
      <c r="D190" s="23"/>
      <c r="E190" s="23"/>
      <c r="F190" s="23"/>
      <c r="G190" s="23"/>
      <c r="H190" s="23"/>
      <c r="I190" s="23"/>
      <c r="J190" s="23"/>
      <c r="K190" s="23"/>
      <c r="L190" s="23"/>
      <c r="M190" s="23"/>
      <c r="N190" s="23"/>
      <c r="O190" s="23"/>
      <c r="P190" s="23"/>
      <c r="Q190" s="23"/>
      <c r="R190" s="23"/>
      <c r="S190" s="23"/>
      <c r="T190" s="219"/>
      <c r="U190" s="23"/>
      <c r="V190" s="23"/>
      <c r="W190" s="23"/>
      <c r="X190" s="23"/>
      <c r="Y190" s="23"/>
      <c r="Z190" s="23"/>
    </row>
    <row r="191" spans="1:26" ht="15.75" customHeight="1">
      <c r="A191" s="23"/>
      <c r="B191" s="23"/>
      <c r="C191" s="23"/>
      <c r="D191" s="23"/>
      <c r="E191" s="23"/>
      <c r="F191" s="23"/>
      <c r="G191" s="23"/>
      <c r="H191" s="23"/>
      <c r="I191" s="23"/>
      <c r="J191" s="23"/>
      <c r="K191" s="23"/>
      <c r="L191" s="23"/>
      <c r="M191" s="23"/>
      <c r="N191" s="23"/>
      <c r="O191" s="23"/>
      <c r="P191" s="23"/>
      <c r="Q191" s="23"/>
      <c r="R191" s="23"/>
      <c r="S191" s="23"/>
      <c r="T191" s="219"/>
      <c r="U191" s="23"/>
      <c r="V191" s="23"/>
      <c r="W191" s="23"/>
      <c r="X191" s="23"/>
      <c r="Y191" s="23"/>
      <c r="Z191" s="23"/>
    </row>
    <row r="192" spans="1:26" ht="15.75" customHeight="1">
      <c r="A192" s="23"/>
      <c r="B192" s="23"/>
      <c r="C192" s="23"/>
      <c r="D192" s="23"/>
      <c r="E192" s="23"/>
      <c r="F192" s="23"/>
      <c r="G192" s="23"/>
      <c r="H192" s="23"/>
      <c r="I192" s="23"/>
      <c r="J192" s="23"/>
      <c r="K192" s="23"/>
      <c r="L192" s="23"/>
      <c r="M192" s="23"/>
      <c r="N192" s="23"/>
      <c r="O192" s="23"/>
      <c r="P192" s="23"/>
      <c r="Q192" s="23"/>
      <c r="R192" s="23"/>
      <c r="S192" s="23"/>
      <c r="T192" s="219"/>
      <c r="U192" s="23"/>
      <c r="V192" s="23"/>
      <c r="W192" s="23"/>
      <c r="X192" s="23"/>
      <c r="Y192" s="23"/>
      <c r="Z192" s="23"/>
    </row>
    <row r="193" spans="1:26" ht="15.75" customHeight="1">
      <c r="A193" s="23"/>
      <c r="B193" s="23"/>
      <c r="C193" s="23"/>
      <c r="D193" s="23"/>
      <c r="E193" s="23"/>
      <c r="F193" s="23"/>
      <c r="G193" s="23"/>
      <c r="H193" s="23"/>
      <c r="I193" s="23"/>
      <c r="J193" s="23"/>
      <c r="K193" s="23"/>
      <c r="L193" s="23"/>
      <c r="M193" s="23"/>
      <c r="N193" s="23"/>
      <c r="O193" s="23"/>
      <c r="P193" s="23"/>
      <c r="Q193" s="23"/>
      <c r="R193" s="23"/>
      <c r="S193" s="23"/>
      <c r="T193" s="219"/>
      <c r="U193" s="23"/>
      <c r="V193" s="23"/>
      <c r="W193" s="23"/>
      <c r="X193" s="23"/>
      <c r="Y193" s="23"/>
      <c r="Z193" s="23"/>
    </row>
    <row r="194" spans="1:26" ht="15.75" customHeight="1">
      <c r="A194" s="23"/>
      <c r="B194" s="23"/>
      <c r="C194" s="23"/>
      <c r="D194" s="23"/>
      <c r="E194" s="23"/>
      <c r="F194" s="23"/>
      <c r="G194" s="23"/>
      <c r="H194" s="23"/>
      <c r="I194" s="23"/>
      <c r="J194" s="23"/>
      <c r="K194" s="23"/>
      <c r="L194" s="23"/>
      <c r="M194" s="23"/>
      <c r="N194" s="23"/>
      <c r="O194" s="23"/>
      <c r="P194" s="23"/>
      <c r="Q194" s="23"/>
      <c r="R194" s="23"/>
      <c r="S194" s="23"/>
      <c r="T194" s="219"/>
      <c r="U194" s="23"/>
      <c r="V194" s="23"/>
      <c r="W194" s="23"/>
      <c r="X194" s="23"/>
      <c r="Y194" s="23"/>
      <c r="Z194" s="23"/>
    </row>
    <row r="195" spans="1:26" ht="15.75" customHeight="1">
      <c r="A195" s="23"/>
      <c r="B195" s="23"/>
      <c r="C195" s="23"/>
      <c r="D195" s="23"/>
      <c r="E195" s="23"/>
      <c r="F195" s="23"/>
      <c r="G195" s="23"/>
      <c r="H195" s="23"/>
      <c r="I195" s="23"/>
      <c r="J195" s="23"/>
      <c r="K195" s="23"/>
      <c r="L195" s="23"/>
      <c r="M195" s="23"/>
      <c r="N195" s="23"/>
      <c r="O195" s="23"/>
      <c r="P195" s="23"/>
      <c r="Q195" s="23"/>
      <c r="R195" s="23"/>
      <c r="S195" s="23"/>
      <c r="T195" s="219"/>
      <c r="U195" s="23"/>
      <c r="V195" s="23"/>
      <c r="W195" s="23"/>
      <c r="X195" s="23"/>
      <c r="Y195" s="23"/>
      <c r="Z195" s="23"/>
    </row>
    <row r="196" spans="1:26" ht="15.75" customHeight="1">
      <c r="A196" s="23"/>
      <c r="B196" s="23"/>
      <c r="C196" s="23"/>
      <c r="D196" s="23"/>
      <c r="E196" s="23"/>
      <c r="F196" s="23"/>
      <c r="G196" s="23"/>
      <c r="H196" s="23"/>
      <c r="I196" s="23"/>
      <c r="J196" s="23"/>
      <c r="K196" s="23"/>
      <c r="L196" s="23"/>
      <c r="M196" s="23"/>
      <c r="N196" s="23"/>
      <c r="O196" s="23"/>
      <c r="P196" s="23"/>
      <c r="Q196" s="23"/>
      <c r="R196" s="23"/>
      <c r="S196" s="23"/>
      <c r="T196" s="219"/>
      <c r="U196" s="23"/>
      <c r="V196" s="23"/>
      <c r="W196" s="23"/>
      <c r="X196" s="23"/>
      <c r="Y196" s="23"/>
      <c r="Z196" s="23"/>
    </row>
    <row r="197" spans="1:26" ht="15.75" customHeight="1">
      <c r="A197" s="23"/>
      <c r="B197" s="23"/>
      <c r="C197" s="23"/>
      <c r="D197" s="23"/>
      <c r="E197" s="23"/>
      <c r="F197" s="23"/>
      <c r="G197" s="23"/>
      <c r="H197" s="23"/>
      <c r="I197" s="23"/>
      <c r="J197" s="23"/>
      <c r="K197" s="23"/>
      <c r="L197" s="23"/>
      <c r="M197" s="23"/>
      <c r="N197" s="23"/>
      <c r="O197" s="23"/>
      <c r="P197" s="23"/>
      <c r="Q197" s="23"/>
      <c r="R197" s="23"/>
      <c r="S197" s="23"/>
      <c r="T197" s="219"/>
      <c r="U197" s="23"/>
      <c r="V197" s="23"/>
      <c r="W197" s="23"/>
      <c r="X197" s="23"/>
      <c r="Y197" s="23"/>
      <c r="Z197" s="23"/>
    </row>
    <row r="198" spans="1:26" ht="15.75" customHeight="1">
      <c r="A198" s="23"/>
      <c r="B198" s="23"/>
      <c r="C198" s="23"/>
      <c r="D198" s="23"/>
      <c r="E198" s="23"/>
      <c r="F198" s="23"/>
      <c r="G198" s="23"/>
      <c r="H198" s="23"/>
      <c r="I198" s="23"/>
      <c r="J198" s="23"/>
      <c r="K198" s="23"/>
      <c r="L198" s="23"/>
      <c r="M198" s="23"/>
      <c r="N198" s="23"/>
      <c r="O198" s="23"/>
      <c r="P198" s="23"/>
      <c r="Q198" s="23"/>
      <c r="R198" s="23"/>
      <c r="S198" s="23"/>
      <c r="T198" s="219"/>
      <c r="U198" s="23"/>
      <c r="V198" s="23"/>
      <c r="W198" s="23"/>
      <c r="X198" s="23"/>
      <c r="Y198" s="23"/>
      <c r="Z198" s="23"/>
    </row>
    <row r="199" spans="1:26" ht="15.75" customHeight="1">
      <c r="A199" s="23"/>
      <c r="B199" s="23"/>
      <c r="C199" s="23"/>
      <c r="D199" s="23"/>
      <c r="E199" s="23"/>
      <c r="F199" s="23"/>
      <c r="G199" s="23"/>
      <c r="H199" s="23"/>
      <c r="I199" s="23"/>
      <c r="J199" s="23"/>
      <c r="K199" s="23"/>
      <c r="L199" s="23"/>
      <c r="M199" s="23"/>
      <c r="N199" s="23"/>
      <c r="O199" s="23"/>
      <c r="P199" s="23"/>
      <c r="Q199" s="23"/>
      <c r="R199" s="23"/>
      <c r="S199" s="23"/>
      <c r="T199" s="219"/>
      <c r="U199" s="23"/>
      <c r="V199" s="23"/>
      <c r="W199" s="23"/>
      <c r="X199" s="23"/>
      <c r="Y199" s="23"/>
      <c r="Z199" s="23"/>
    </row>
    <row r="200" spans="1:26" ht="15.75" customHeight="1">
      <c r="A200" s="23"/>
      <c r="B200" s="23"/>
      <c r="C200" s="23"/>
      <c r="D200" s="23"/>
      <c r="E200" s="23"/>
      <c r="F200" s="23"/>
      <c r="G200" s="23"/>
      <c r="H200" s="23"/>
      <c r="I200" s="23"/>
      <c r="J200" s="23"/>
      <c r="K200" s="23"/>
      <c r="L200" s="23"/>
      <c r="M200" s="23"/>
      <c r="N200" s="23"/>
      <c r="O200" s="23"/>
      <c r="P200" s="23"/>
      <c r="Q200" s="23"/>
      <c r="R200" s="23"/>
      <c r="S200" s="23"/>
      <c r="T200" s="219"/>
      <c r="U200" s="23"/>
      <c r="V200" s="23"/>
      <c r="W200" s="23"/>
      <c r="X200" s="23"/>
      <c r="Y200" s="23"/>
      <c r="Z200" s="23"/>
    </row>
    <row r="201" spans="1:26" ht="15.75" customHeight="1">
      <c r="A201" s="23"/>
      <c r="B201" s="23"/>
      <c r="C201" s="23"/>
      <c r="D201" s="23"/>
      <c r="E201" s="23"/>
      <c r="F201" s="23"/>
      <c r="G201" s="23"/>
      <c r="H201" s="23"/>
      <c r="I201" s="23"/>
      <c r="J201" s="23"/>
      <c r="K201" s="23"/>
      <c r="L201" s="23"/>
      <c r="M201" s="23"/>
      <c r="N201" s="23"/>
      <c r="O201" s="23"/>
      <c r="P201" s="23"/>
      <c r="Q201" s="23"/>
      <c r="R201" s="23"/>
      <c r="S201" s="23"/>
      <c r="T201" s="219"/>
      <c r="U201" s="23"/>
      <c r="V201" s="23"/>
      <c r="W201" s="23"/>
      <c r="X201" s="23"/>
      <c r="Y201" s="23"/>
      <c r="Z201" s="23"/>
    </row>
    <row r="202" spans="1:26" ht="15.75" customHeight="1">
      <c r="A202" s="23"/>
      <c r="B202" s="23"/>
      <c r="C202" s="23"/>
      <c r="D202" s="23"/>
      <c r="E202" s="23"/>
      <c r="F202" s="23"/>
      <c r="G202" s="23"/>
      <c r="H202" s="23"/>
      <c r="I202" s="23"/>
      <c r="J202" s="23"/>
      <c r="K202" s="23"/>
      <c r="L202" s="23"/>
      <c r="M202" s="23"/>
      <c r="N202" s="23"/>
      <c r="O202" s="23"/>
      <c r="P202" s="23"/>
      <c r="Q202" s="23"/>
      <c r="R202" s="23"/>
      <c r="S202" s="23"/>
      <c r="T202" s="219"/>
      <c r="U202" s="23"/>
      <c r="V202" s="23"/>
      <c r="W202" s="23"/>
      <c r="X202" s="23"/>
      <c r="Y202" s="23"/>
      <c r="Z202" s="23"/>
    </row>
    <row r="203" spans="1:26" ht="15.75" customHeight="1">
      <c r="A203" s="23"/>
      <c r="B203" s="23"/>
      <c r="C203" s="23"/>
      <c r="D203" s="23"/>
      <c r="E203" s="23"/>
      <c r="F203" s="23"/>
      <c r="G203" s="23"/>
      <c r="H203" s="23"/>
      <c r="I203" s="23"/>
      <c r="J203" s="23"/>
      <c r="K203" s="23"/>
      <c r="L203" s="23"/>
      <c r="M203" s="23"/>
      <c r="N203" s="23"/>
      <c r="O203" s="23"/>
      <c r="P203" s="23"/>
      <c r="Q203" s="23"/>
      <c r="R203" s="23"/>
      <c r="S203" s="23"/>
      <c r="T203" s="219"/>
      <c r="U203" s="23"/>
      <c r="V203" s="23"/>
      <c r="W203" s="23"/>
      <c r="X203" s="23"/>
      <c r="Y203" s="23"/>
      <c r="Z203" s="23"/>
    </row>
    <row r="204" spans="1:26" ht="15.75" customHeight="1">
      <c r="A204" s="23"/>
      <c r="B204" s="23"/>
      <c r="C204" s="23"/>
      <c r="D204" s="23"/>
      <c r="E204" s="23"/>
      <c r="F204" s="23"/>
      <c r="G204" s="23"/>
      <c r="H204" s="23"/>
      <c r="I204" s="23"/>
      <c r="J204" s="23"/>
      <c r="K204" s="23"/>
      <c r="L204" s="23"/>
      <c r="M204" s="23"/>
      <c r="N204" s="23"/>
      <c r="O204" s="23"/>
      <c r="P204" s="23"/>
      <c r="Q204" s="23"/>
      <c r="R204" s="23"/>
      <c r="S204" s="23"/>
      <c r="T204" s="219"/>
      <c r="U204" s="23"/>
      <c r="V204" s="23"/>
      <c r="W204" s="23"/>
      <c r="X204" s="23"/>
      <c r="Y204" s="23"/>
      <c r="Z204" s="23"/>
    </row>
    <row r="205" spans="1:26" ht="15.75" customHeight="1">
      <c r="A205" s="23"/>
      <c r="B205" s="23"/>
      <c r="C205" s="23"/>
      <c r="D205" s="23"/>
      <c r="E205" s="23"/>
      <c r="F205" s="23"/>
      <c r="G205" s="23"/>
      <c r="H205" s="23"/>
      <c r="I205" s="23"/>
      <c r="J205" s="23"/>
      <c r="K205" s="23"/>
      <c r="L205" s="23"/>
      <c r="M205" s="23"/>
      <c r="N205" s="23"/>
      <c r="O205" s="23"/>
      <c r="P205" s="23"/>
      <c r="Q205" s="23"/>
      <c r="R205" s="23"/>
      <c r="S205" s="23"/>
      <c r="T205" s="219"/>
      <c r="U205" s="23"/>
      <c r="V205" s="23"/>
      <c r="W205" s="23"/>
      <c r="X205" s="23"/>
      <c r="Y205" s="23"/>
      <c r="Z205" s="23"/>
    </row>
    <row r="206" spans="1:26" ht="15.75" customHeight="1">
      <c r="A206" s="23"/>
      <c r="B206" s="23"/>
      <c r="C206" s="23"/>
      <c r="D206" s="23"/>
      <c r="E206" s="23"/>
      <c r="F206" s="23"/>
      <c r="G206" s="23"/>
      <c r="H206" s="23"/>
      <c r="I206" s="23"/>
      <c r="J206" s="23"/>
      <c r="K206" s="23"/>
      <c r="L206" s="23"/>
      <c r="M206" s="23"/>
      <c r="N206" s="23"/>
      <c r="O206" s="23"/>
      <c r="P206" s="23"/>
      <c r="Q206" s="23"/>
      <c r="R206" s="23"/>
      <c r="S206" s="23"/>
      <c r="T206" s="219"/>
      <c r="U206" s="23"/>
      <c r="V206" s="23"/>
      <c r="W206" s="23"/>
      <c r="X206" s="23"/>
      <c r="Y206" s="23"/>
      <c r="Z206" s="23"/>
    </row>
    <row r="207" spans="1:26" ht="15.75" customHeight="1">
      <c r="A207" s="23"/>
      <c r="B207" s="23"/>
      <c r="C207" s="23"/>
      <c r="D207" s="23"/>
      <c r="E207" s="23"/>
      <c r="F207" s="23"/>
      <c r="G207" s="23"/>
      <c r="H207" s="23"/>
      <c r="I207" s="23"/>
      <c r="J207" s="23"/>
      <c r="K207" s="23"/>
      <c r="L207" s="23"/>
      <c r="M207" s="23"/>
      <c r="N207" s="23"/>
      <c r="O207" s="23"/>
      <c r="P207" s="23"/>
      <c r="Q207" s="23"/>
      <c r="R207" s="23"/>
      <c r="S207" s="23"/>
      <c r="T207" s="219"/>
      <c r="U207" s="23"/>
      <c r="V207" s="23"/>
      <c r="W207" s="23"/>
      <c r="X207" s="23"/>
      <c r="Y207" s="23"/>
      <c r="Z207" s="23"/>
    </row>
    <row r="208" spans="1:26" ht="15.75" customHeight="1">
      <c r="A208" s="23"/>
      <c r="B208" s="23"/>
      <c r="C208" s="23"/>
      <c r="D208" s="23"/>
      <c r="E208" s="23"/>
      <c r="F208" s="23"/>
      <c r="G208" s="23"/>
      <c r="H208" s="23"/>
      <c r="I208" s="23"/>
      <c r="J208" s="23"/>
      <c r="K208" s="23"/>
      <c r="L208" s="23"/>
      <c r="M208" s="23"/>
      <c r="N208" s="23"/>
      <c r="O208" s="23"/>
      <c r="P208" s="23"/>
      <c r="Q208" s="23"/>
      <c r="R208" s="23"/>
      <c r="S208" s="23"/>
      <c r="T208" s="219"/>
      <c r="U208" s="23"/>
      <c r="V208" s="23"/>
      <c r="W208" s="23"/>
      <c r="X208" s="23"/>
      <c r="Y208" s="23"/>
      <c r="Z208" s="23"/>
    </row>
    <row r="209" spans="1:26" ht="15.75" customHeight="1">
      <c r="A209" s="23"/>
      <c r="B209" s="23"/>
      <c r="C209" s="23"/>
      <c r="D209" s="23"/>
      <c r="E209" s="23"/>
      <c r="F209" s="23"/>
      <c r="G209" s="23"/>
      <c r="H209" s="23"/>
      <c r="I209" s="23"/>
      <c r="J209" s="23"/>
      <c r="K209" s="23"/>
      <c r="L209" s="23"/>
      <c r="M209" s="23"/>
      <c r="N209" s="23"/>
      <c r="O209" s="23"/>
      <c r="P209" s="23"/>
      <c r="Q209" s="23"/>
      <c r="R209" s="23"/>
      <c r="S209" s="23"/>
      <c r="T209" s="219"/>
      <c r="U209" s="23"/>
      <c r="V209" s="23"/>
      <c r="W209" s="23"/>
      <c r="X209" s="23"/>
      <c r="Y209" s="23"/>
      <c r="Z209" s="23"/>
    </row>
    <row r="210" spans="1:26" ht="15.75" customHeight="1">
      <c r="A210" s="23"/>
      <c r="B210" s="23"/>
      <c r="C210" s="23"/>
      <c r="D210" s="23"/>
      <c r="E210" s="23"/>
      <c r="F210" s="23"/>
      <c r="G210" s="23"/>
      <c r="H210" s="23"/>
      <c r="I210" s="23"/>
      <c r="J210" s="23"/>
      <c r="K210" s="23"/>
      <c r="L210" s="23"/>
      <c r="M210" s="23"/>
      <c r="N210" s="23"/>
      <c r="O210" s="23"/>
      <c r="P210" s="23"/>
      <c r="Q210" s="23"/>
      <c r="R210" s="23"/>
      <c r="S210" s="23"/>
      <c r="T210" s="219"/>
      <c r="U210" s="23"/>
      <c r="V210" s="23"/>
      <c r="W210" s="23"/>
      <c r="X210" s="23"/>
      <c r="Y210" s="23"/>
      <c r="Z210" s="23"/>
    </row>
    <row r="211" spans="1:26" ht="15.75" customHeight="1">
      <c r="A211" s="23"/>
      <c r="B211" s="23"/>
      <c r="C211" s="23"/>
      <c r="D211" s="23"/>
      <c r="E211" s="23"/>
      <c r="F211" s="23"/>
      <c r="G211" s="23"/>
      <c r="H211" s="23"/>
      <c r="I211" s="23"/>
      <c r="J211" s="23"/>
      <c r="K211" s="23"/>
      <c r="L211" s="23"/>
      <c r="M211" s="23"/>
      <c r="N211" s="23"/>
      <c r="O211" s="23"/>
      <c r="P211" s="23"/>
      <c r="Q211" s="23"/>
      <c r="R211" s="23"/>
      <c r="S211" s="23"/>
      <c r="T211" s="219"/>
      <c r="U211" s="23"/>
      <c r="V211" s="23"/>
      <c r="W211" s="23"/>
      <c r="X211" s="23"/>
      <c r="Y211" s="23"/>
      <c r="Z211" s="23"/>
    </row>
    <row r="212" spans="1:26" ht="15.75" customHeight="1">
      <c r="A212" s="23"/>
      <c r="B212" s="23"/>
      <c r="C212" s="23"/>
      <c r="D212" s="23"/>
      <c r="E212" s="23"/>
      <c r="F212" s="23"/>
      <c r="G212" s="23"/>
      <c r="H212" s="23"/>
      <c r="I212" s="23"/>
      <c r="J212" s="23"/>
      <c r="K212" s="23"/>
      <c r="L212" s="23"/>
      <c r="M212" s="23"/>
      <c r="N212" s="23"/>
      <c r="O212" s="23"/>
      <c r="P212" s="23"/>
      <c r="Q212" s="23"/>
      <c r="R212" s="23"/>
      <c r="S212" s="23"/>
      <c r="T212" s="219"/>
      <c r="U212" s="23"/>
      <c r="V212" s="23"/>
      <c r="W212" s="23"/>
      <c r="X212" s="23"/>
      <c r="Y212" s="23"/>
      <c r="Z212" s="23"/>
    </row>
    <row r="213" spans="1:26" ht="15.75" customHeight="1">
      <c r="A213" s="23"/>
      <c r="B213" s="23"/>
      <c r="C213" s="23"/>
      <c r="D213" s="23"/>
      <c r="E213" s="23"/>
      <c r="F213" s="23"/>
      <c r="G213" s="23"/>
      <c r="H213" s="23"/>
      <c r="I213" s="23"/>
      <c r="J213" s="23"/>
      <c r="K213" s="23"/>
      <c r="L213" s="23"/>
      <c r="M213" s="23"/>
      <c r="N213" s="23"/>
      <c r="O213" s="23"/>
      <c r="P213" s="23"/>
      <c r="Q213" s="23"/>
      <c r="R213" s="23"/>
      <c r="S213" s="23"/>
      <c r="T213" s="219"/>
      <c r="U213" s="23"/>
      <c r="V213" s="23"/>
      <c r="W213" s="23"/>
      <c r="X213" s="23"/>
      <c r="Y213" s="23"/>
      <c r="Z213" s="23"/>
    </row>
    <row r="214" spans="1:26" ht="15.75" customHeight="1">
      <c r="A214" s="23"/>
      <c r="B214" s="23"/>
      <c r="C214" s="23"/>
      <c r="D214" s="23"/>
      <c r="E214" s="23"/>
      <c r="F214" s="23"/>
      <c r="G214" s="23"/>
      <c r="H214" s="23"/>
      <c r="I214" s="23"/>
      <c r="J214" s="23"/>
      <c r="K214" s="23"/>
      <c r="L214" s="23"/>
      <c r="M214" s="23"/>
      <c r="N214" s="23"/>
      <c r="O214" s="23"/>
      <c r="P214" s="23"/>
      <c r="Q214" s="23"/>
      <c r="R214" s="23"/>
      <c r="S214" s="23"/>
      <c r="T214" s="219"/>
      <c r="U214" s="23"/>
      <c r="V214" s="23"/>
      <c r="W214" s="23"/>
      <c r="X214" s="23"/>
      <c r="Y214" s="23"/>
      <c r="Z214" s="23"/>
    </row>
    <row r="215" spans="1:26" ht="15.75" customHeight="1">
      <c r="A215" s="23"/>
      <c r="B215" s="23"/>
      <c r="C215" s="23"/>
      <c r="D215" s="23"/>
      <c r="E215" s="23"/>
      <c r="F215" s="23"/>
      <c r="G215" s="23"/>
      <c r="H215" s="23"/>
      <c r="I215" s="23"/>
      <c r="J215" s="23"/>
      <c r="K215" s="23"/>
      <c r="L215" s="23"/>
      <c r="M215" s="23"/>
      <c r="N215" s="23"/>
      <c r="O215" s="23"/>
      <c r="P215" s="23"/>
      <c r="Q215" s="23"/>
      <c r="R215" s="23"/>
      <c r="S215" s="23"/>
      <c r="T215" s="219"/>
      <c r="U215" s="23"/>
      <c r="V215" s="23"/>
      <c r="W215" s="23"/>
      <c r="X215" s="23"/>
      <c r="Y215" s="23"/>
      <c r="Z215" s="23"/>
    </row>
    <row r="216" spans="1:26" ht="15.75" customHeight="1">
      <c r="A216" s="23"/>
      <c r="B216" s="23"/>
      <c r="C216" s="23"/>
      <c r="D216" s="23"/>
      <c r="E216" s="23"/>
      <c r="F216" s="23"/>
      <c r="G216" s="23"/>
      <c r="H216" s="23"/>
      <c r="I216" s="23"/>
      <c r="J216" s="23"/>
      <c r="K216" s="23"/>
      <c r="L216" s="23"/>
      <c r="M216" s="23"/>
      <c r="N216" s="23"/>
      <c r="O216" s="23"/>
      <c r="P216" s="23"/>
      <c r="Q216" s="23"/>
      <c r="R216" s="23"/>
      <c r="S216" s="23"/>
      <c r="T216" s="219"/>
      <c r="U216" s="23"/>
      <c r="V216" s="23"/>
      <c r="W216" s="23"/>
      <c r="X216" s="23"/>
      <c r="Y216" s="23"/>
      <c r="Z216" s="23"/>
    </row>
    <row r="217" spans="1:26" ht="15.75" customHeight="1">
      <c r="A217" s="23"/>
      <c r="B217" s="23"/>
      <c r="C217" s="23"/>
      <c r="D217" s="23"/>
      <c r="E217" s="23"/>
      <c r="F217" s="23"/>
      <c r="G217" s="23"/>
      <c r="H217" s="23"/>
      <c r="I217" s="23"/>
      <c r="J217" s="23"/>
      <c r="K217" s="23"/>
      <c r="L217" s="23"/>
      <c r="M217" s="23"/>
      <c r="N217" s="23"/>
      <c r="O217" s="23"/>
      <c r="P217" s="23"/>
      <c r="Q217" s="23"/>
      <c r="R217" s="23"/>
      <c r="S217" s="23"/>
      <c r="T217" s="219"/>
      <c r="U217" s="23"/>
      <c r="V217" s="23"/>
      <c r="W217" s="23"/>
      <c r="X217" s="23"/>
      <c r="Y217" s="23"/>
      <c r="Z217" s="23"/>
    </row>
    <row r="218" spans="1:26" ht="15.75" customHeight="1">
      <c r="A218" s="23"/>
      <c r="B218" s="23"/>
      <c r="C218" s="23"/>
      <c r="D218" s="23"/>
      <c r="E218" s="23"/>
      <c r="F218" s="23"/>
      <c r="G218" s="23"/>
      <c r="H218" s="23"/>
      <c r="I218" s="23"/>
      <c r="J218" s="23"/>
      <c r="K218" s="23"/>
      <c r="L218" s="23"/>
      <c r="M218" s="23"/>
      <c r="N218" s="23"/>
      <c r="O218" s="23"/>
      <c r="P218" s="23"/>
      <c r="Q218" s="23"/>
      <c r="R218" s="23"/>
      <c r="S218" s="23"/>
      <c r="T218" s="219"/>
      <c r="U218" s="23"/>
      <c r="V218" s="23"/>
      <c r="W218" s="23"/>
      <c r="X218" s="23"/>
      <c r="Y218" s="23"/>
      <c r="Z218" s="23"/>
    </row>
    <row r="219" spans="1:26" ht="15.75" customHeight="1">
      <c r="A219" s="23"/>
      <c r="B219" s="23"/>
      <c r="C219" s="23"/>
      <c r="D219" s="23"/>
      <c r="E219" s="23"/>
      <c r="F219" s="23"/>
      <c r="G219" s="23"/>
      <c r="H219" s="23"/>
      <c r="I219" s="23"/>
      <c r="J219" s="23"/>
      <c r="K219" s="23"/>
      <c r="L219" s="23"/>
      <c r="M219" s="23"/>
      <c r="N219" s="23"/>
      <c r="O219" s="23"/>
      <c r="P219" s="23"/>
      <c r="Q219" s="23"/>
      <c r="R219" s="23"/>
      <c r="S219" s="23"/>
      <c r="T219" s="219"/>
      <c r="U219" s="23"/>
      <c r="V219" s="23"/>
      <c r="W219" s="23"/>
      <c r="X219" s="23"/>
      <c r="Y219" s="23"/>
      <c r="Z219" s="23"/>
    </row>
    <row r="220" spans="1:26" ht="15.75" customHeight="1">
      <c r="A220" s="23"/>
      <c r="B220" s="23"/>
      <c r="C220" s="23"/>
      <c r="D220" s="23"/>
      <c r="E220" s="23"/>
      <c r="F220" s="23"/>
      <c r="G220" s="23"/>
      <c r="H220" s="23"/>
      <c r="I220" s="23"/>
      <c r="J220" s="23"/>
      <c r="K220" s="23"/>
      <c r="L220" s="23"/>
      <c r="M220" s="23"/>
      <c r="N220" s="23"/>
      <c r="O220" s="23"/>
      <c r="P220" s="23"/>
      <c r="Q220" s="23"/>
      <c r="R220" s="23"/>
      <c r="S220" s="23"/>
      <c r="T220" s="219"/>
      <c r="U220" s="23"/>
      <c r="V220" s="23"/>
      <c r="W220" s="23"/>
      <c r="X220" s="23"/>
      <c r="Y220" s="23"/>
      <c r="Z220" s="23"/>
    </row>
    <row r="221" spans="1:26" ht="15.75" customHeight="1">
      <c r="A221" s="23"/>
      <c r="B221" s="23"/>
      <c r="C221" s="23"/>
      <c r="D221" s="23"/>
      <c r="E221" s="23"/>
      <c r="F221" s="23"/>
      <c r="G221" s="23"/>
      <c r="H221" s="23"/>
      <c r="I221" s="23"/>
      <c r="J221" s="23"/>
      <c r="K221" s="23"/>
      <c r="L221" s="23"/>
      <c r="M221" s="23"/>
      <c r="N221" s="23"/>
      <c r="O221" s="23"/>
      <c r="P221" s="23"/>
      <c r="Q221" s="23"/>
      <c r="R221" s="23"/>
      <c r="S221" s="23"/>
      <c r="T221" s="219"/>
      <c r="U221" s="23"/>
      <c r="V221" s="23"/>
      <c r="W221" s="23"/>
      <c r="X221" s="23"/>
      <c r="Y221" s="23"/>
      <c r="Z221" s="23"/>
    </row>
    <row r="222" spans="1:26" ht="15.75" customHeight="1">
      <c r="A222" s="23"/>
      <c r="B222" s="23"/>
      <c r="C222" s="23"/>
      <c r="D222" s="23"/>
      <c r="E222" s="23"/>
      <c r="F222" s="23"/>
      <c r="G222" s="23"/>
      <c r="H222" s="23"/>
      <c r="I222" s="23"/>
      <c r="J222" s="23"/>
      <c r="K222" s="23"/>
      <c r="L222" s="23"/>
      <c r="M222" s="23"/>
      <c r="N222" s="23"/>
      <c r="O222" s="23"/>
      <c r="P222" s="23"/>
      <c r="Q222" s="23"/>
      <c r="R222" s="23"/>
      <c r="S222" s="23"/>
      <c r="T222" s="219"/>
      <c r="U222" s="23"/>
      <c r="V222" s="23"/>
      <c r="W222" s="23"/>
      <c r="X222" s="23"/>
      <c r="Y222" s="23"/>
      <c r="Z222" s="23"/>
    </row>
    <row r="223" spans="1:26" ht="15.75" customHeight="1">
      <c r="A223" s="23"/>
      <c r="B223" s="23"/>
      <c r="C223" s="23"/>
      <c r="D223" s="23"/>
      <c r="E223" s="23"/>
      <c r="F223" s="23"/>
      <c r="G223" s="23"/>
      <c r="H223" s="23"/>
      <c r="I223" s="23"/>
      <c r="J223" s="23"/>
      <c r="K223" s="23"/>
      <c r="L223" s="23"/>
      <c r="M223" s="23"/>
      <c r="N223" s="23"/>
      <c r="O223" s="23"/>
      <c r="P223" s="23"/>
      <c r="Q223" s="23"/>
      <c r="R223" s="23"/>
      <c r="S223" s="23"/>
      <c r="T223" s="219"/>
      <c r="U223" s="23"/>
      <c r="V223" s="23"/>
      <c r="W223" s="23"/>
      <c r="X223" s="23"/>
      <c r="Y223" s="23"/>
      <c r="Z223" s="23"/>
    </row>
    <row r="224" spans="1:26" ht="15.75" customHeight="1">
      <c r="A224" s="23"/>
      <c r="B224" s="23"/>
      <c r="C224" s="23"/>
      <c r="D224" s="23"/>
      <c r="E224" s="23"/>
      <c r="F224" s="23"/>
      <c r="G224" s="23"/>
      <c r="H224" s="23"/>
      <c r="I224" s="23"/>
      <c r="J224" s="23"/>
      <c r="K224" s="23"/>
      <c r="L224" s="23"/>
      <c r="M224" s="23"/>
      <c r="N224" s="23"/>
      <c r="O224" s="23"/>
      <c r="P224" s="23"/>
      <c r="Q224" s="23"/>
      <c r="R224" s="23"/>
      <c r="S224" s="23"/>
      <c r="T224" s="219"/>
      <c r="U224" s="23"/>
      <c r="V224" s="23"/>
      <c r="W224" s="23"/>
      <c r="X224" s="23"/>
      <c r="Y224" s="23"/>
      <c r="Z224" s="23"/>
    </row>
    <row r="225" spans="1:26" ht="15.75" customHeight="1">
      <c r="A225" s="23"/>
      <c r="B225" s="23"/>
      <c r="C225" s="23"/>
      <c r="D225" s="23"/>
      <c r="E225" s="23"/>
      <c r="F225" s="23"/>
      <c r="G225" s="23"/>
      <c r="H225" s="23"/>
      <c r="I225" s="23"/>
      <c r="J225" s="23"/>
      <c r="K225" s="23"/>
      <c r="L225" s="23"/>
      <c r="M225" s="23"/>
      <c r="N225" s="23"/>
      <c r="O225" s="23"/>
      <c r="P225" s="23"/>
      <c r="Q225" s="23"/>
      <c r="R225" s="23"/>
      <c r="S225" s="23"/>
      <c r="T225" s="219"/>
      <c r="U225" s="23"/>
      <c r="V225" s="23"/>
      <c r="W225" s="23"/>
      <c r="X225" s="23"/>
      <c r="Y225" s="23"/>
      <c r="Z225" s="23"/>
    </row>
    <row r="226" spans="1:26" ht="15.75" customHeight="1">
      <c r="A226" s="23"/>
      <c r="B226" s="23"/>
      <c r="C226" s="23"/>
      <c r="D226" s="23"/>
      <c r="E226" s="23"/>
      <c r="F226" s="23"/>
      <c r="G226" s="23"/>
      <c r="H226" s="23"/>
      <c r="I226" s="23"/>
      <c r="J226" s="23"/>
      <c r="K226" s="23"/>
      <c r="L226" s="23"/>
      <c r="M226" s="23"/>
      <c r="N226" s="23"/>
      <c r="O226" s="23"/>
      <c r="P226" s="23"/>
      <c r="Q226" s="23"/>
      <c r="R226" s="23"/>
      <c r="S226" s="23"/>
      <c r="T226" s="219"/>
      <c r="U226" s="23"/>
      <c r="V226" s="23"/>
      <c r="W226" s="23"/>
      <c r="X226" s="23"/>
      <c r="Y226" s="23"/>
      <c r="Z226" s="23"/>
    </row>
    <row r="227" spans="1:26" ht="15.75" customHeight="1">
      <c r="A227" s="23"/>
      <c r="B227" s="23"/>
      <c r="C227" s="23"/>
      <c r="D227" s="23"/>
      <c r="E227" s="23"/>
      <c r="F227" s="23"/>
      <c r="G227" s="23"/>
      <c r="H227" s="23"/>
      <c r="I227" s="23"/>
      <c r="J227" s="23"/>
      <c r="K227" s="23"/>
      <c r="L227" s="23"/>
      <c r="M227" s="23"/>
      <c r="N227" s="23"/>
      <c r="O227" s="23"/>
      <c r="P227" s="23"/>
      <c r="Q227" s="23"/>
      <c r="R227" s="23"/>
      <c r="S227" s="23"/>
      <c r="T227" s="219"/>
      <c r="U227" s="23"/>
      <c r="V227" s="23"/>
      <c r="W227" s="23"/>
      <c r="X227" s="23"/>
      <c r="Y227" s="23"/>
      <c r="Z227" s="23"/>
    </row>
    <row r="228" spans="1:26" ht="15.75" customHeight="1">
      <c r="A228" s="23"/>
      <c r="B228" s="23"/>
      <c r="C228" s="23"/>
      <c r="D228" s="23"/>
      <c r="E228" s="23"/>
      <c r="F228" s="23"/>
      <c r="G228" s="23"/>
      <c r="H228" s="23"/>
      <c r="I228" s="23"/>
      <c r="J228" s="23"/>
      <c r="K228" s="23"/>
      <c r="L228" s="23"/>
      <c r="M228" s="23"/>
      <c r="N228" s="23"/>
      <c r="O228" s="23"/>
      <c r="P228" s="23"/>
      <c r="Q228" s="23"/>
      <c r="R228" s="23"/>
      <c r="S228" s="23"/>
      <c r="T228" s="219"/>
      <c r="U228" s="23"/>
      <c r="V228" s="23"/>
      <c r="W228" s="23"/>
      <c r="X228" s="23"/>
      <c r="Y228" s="23"/>
      <c r="Z228" s="23"/>
    </row>
    <row r="229" spans="1:26" ht="15.75" customHeight="1">
      <c r="A229" s="23"/>
      <c r="B229" s="23"/>
      <c r="C229" s="23"/>
      <c r="D229" s="23"/>
      <c r="E229" s="23"/>
      <c r="F229" s="23"/>
      <c r="G229" s="23"/>
      <c r="H229" s="23"/>
      <c r="I229" s="23"/>
      <c r="J229" s="23"/>
      <c r="K229" s="23"/>
      <c r="L229" s="23"/>
      <c r="M229" s="23"/>
      <c r="N229" s="23"/>
      <c r="O229" s="23"/>
      <c r="P229" s="23"/>
      <c r="Q229" s="23"/>
      <c r="R229" s="23"/>
      <c r="S229" s="23"/>
      <c r="T229" s="219"/>
      <c r="U229" s="23"/>
      <c r="V229" s="23"/>
      <c r="W229" s="23"/>
      <c r="X229" s="23"/>
      <c r="Y229" s="23"/>
      <c r="Z229" s="23"/>
    </row>
    <row r="230" spans="1:26" ht="15.75" customHeight="1">
      <c r="A230" s="23"/>
      <c r="B230" s="23"/>
      <c r="C230" s="23"/>
      <c r="D230" s="23"/>
      <c r="E230" s="23"/>
      <c r="F230" s="23"/>
      <c r="G230" s="23"/>
      <c r="H230" s="23"/>
      <c r="I230" s="23"/>
      <c r="J230" s="23"/>
      <c r="K230" s="23"/>
      <c r="L230" s="23"/>
      <c r="M230" s="23"/>
      <c r="N230" s="23"/>
      <c r="O230" s="23"/>
      <c r="P230" s="23"/>
      <c r="Q230" s="23"/>
      <c r="R230" s="23"/>
      <c r="S230" s="23"/>
      <c r="T230" s="219"/>
      <c r="U230" s="23"/>
      <c r="V230" s="23"/>
      <c r="W230" s="23"/>
      <c r="X230" s="23"/>
      <c r="Y230" s="23"/>
      <c r="Z230" s="23"/>
    </row>
    <row r="231" spans="1:26" ht="15.75" customHeight="1">
      <c r="A231" s="23"/>
      <c r="B231" s="23"/>
      <c r="C231" s="23"/>
      <c r="D231" s="23"/>
      <c r="E231" s="23"/>
      <c r="F231" s="23"/>
      <c r="G231" s="23"/>
      <c r="H231" s="23"/>
      <c r="I231" s="23"/>
      <c r="J231" s="23"/>
      <c r="K231" s="23"/>
      <c r="L231" s="23"/>
      <c r="M231" s="23"/>
      <c r="N231" s="23"/>
      <c r="O231" s="23"/>
      <c r="P231" s="23"/>
      <c r="Q231" s="23"/>
      <c r="R231" s="23"/>
      <c r="S231" s="23"/>
      <c r="T231" s="219"/>
      <c r="U231" s="23"/>
      <c r="V231" s="23"/>
      <c r="W231" s="23"/>
      <c r="X231" s="23"/>
      <c r="Y231" s="23"/>
      <c r="Z231" s="23"/>
    </row>
    <row r="232" spans="1:26" ht="15.75" customHeight="1">
      <c r="A232" s="23"/>
      <c r="B232" s="23"/>
      <c r="C232" s="23"/>
      <c r="D232" s="23"/>
      <c r="E232" s="23"/>
      <c r="F232" s="23"/>
      <c r="G232" s="23"/>
      <c r="H232" s="23"/>
      <c r="I232" s="23"/>
      <c r="J232" s="23"/>
      <c r="K232" s="23"/>
      <c r="L232" s="23"/>
      <c r="M232" s="23"/>
      <c r="N232" s="23"/>
      <c r="O232" s="23"/>
      <c r="P232" s="23"/>
      <c r="Q232" s="23"/>
      <c r="R232" s="23"/>
      <c r="S232" s="23"/>
      <c r="T232" s="219"/>
      <c r="U232" s="23"/>
      <c r="V232" s="23"/>
      <c r="W232" s="23"/>
      <c r="X232" s="23"/>
      <c r="Y232" s="23"/>
      <c r="Z232" s="23"/>
    </row>
    <row r="233" spans="1:26" ht="15.75" customHeight="1">
      <c r="A233" s="23"/>
      <c r="B233" s="23"/>
      <c r="C233" s="23"/>
      <c r="D233" s="23"/>
      <c r="E233" s="23"/>
      <c r="F233" s="23"/>
      <c r="G233" s="23"/>
      <c r="H233" s="23"/>
      <c r="I233" s="23"/>
      <c r="J233" s="23"/>
      <c r="K233" s="23"/>
      <c r="L233" s="23"/>
      <c r="M233" s="23"/>
      <c r="N233" s="23"/>
      <c r="O233" s="23"/>
      <c r="P233" s="23"/>
      <c r="Q233" s="23"/>
      <c r="R233" s="23"/>
      <c r="S233" s="23"/>
      <c r="T233" s="219"/>
      <c r="U233" s="23"/>
      <c r="V233" s="23"/>
      <c r="W233" s="23"/>
      <c r="X233" s="23"/>
      <c r="Y233" s="23"/>
      <c r="Z233" s="23"/>
    </row>
    <row r="234" spans="1:26" ht="15.75" customHeight="1">
      <c r="A234" s="23"/>
      <c r="B234" s="23"/>
      <c r="C234" s="23"/>
      <c r="D234" s="23"/>
      <c r="E234" s="23"/>
      <c r="F234" s="23"/>
      <c r="G234" s="23"/>
      <c r="H234" s="23"/>
      <c r="I234" s="23"/>
      <c r="J234" s="23"/>
      <c r="K234" s="23"/>
      <c r="L234" s="23"/>
      <c r="M234" s="23"/>
      <c r="N234" s="23"/>
      <c r="O234" s="23"/>
      <c r="P234" s="23"/>
      <c r="Q234" s="23"/>
      <c r="R234" s="23"/>
      <c r="S234" s="23"/>
      <c r="T234" s="219"/>
      <c r="U234" s="23"/>
      <c r="V234" s="23"/>
      <c r="W234" s="23"/>
      <c r="X234" s="23"/>
      <c r="Y234" s="23"/>
      <c r="Z234" s="23"/>
    </row>
    <row r="235" spans="1:26" ht="15.75" customHeight="1">
      <c r="A235" s="23"/>
      <c r="B235" s="23"/>
      <c r="C235" s="23"/>
      <c r="D235" s="23"/>
      <c r="E235" s="23"/>
      <c r="F235" s="23"/>
      <c r="G235" s="23"/>
      <c r="H235" s="23"/>
      <c r="I235" s="23"/>
      <c r="J235" s="23"/>
      <c r="K235" s="23"/>
      <c r="L235" s="23"/>
      <c r="M235" s="23"/>
      <c r="N235" s="23"/>
      <c r="O235" s="23"/>
      <c r="P235" s="23"/>
      <c r="Q235" s="23"/>
      <c r="R235" s="23"/>
      <c r="S235" s="23"/>
      <c r="T235" s="219"/>
      <c r="U235" s="23"/>
      <c r="V235" s="23"/>
      <c r="W235" s="23"/>
      <c r="X235" s="23"/>
      <c r="Y235" s="23"/>
      <c r="Z235" s="23"/>
    </row>
    <row r="236" spans="1:26" ht="15.75" customHeight="1">
      <c r="A236" s="23"/>
      <c r="B236" s="23"/>
      <c r="C236" s="23"/>
      <c r="D236" s="23"/>
      <c r="E236" s="23"/>
      <c r="F236" s="23"/>
      <c r="G236" s="23"/>
      <c r="H236" s="23"/>
      <c r="I236" s="23"/>
      <c r="J236" s="23"/>
      <c r="K236" s="23"/>
      <c r="L236" s="23"/>
      <c r="M236" s="23"/>
      <c r="N236" s="23"/>
      <c r="O236" s="23"/>
      <c r="P236" s="23"/>
      <c r="Q236" s="23"/>
      <c r="R236" s="23"/>
      <c r="S236" s="23"/>
      <c r="T236" s="219"/>
      <c r="U236" s="23"/>
      <c r="V236" s="23"/>
      <c r="W236" s="23"/>
      <c r="X236" s="23"/>
      <c r="Y236" s="23"/>
      <c r="Z236" s="23"/>
    </row>
    <row r="237" spans="1:26" ht="15.75" customHeight="1">
      <c r="A237" s="23"/>
      <c r="B237" s="23"/>
      <c r="C237" s="23"/>
      <c r="D237" s="23"/>
      <c r="E237" s="23"/>
      <c r="F237" s="23"/>
      <c r="G237" s="23"/>
      <c r="H237" s="23"/>
      <c r="I237" s="23"/>
      <c r="J237" s="23"/>
      <c r="K237" s="23"/>
      <c r="L237" s="23"/>
      <c r="M237" s="23"/>
      <c r="N237" s="23"/>
      <c r="O237" s="23"/>
      <c r="P237" s="23"/>
      <c r="Q237" s="23"/>
      <c r="R237" s="23"/>
      <c r="S237" s="23"/>
      <c r="T237" s="219"/>
      <c r="U237" s="23"/>
      <c r="V237" s="23"/>
      <c r="W237" s="23"/>
      <c r="X237" s="23"/>
      <c r="Y237" s="23"/>
      <c r="Z237" s="23"/>
    </row>
    <row r="238" spans="1:26" ht="15.75" customHeight="1">
      <c r="A238" s="23"/>
      <c r="B238" s="23"/>
      <c r="C238" s="23"/>
      <c r="D238" s="23"/>
      <c r="E238" s="23"/>
      <c r="F238" s="23"/>
      <c r="G238" s="23"/>
      <c r="H238" s="23"/>
      <c r="I238" s="23"/>
      <c r="J238" s="23"/>
      <c r="K238" s="23"/>
      <c r="L238" s="23"/>
      <c r="M238" s="23"/>
      <c r="N238" s="23"/>
      <c r="O238" s="23"/>
      <c r="P238" s="23"/>
      <c r="Q238" s="23"/>
      <c r="R238" s="23"/>
      <c r="S238" s="23"/>
      <c r="T238" s="219"/>
      <c r="U238" s="23"/>
      <c r="V238" s="23"/>
      <c r="W238" s="23"/>
      <c r="X238" s="23"/>
      <c r="Y238" s="23"/>
      <c r="Z238" s="23"/>
    </row>
    <row r="239" spans="1:26" ht="15.75" customHeight="1">
      <c r="A239" s="23"/>
      <c r="B239" s="23"/>
      <c r="C239" s="23"/>
      <c r="D239" s="23"/>
      <c r="E239" s="23"/>
      <c r="F239" s="23"/>
      <c r="G239" s="23"/>
      <c r="H239" s="23"/>
      <c r="I239" s="23"/>
      <c r="J239" s="23"/>
      <c r="K239" s="23"/>
      <c r="L239" s="23"/>
      <c r="M239" s="23"/>
      <c r="N239" s="23"/>
      <c r="O239" s="23"/>
      <c r="P239" s="23"/>
      <c r="Q239" s="23"/>
      <c r="R239" s="23"/>
      <c r="S239" s="23"/>
      <c r="T239" s="219"/>
      <c r="U239" s="23"/>
      <c r="V239" s="23"/>
      <c r="W239" s="23"/>
      <c r="X239" s="23"/>
      <c r="Y239" s="23"/>
      <c r="Z239" s="23"/>
    </row>
    <row r="240" spans="1:26" ht="15.75" customHeight="1">
      <c r="A240" s="23"/>
      <c r="B240" s="23"/>
      <c r="C240" s="23"/>
      <c r="D240" s="23"/>
      <c r="E240" s="23"/>
      <c r="F240" s="23"/>
      <c r="G240" s="23"/>
      <c r="H240" s="23"/>
      <c r="I240" s="23"/>
      <c r="J240" s="23"/>
      <c r="K240" s="23"/>
      <c r="L240" s="23"/>
      <c r="M240" s="23"/>
      <c r="N240" s="23"/>
      <c r="O240" s="23"/>
      <c r="P240" s="23"/>
      <c r="Q240" s="23"/>
      <c r="R240" s="23"/>
      <c r="S240" s="23"/>
      <c r="T240" s="219"/>
      <c r="U240" s="23"/>
      <c r="V240" s="23"/>
      <c r="W240" s="23"/>
      <c r="X240" s="23"/>
      <c r="Y240" s="23"/>
      <c r="Z240" s="23"/>
    </row>
    <row r="241" spans="1:26" ht="15.75" customHeight="1">
      <c r="A241" s="23"/>
      <c r="B241" s="23"/>
      <c r="C241" s="23"/>
      <c r="D241" s="23"/>
      <c r="E241" s="23"/>
      <c r="F241" s="23"/>
      <c r="G241" s="23"/>
      <c r="H241" s="23"/>
      <c r="I241" s="23"/>
      <c r="J241" s="23"/>
      <c r="K241" s="23"/>
      <c r="L241" s="23"/>
      <c r="M241" s="23"/>
      <c r="N241" s="23"/>
      <c r="O241" s="23"/>
      <c r="P241" s="23"/>
      <c r="Q241" s="23"/>
      <c r="R241" s="23"/>
      <c r="S241" s="23"/>
      <c r="T241" s="219"/>
      <c r="U241" s="23"/>
      <c r="V241" s="23"/>
      <c r="W241" s="23"/>
      <c r="X241" s="23"/>
      <c r="Y241" s="23"/>
      <c r="Z241" s="23"/>
    </row>
    <row r="242" spans="1:26" ht="15.75" customHeight="1">
      <c r="A242" s="23"/>
      <c r="B242" s="23"/>
      <c r="C242" s="23"/>
      <c r="D242" s="23"/>
      <c r="E242" s="23"/>
      <c r="F242" s="23"/>
      <c r="G242" s="23"/>
      <c r="H242" s="23"/>
      <c r="I242" s="23"/>
      <c r="J242" s="23"/>
      <c r="K242" s="23"/>
      <c r="L242" s="23"/>
      <c r="M242" s="23"/>
      <c r="N242" s="23"/>
      <c r="O242" s="23"/>
      <c r="P242" s="23"/>
      <c r="Q242" s="23"/>
      <c r="R242" s="23"/>
      <c r="S242" s="23"/>
      <c r="T242" s="219"/>
      <c r="U242" s="23"/>
      <c r="V242" s="23"/>
      <c r="W242" s="23"/>
      <c r="X242" s="23"/>
      <c r="Y242" s="23"/>
      <c r="Z242" s="23"/>
    </row>
    <row r="243" spans="1:26" ht="15.75" customHeight="1">
      <c r="A243" s="23"/>
      <c r="B243" s="23"/>
      <c r="C243" s="23"/>
      <c r="D243" s="23"/>
      <c r="E243" s="23"/>
      <c r="F243" s="23"/>
      <c r="G243" s="23"/>
      <c r="H243" s="23"/>
      <c r="I243" s="23"/>
      <c r="J243" s="23"/>
      <c r="K243" s="23"/>
      <c r="L243" s="23"/>
      <c r="M243" s="23"/>
      <c r="N243" s="23"/>
      <c r="O243" s="23"/>
      <c r="P243" s="23"/>
      <c r="Q243" s="23"/>
      <c r="R243" s="23"/>
      <c r="S243" s="23"/>
      <c r="T243" s="219"/>
      <c r="U243" s="23"/>
      <c r="V243" s="23"/>
      <c r="W243" s="23"/>
      <c r="X243" s="23"/>
      <c r="Y243" s="23"/>
      <c r="Z243" s="23"/>
    </row>
    <row r="244" spans="1:26" ht="15.75" customHeight="1">
      <c r="A244" s="23"/>
      <c r="B244" s="23"/>
      <c r="C244" s="23"/>
      <c r="D244" s="23"/>
      <c r="E244" s="23"/>
      <c r="F244" s="23"/>
      <c r="G244" s="23"/>
      <c r="H244" s="23"/>
      <c r="I244" s="23"/>
      <c r="J244" s="23"/>
      <c r="K244" s="23"/>
      <c r="L244" s="23"/>
      <c r="M244" s="23"/>
      <c r="N244" s="23"/>
      <c r="O244" s="23"/>
      <c r="P244" s="23"/>
      <c r="Q244" s="23"/>
      <c r="R244" s="23"/>
      <c r="S244" s="23"/>
      <c r="T244" s="219"/>
      <c r="U244" s="23"/>
      <c r="V244" s="23"/>
      <c r="W244" s="23"/>
      <c r="X244" s="23"/>
      <c r="Y244" s="23"/>
      <c r="Z244" s="23"/>
    </row>
    <row r="245" spans="1:26" ht="15.75" customHeight="1">
      <c r="A245" s="23"/>
      <c r="B245" s="23"/>
      <c r="C245" s="23"/>
      <c r="D245" s="23"/>
      <c r="E245" s="23"/>
      <c r="F245" s="23"/>
      <c r="G245" s="23"/>
      <c r="H245" s="23"/>
      <c r="I245" s="23"/>
      <c r="J245" s="23"/>
      <c r="K245" s="23"/>
      <c r="L245" s="23"/>
      <c r="M245" s="23"/>
      <c r="N245" s="23"/>
      <c r="O245" s="23"/>
      <c r="P245" s="23"/>
      <c r="Q245" s="23"/>
      <c r="R245" s="23"/>
      <c r="S245" s="23"/>
      <c r="T245" s="219"/>
      <c r="U245" s="23"/>
      <c r="V245" s="23"/>
      <c r="W245" s="23"/>
      <c r="X245" s="23"/>
      <c r="Y245" s="23"/>
      <c r="Z245" s="23"/>
    </row>
    <row r="246" spans="1:26" ht="15.75" customHeight="1">
      <c r="A246" s="23"/>
      <c r="B246" s="23"/>
      <c r="C246" s="23"/>
      <c r="D246" s="23"/>
      <c r="E246" s="23"/>
      <c r="F246" s="23"/>
      <c r="G246" s="23"/>
      <c r="H246" s="23"/>
      <c r="I246" s="23"/>
      <c r="J246" s="23"/>
      <c r="K246" s="23"/>
      <c r="L246" s="23"/>
      <c r="M246" s="23"/>
      <c r="N246" s="23"/>
      <c r="O246" s="23"/>
      <c r="P246" s="23"/>
      <c r="Q246" s="23"/>
      <c r="R246" s="23"/>
      <c r="S246" s="23"/>
      <c r="T246" s="219"/>
      <c r="U246" s="23"/>
      <c r="V246" s="23"/>
      <c r="W246" s="23"/>
      <c r="X246" s="23"/>
      <c r="Y246" s="23"/>
      <c r="Z246" s="23"/>
    </row>
    <row r="247" spans="1:26" ht="15.75" customHeight="1">
      <c r="A247" s="23"/>
      <c r="B247" s="23"/>
      <c r="C247" s="23"/>
      <c r="D247" s="23"/>
      <c r="E247" s="23"/>
      <c r="F247" s="23"/>
      <c r="G247" s="23"/>
      <c r="H247" s="23"/>
      <c r="I247" s="23"/>
      <c r="J247" s="23"/>
      <c r="K247" s="23"/>
      <c r="L247" s="23"/>
      <c r="M247" s="23"/>
      <c r="N247" s="23"/>
      <c r="O247" s="23"/>
      <c r="P247" s="23"/>
      <c r="Q247" s="23"/>
      <c r="R247" s="23"/>
      <c r="S247" s="23"/>
      <c r="T247" s="219"/>
      <c r="U247" s="23"/>
      <c r="V247" s="23"/>
      <c r="W247" s="23"/>
      <c r="X247" s="23"/>
      <c r="Y247" s="23"/>
      <c r="Z247" s="23"/>
    </row>
    <row r="248" spans="1:26" ht="15.75" customHeight="1">
      <c r="A248" s="23"/>
      <c r="B248" s="23"/>
      <c r="C248" s="23"/>
      <c r="D248" s="23"/>
      <c r="E248" s="23"/>
      <c r="F248" s="23"/>
      <c r="G248" s="23"/>
      <c r="H248" s="23"/>
      <c r="I248" s="23"/>
      <c r="J248" s="23"/>
      <c r="K248" s="23"/>
      <c r="L248" s="23"/>
      <c r="M248" s="23"/>
      <c r="N248" s="23"/>
      <c r="O248" s="23"/>
      <c r="P248" s="23"/>
      <c r="Q248" s="23"/>
      <c r="R248" s="23"/>
      <c r="S248" s="23"/>
      <c r="T248" s="219"/>
      <c r="U248" s="23"/>
      <c r="V248" s="23"/>
      <c r="W248" s="23"/>
      <c r="X248" s="23"/>
      <c r="Y248" s="23"/>
      <c r="Z248" s="23"/>
    </row>
    <row r="249" spans="1:26" ht="15.75" customHeight="1">
      <c r="A249" s="23"/>
      <c r="B249" s="23"/>
      <c r="C249" s="23"/>
      <c r="D249" s="23"/>
      <c r="E249" s="23"/>
      <c r="F249" s="23"/>
      <c r="G249" s="23"/>
      <c r="H249" s="23"/>
      <c r="I249" s="23"/>
      <c r="J249" s="23"/>
      <c r="K249" s="23"/>
      <c r="L249" s="23"/>
      <c r="M249" s="23"/>
      <c r="N249" s="23"/>
      <c r="O249" s="23"/>
      <c r="P249" s="23"/>
      <c r="Q249" s="23"/>
      <c r="R249" s="23"/>
      <c r="S249" s="23"/>
      <c r="T249" s="219"/>
      <c r="U249" s="23"/>
      <c r="V249" s="23"/>
      <c r="W249" s="23"/>
      <c r="X249" s="23"/>
      <c r="Y249" s="23"/>
      <c r="Z249" s="23"/>
    </row>
    <row r="250" spans="1:26" ht="15.75" customHeight="1">
      <c r="A250" s="23"/>
      <c r="B250" s="23"/>
      <c r="C250" s="23"/>
      <c r="D250" s="23"/>
      <c r="E250" s="23"/>
      <c r="F250" s="23"/>
      <c r="G250" s="23"/>
      <c r="H250" s="23"/>
      <c r="I250" s="23"/>
      <c r="J250" s="23"/>
      <c r="K250" s="23"/>
      <c r="L250" s="23"/>
      <c r="M250" s="23"/>
      <c r="N250" s="23"/>
      <c r="O250" s="23"/>
      <c r="P250" s="23"/>
      <c r="Q250" s="23"/>
      <c r="R250" s="23"/>
      <c r="S250" s="23"/>
      <c r="T250" s="219"/>
      <c r="U250" s="23"/>
      <c r="V250" s="23"/>
      <c r="W250" s="23"/>
      <c r="X250" s="23"/>
      <c r="Y250" s="23"/>
      <c r="Z250" s="23"/>
    </row>
    <row r="251" spans="1:26" ht="15.75" customHeight="1">
      <c r="A251" s="23"/>
      <c r="B251" s="23"/>
      <c r="C251" s="23"/>
      <c r="D251" s="23"/>
      <c r="E251" s="23"/>
      <c r="F251" s="23"/>
      <c r="G251" s="23"/>
      <c r="H251" s="23"/>
      <c r="I251" s="23"/>
      <c r="J251" s="23"/>
      <c r="K251" s="23"/>
      <c r="L251" s="23"/>
      <c r="M251" s="23"/>
      <c r="N251" s="23"/>
      <c r="O251" s="23"/>
      <c r="P251" s="23"/>
      <c r="Q251" s="23"/>
      <c r="R251" s="23"/>
      <c r="S251" s="23"/>
      <c r="T251" s="219"/>
      <c r="U251" s="23"/>
      <c r="V251" s="23"/>
      <c r="W251" s="23"/>
      <c r="X251" s="23"/>
      <c r="Y251" s="23"/>
      <c r="Z251" s="23"/>
    </row>
    <row r="252" spans="1:26" ht="15.75" customHeight="1">
      <c r="A252" s="23"/>
      <c r="B252" s="23"/>
      <c r="C252" s="23"/>
      <c r="D252" s="23"/>
      <c r="E252" s="23"/>
      <c r="F252" s="23"/>
      <c r="G252" s="23"/>
      <c r="H252" s="23"/>
      <c r="I252" s="23"/>
      <c r="J252" s="23"/>
      <c r="K252" s="23"/>
      <c r="L252" s="23"/>
      <c r="M252" s="23"/>
      <c r="N252" s="23"/>
      <c r="O252" s="23"/>
      <c r="P252" s="23"/>
      <c r="Q252" s="23"/>
      <c r="R252" s="23"/>
      <c r="S252" s="23"/>
      <c r="T252" s="219"/>
      <c r="U252" s="23"/>
      <c r="V252" s="23"/>
      <c r="W252" s="23"/>
      <c r="X252" s="23"/>
      <c r="Y252" s="23"/>
      <c r="Z252" s="23"/>
    </row>
    <row r="253" spans="1:26" ht="15.75" customHeight="1">
      <c r="A253" s="23"/>
      <c r="B253" s="23"/>
      <c r="C253" s="23"/>
      <c r="D253" s="23"/>
      <c r="E253" s="23"/>
      <c r="F253" s="23"/>
      <c r="G253" s="23"/>
      <c r="H253" s="23"/>
      <c r="I253" s="23"/>
      <c r="J253" s="23"/>
      <c r="K253" s="23"/>
      <c r="L253" s="23"/>
      <c r="M253" s="23"/>
      <c r="N253" s="23"/>
      <c r="O253" s="23"/>
      <c r="P253" s="23"/>
      <c r="Q253" s="23"/>
      <c r="R253" s="23"/>
      <c r="S253" s="23"/>
      <c r="T253" s="219"/>
      <c r="U253" s="23"/>
      <c r="V253" s="23"/>
      <c r="W253" s="23"/>
      <c r="X253" s="23"/>
      <c r="Y253" s="23"/>
      <c r="Z253" s="23"/>
    </row>
    <row r="254" spans="1:26" ht="15.75" customHeight="1">
      <c r="A254" s="23"/>
      <c r="B254" s="23"/>
      <c r="C254" s="23"/>
      <c r="D254" s="23"/>
      <c r="E254" s="23"/>
      <c r="F254" s="23"/>
      <c r="G254" s="23"/>
      <c r="H254" s="23"/>
      <c r="I254" s="23"/>
      <c r="J254" s="23"/>
      <c r="K254" s="23"/>
      <c r="L254" s="23"/>
      <c r="M254" s="23"/>
      <c r="N254" s="23"/>
      <c r="O254" s="23"/>
      <c r="P254" s="23"/>
      <c r="Q254" s="23"/>
      <c r="R254" s="23"/>
      <c r="S254" s="23"/>
      <c r="T254" s="219"/>
      <c r="U254" s="23"/>
      <c r="V254" s="23"/>
      <c r="W254" s="23"/>
      <c r="X254" s="23"/>
      <c r="Y254" s="23"/>
      <c r="Z254" s="23"/>
    </row>
    <row r="255" spans="1:26" ht="15.75" customHeight="1">
      <c r="A255" s="23"/>
      <c r="B255" s="23"/>
      <c r="C255" s="23"/>
      <c r="D255" s="23"/>
      <c r="E255" s="23"/>
      <c r="F255" s="23"/>
      <c r="G255" s="23"/>
      <c r="H255" s="23"/>
      <c r="I255" s="23"/>
      <c r="J255" s="23"/>
      <c r="K255" s="23"/>
      <c r="L255" s="23"/>
      <c r="M255" s="23"/>
      <c r="N255" s="23"/>
      <c r="O255" s="23"/>
      <c r="P255" s="23"/>
      <c r="Q255" s="23"/>
      <c r="R255" s="23"/>
      <c r="S255" s="23"/>
      <c r="T255" s="219"/>
      <c r="U255" s="23"/>
      <c r="V255" s="23"/>
      <c r="W255" s="23"/>
      <c r="X255" s="23"/>
      <c r="Y255" s="23"/>
      <c r="Z255" s="23"/>
    </row>
    <row r="256" spans="1:26" ht="15.75" customHeight="1">
      <c r="A256" s="23"/>
      <c r="B256" s="23"/>
      <c r="C256" s="23"/>
      <c r="D256" s="23"/>
      <c r="E256" s="23"/>
      <c r="F256" s="23"/>
      <c r="G256" s="23"/>
      <c r="H256" s="23"/>
      <c r="I256" s="23"/>
      <c r="J256" s="23"/>
      <c r="K256" s="23"/>
      <c r="L256" s="23"/>
      <c r="M256" s="23"/>
      <c r="N256" s="23"/>
      <c r="O256" s="23"/>
      <c r="P256" s="23"/>
      <c r="Q256" s="23"/>
      <c r="R256" s="23"/>
      <c r="S256" s="23"/>
      <c r="T256" s="219"/>
      <c r="U256" s="23"/>
      <c r="V256" s="23"/>
      <c r="W256" s="23"/>
      <c r="X256" s="23"/>
      <c r="Y256" s="23"/>
      <c r="Z256" s="23"/>
    </row>
    <row r="257" spans="1:26" ht="15.75" customHeight="1">
      <c r="A257" s="23"/>
      <c r="B257" s="23"/>
      <c r="C257" s="23"/>
      <c r="D257" s="23"/>
      <c r="E257" s="23"/>
      <c r="F257" s="23"/>
      <c r="G257" s="23"/>
      <c r="H257" s="23"/>
      <c r="I257" s="23"/>
      <c r="J257" s="23"/>
      <c r="K257" s="23"/>
      <c r="L257" s="23"/>
      <c r="M257" s="23"/>
      <c r="N257" s="23"/>
      <c r="O257" s="23"/>
      <c r="P257" s="23"/>
      <c r="Q257" s="23"/>
      <c r="R257" s="23"/>
      <c r="S257" s="23"/>
      <c r="T257" s="219"/>
      <c r="U257" s="23"/>
      <c r="V257" s="23"/>
      <c r="W257" s="23"/>
      <c r="X257" s="23"/>
      <c r="Y257" s="23"/>
      <c r="Z257" s="23"/>
    </row>
    <row r="258" spans="1:26" ht="15.75" customHeight="1">
      <c r="A258" s="23"/>
      <c r="B258" s="23"/>
      <c r="C258" s="23"/>
      <c r="D258" s="23"/>
      <c r="E258" s="23"/>
      <c r="F258" s="23"/>
      <c r="G258" s="23"/>
      <c r="H258" s="23"/>
      <c r="I258" s="23"/>
      <c r="J258" s="23"/>
      <c r="K258" s="23"/>
      <c r="L258" s="23"/>
      <c r="M258" s="23"/>
      <c r="N258" s="23"/>
      <c r="O258" s="23"/>
      <c r="P258" s="23"/>
      <c r="Q258" s="23"/>
      <c r="R258" s="23"/>
      <c r="S258" s="23"/>
      <c r="T258" s="219"/>
      <c r="U258" s="23"/>
      <c r="V258" s="23"/>
      <c r="W258" s="23"/>
      <c r="X258" s="23"/>
      <c r="Y258" s="23"/>
      <c r="Z258" s="23"/>
    </row>
    <row r="259" spans="1:26" ht="15.75" customHeight="1">
      <c r="A259" s="23"/>
      <c r="B259" s="23"/>
      <c r="C259" s="23"/>
      <c r="D259" s="23"/>
      <c r="E259" s="23"/>
      <c r="F259" s="23"/>
      <c r="G259" s="23"/>
      <c r="H259" s="23"/>
      <c r="I259" s="23"/>
      <c r="J259" s="23"/>
      <c r="K259" s="23"/>
      <c r="L259" s="23"/>
      <c r="M259" s="23"/>
      <c r="N259" s="23"/>
      <c r="O259" s="23"/>
      <c r="P259" s="23"/>
      <c r="Q259" s="23"/>
      <c r="R259" s="23"/>
      <c r="S259" s="23"/>
      <c r="T259" s="219"/>
      <c r="U259" s="23"/>
      <c r="V259" s="23"/>
      <c r="W259" s="23"/>
      <c r="X259" s="23"/>
      <c r="Y259" s="23"/>
      <c r="Z259" s="23"/>
    </row>
    <row r="260" spans="1:26" ht="15.75" customHeight="1">
      <c r="A260" s="23"/>
      <c r="B260" s="23"/>
      <c r="C260" s="23"/>
      <c r="D260" s="23"/>
      <c r="E260" s="23"/>
      <c r="F260" s="23"/>
      <c r="G260" s="23"/>
      <c r="H260" s="23"/>
      <c r="I260" s="23"/>
      <c r="J260" s="23"/>
      <c r="K260" s="23"/>
      <c r="L260" s="23"/>
      <c r="M260" s="23"/>
      <c r="N260" s="23"/>
      <c r="O260" s="23"/>
      <c r="P260" s="23"/>
      <c r="Q260" s="23"/>
      <c r="R260" s="23"/>
      <c r="S260" s="23"/>
      <c r="T260" s="219"/>
      <c r="U260" s="23"/>
      <c r="V260" s="23"/>
      <c r="W260" s="23"/>
      <c r="X260" s="23"/>
      <c r="Y260" s="23"/>
      <c r="Z260" s="23"/>
    </row>
    <row r="261" spans="1:26" ht="15.75" customHeight="1">
      <c r="A261" s="23"/>
      <c r="B261" s="23"/>
      <c r="C261" s="23"/>
      <c r="D261" s="23"/>
      <c r="E261" s="23"/>
      <c r="F261" s="23"/>
      <c r="G261" s="23"/>
      <c r="H261" s="23"/>
      <c r="I261" s="23"/>
      <c r="J261" s="23"/>
      <c r="K261" s="23"/>
      <c r="L261" s="23"/>
      <c r="M261" s="23"/>
      <c r="N261" s="23"/>
      <c r="O261" s="23"/>
      <c r="P261" s="23"/>
      <c r="Q261" s="23"/>
      <c r="R261" s="23"/>
      <c r="S261" s="23"/>
      <c r="T261" s="219"/>
      <c r="U261" s="23"/>
      <c r="V261" s="23"/>
      <c r="W261" s="23"/>
      <c r="X261" s="23"/>
      <c r="Y261" s="23"/>
      <c r="Z261" s="23"/>
    </row>
    <row r="262" spans="1:26" ht="15.75" customHeight="1">
      <c r="A262" s="23"/>
      <c r="B262" s="23"/>
      <c r="C262" s="23"/>
      <c r="D262" s="23"/>
      <c r="E262" s="23"/>
      <c r="F262" s="23"/>
      <c r="G262" s="23"/>
      <c r="H262" s="23"/>
      <c r="I262" s="23"/>
      <c r="J262" s="23"/>
      <c r="K262" s="23"/>
      <c r="L262" s="23"/>
      <c r="M262" s="23"/>
      <c r="N262" s="23"/>
      <c r="O262" s="23"/>
      <c r="P262" s="23"/>
      <c r="Q262" s="23"/>
      <c r="R262" s="23"/>
      <c r="S262" s="23"/>
      <c r="T262" s="219"/>
      <c r="U262" s="23"/>
      <c r="V262" s="23"/>
      <c r="W262" s="23"/>
      <c r="X262" s="23"/>
      <c r="Y262" s="23"/>
      <c r="Z262" s="23"/>
    </row>
    <row r="263" spans="1:26" ht="15.75" customHeight="1">
      <c r="A263" s="23"/>
      <c r="B263" s="23"/>
      <c r="C263" s="23"/>
      <c r="D263" s="23"/>
      <c r="E263" s="23"/>
      <c r="F263" s="23"/>
      <c r="G263" s="23"/>
      <c r="H263" s="23"/>
      <c r="I263" s="23"/>
      <c r="J263" s="23"/>
      <c r="K263" s="23"/>
      <c r="L263" s="23"/>
      <c r="M263" s="23"/>
      <c r="N263" s="23"/>
      <c r="O263" s="23"/>
      <c r="P263" s="23"/>
      <c r="Q263" s="23"/>
      <c r="R263" s="23"/>
      <c r="S263" s="23"/>
      <c r="T263" s="219"/>
      <c r="U263" s="23"/>
      <c r="V263" s="23"/>
      <c r="W263" s="23"/>
      <c r="X263" s="23"/>
      <c r="Y263" s="23"/>
      <c r="Z263" s="23"/>
    </row>
    <row r="264" spans="1:26" ht="15.75" customHeight="1">
      <c r="A264" s="23"/>
      <c r="B264" s="23"/>
      <c r="C264" s="23"/>
      <c r="D264" s="23"/>
      <c r="E264" s="23"/>
      <c r="F264" s="23"/>
      <c r="G264" s="23"/>
      <c r="H264" s="23"/>
      <c r="I264" s="23"/>
      <c r="J264" s="23"/>
      <c r="K264" s="23"/>
      <c r="L264" s="23"/>
      <c r="M264" s="23"/>
      <c r="N264" s="23"/>
      <c r="O264" s="23"/>
      <c r="P264" s="23"/>
      <c r="Q264" s="23"/>
      <c r="R264" s="23"/>
      <c r="S264" s="23"/>
      <c r="T264" s="219"/>
      <c r="U264" s="23"/>
      <c r="V264" s="23"/>
      <c r="W264" s="23"/>
      <c r="X264" s="23"/>
      <c r="Y264" s="23"/>
      <c r="Z264" s="23"/>
    </row>
    <row r="265" spans="1:26" ht="15.75" customHeight="1">
      <c r="A265" s="23"/>
      <c r="B265" s="23"/>
      <c r="C265" s="23"/>
      <c r="D265" s="23"/>
      <c r="E265" s="23"/>
      <c r="F265" s="23"/>
      <c r="G265" s="23"/>
      <c r="H265" s="23"/>
      <c r="I265" s="23"/>
      <c r="J265" s="23"/>
      <c r="K265" s="23"/>
      <c r="L265" s="23"/>
      <c r="M265" s="23"/>
      <c r="N265" s="23"/>
      <c r="O265" s="23"/>
      <c r="P265" s="23"/>
      <c r="Q265" s="23"/>
      <c r="R265" s="23"/>
      <c r="S265" s="23"/>
      <c r="T265" s="219"/>
      <c r="U265" s="23"/>
      <c r="V265" s="23"/>
      <c r="W265" s="23"/>
      <c r="X265" s="23"/>
      <c r="Y265" s="23"/>
      <c r="Z265" s="23"/>
    </row>
    <row r="266" spans="1:26" ht="15.75" customHeight="1">
      <c r="A266" s="23"/>
      <c r="B266" s="23"/>
      <c r="C266" s="23"/>
      <c r="D266" s="23"/>
      <c r="E266" s="23"/>
      <c r="F266" s="23"/>
      <c r="G266" s="23"/>
      <c r="H266" s="23"/>
      <c r="I266" s="23"/>
      <c r="J266" s="23"/>
      <c r="K266" s="23"/>
      <c r="L266" s="23"/>
      <c r="M266" s="23"/>
      <c r="N266" s="23"/>
      <c r="O266" s="23"/>
      <c r="P266" s="23"/>
      <c r="Q266" s="23"/>
      <c r="R266" s="23"/>
      <c r="S266" s="23"/>
      <c r="T266" s="219"/>
      <c r="U266" s="23"/>
      <c r="V266" s="23"/>
      <c r="W266" s="23"/>
      <c r="X266" s="23"/>
      <c r="Y266" s="23"/>
      <c r="Z266" s="23"/>
    </row>
    <row r="267" spans="1:26" ht="15.75" customHeight="1">
      <c r="A267" s="23"/>
      <c r="B267" s="23"/>
      <c r="C267" s="23"/>
      <c r="D267" s="23"/>
      <c r="E267" s="23"/>
      <c r="F267" s="23"/>
      <c r="G267" s="23"/>
      <c r="H267" s="23"/>
      <c r="I267" s="23"/>
      <c r="J267" s="23"/>
      <c r="K267" s="23"/>
      <c r="L267" s="23"/>
      <c r="M267" s="23"/>
      <c r="N267" s="23"/>
      <c r="O267" s="23"/>
      <c r="P267" s="23"/>
      <c r="Q267" s="23"/>
      <c r="R267" s="23"/>
      <c r="S267" s="23"/>
      <c r="T267" s="219"/>
      <c r="U267" s="23"/>
      <c r="V267" s="23"/>
      <c r="W267" s="23"/>
      <c r="X267" s="23"/>
      <c r="Y267" s="23"/>
      <c r="Z267" s="23"/>
    </row>
    <row r="268" spans="1:26" ht="15.75" customHeight="1">
      <c r="A268" s="23"/>
      <c r="B268" s="23"/>
      <c r="C268" s="23"/>
      <c r="D268" s="23"/>
      <c r="E268" s="23"/>
      <c r="F268" s="23"/>
      <c r="G268" s="23"/>
      <c r="H268" s="23"/>
      <c r="I268" s="23"/>
      <c r="J268" s="23"/>
      <c r="K268" s="23"/>
      <c r="L268" s="23"/>
      <c r="M268" s="23"/>
      <c r="N268" s="23"/>
      <c r="O268" s="23"/>
      <c r="P268" s="23"/>
      <c r="Q268" s="23"/>
      <c r="R268" s="23"/>
      <c r="S268" s="23"/>
      <c r="T268" s="219"/>
      <c r="U268" s="23"/>
      <c r="V268" s="23"/>
      <c r="W268" s="23"/>
      <c r="X268" s="23"/>
      <c r="Y268" s="23"/>
      <c r="Z268" s="23"/>
    </row>
    <row r="269" spans="1:26" ht="15.75" customHeight="1">
      <c r="A269" s="23"/>
      <c r="B269" s="23"/>
      <c r="C269" s="23"/>
      <c r="D269" s="23"/>
      <c r="E269" s="23"/>
      <c r="F269" s="23"/>
      <c r="G269" s="23"/>
      <c r="H269" s="23"/>
      <c r="I269" s="23"/>
      <c r="J269" s="23"/>
      <c r="K269" s="23"/>
      <c r="L269" s="23"/>
      <c r="M269" s="23"/>
      <c r="N269" s="23"/>
      <c r="O269" s="23"/>
      <c r="P269" s="23"/>
      <c r="Q269" s="23"/>
      <c r="R269" s="23"/>
      <c r="S269" s="23"/>
      <c r="T269" s="219"/>
      <c r="U269" s="23"/>
      <c r="V269" s="23"/>
      <c r="W269" s="23"/>
      <c r="X269" s="23"/>
      <c r="Y269" s="23"/>
      <c r="Z269" s="23"/>
    </row>
    <row r="270" spans="1:26" ht="15.75" customHeight="1">
      <c r="A270" s="23"/>
      <c r="B270" s="23"/>
      <c r="C270" s="23"/>
      <c r="D270" s="23"/>
      <c r="E270" s="23"/>
      <c r="F270" s="23"/>
      <c r="G270" s="23"/>
      <c r="H270" s="23"/>
      <c r="I270" s="23"/>
      <c r="J270" s="23"/>
      <c r="K270" s="23"/>
      <c r="L270" s="23"/>
      <c r="M270" s="23"/>
      <c r="N270" s="23"/>
      <c r="O270" s="23"/>
      <c r="P270" s="23"/>
      <c r="Q270" s="23"/>
      <c r="R270" s="23"/>
      <c r="S270" s="23"/>
      <c r="T270" s="219"/>
      <c r="U270" s="23"/>
      <c r="V270" s="23"/>
      <c r="W270" s="23"/>
      <c r="X270" s="23"/>
      <c r="Y270" s="23"/>
      <c r="Z270" s="23"/>
    </row>
    <row r="271" spans="1:26" ht="15.75" customHeight="1">
      <c r="A271" s="23"/>
      <c r="B271" s="23"/>
      <c r="C271" s="23"/>
      <c r="D271" s="23"/>
      <c r="E271" s="23"/>
      <c r="F271" s="23"/>
      <c r="G271" s="23"/>
      <c r="H271" s="23"/>
      <c r="I271" s="23"/>
      <c r="J271" s="23"/>
      <c r="K271" s="23"/>
      <c r="L271" s="23"/>
      <c r="M271" s="23"/>
      <c r="N271" s="23"/>
      <c r="O271" s="23"/>
      <c r="P271" s="23"/>
      <c r="Q271" s="23"/>
      <c r="R271" s="23"/>
      <c r="S271" s="23"/>
      <c r="T271" s="219"/>
      <c r="U271" s="23"/>
      <c r="V271" s="23"/>
      <c r="W271" s="23"/>
      <c r="X271" s="23"/>
      <c r="Y271" s="23"/>
      <c r="Z271" s="23"/>
    </row>
    <row r="272" spans="1:26" ht="15.75" customHeight="1">
      <c r="A272" s="23"/>
      <c r="B272" s="23"/>
      <c r="C272" s="23"/>
      <c r="D272" s="23"/>
      <c r="E272" s="23"/>
      <c r="F272" s="23"/>
      <c r="G272" s="23"/>
      <c r="H272" s="23"/>
      <c r="I272" s="23"/>
      <c r="J272" s="23"/>
      <c r="K272" s="23"/>
      <c r="L272" s="23"/>
      <c r="M272" s="23"/>
      <c r="N272" s="23"/>
      <c r="O272" s="23"/>
      <c r="P272" s="23"/>
      <c r="Q272" s="23"/>
      <c r="R272" s="23"/>
      <c r="S272" s="23"/>
      <c r="T272" s="219"/>
      <c r="U272" s="23"/>
      <c r="V272" s="23"/>
      <c r="W272" s="23"/>
      <c r="X272" s="23"/>
      <c r="Y272" s="23"/>
      <c r="Z272" s="23"/>
    </row>
    <row r="273" spans="1:26" ht="15.75" customHeight="1">
      <c r="A273" s="23"/>
      <c r="B273" s="23"/>
      <c r="C273" s="23"/>
      <c r="D273" s="23"/>
      <c r="E273" s="23"/>
      <c r="F273" s="23"/>
      <c r="G273" s="23"/>
      <c r="H273" s="23"/>
      <c r="I273" s="23"/>
      <c r="J273" s="23"/>
      <c r="K273" s="23"/>
      <c r="L273" s="23"/>
      <c r="M273" s="23"/>
      <c r="N273" s="23"/>
      <c r="O273" s="23"/>
      <c r="P273" s="23"/>
      <c r="Q273" s="23"/>
      <c r="R273" s="23"/>
      <c r="S273" s="23"/>
      <c r="T273" s="219"/>
      <c r="U273" s="23"/>
      <c r="V273" s="23"/>
      <c r="W273" s="23"/>
      <c r="X273" s="23"/>
      <c r="Y273" s="23"/>
      <c r="Z273" s="23"/>
    </row>
    <row r="274" spans="1:26" ht="15.75" customHeight="1">
      <c r="A274" s="23"/>
      <c r="B274" s="23"/>
      <c r="C274" s="23"/>
      <c r="D274" s="23"/>
      <c r="E274" s="23"/>
      <c r="F274" s="23"/>
      <c r="G274" s="23"/>
      <c r="H274" s="23"/>
      <c r="I274" s="23"/>
      <c r="J274" s="23"/>
      <c r="K274" s="23"/>
      <c r="L274" s="23"/>
      <c r="M274" s="23"/>
      <c r="N274" s="23"/>
      <c r="O274" s="23"/>
      <c r="P274" s="23"/>
      <c r="Q274" s="23"/>
      <c r="R274" s="23"/>
      <c r="S274" s="23"/>
      <c r="T274" s="219"/>
      <c r="U274" s="23"/>
      <c r="V274" s="23"/>
      <c r="W274" s="23"/>
      <c r="X274" s="23"/>
      <c r="Y274" s="23"/>
      <c r="Z274" s="23"/>
    </row>
    <row r="275" spans="1:26" ht="15.75" customHeight="1">
      <c r="A275" s="23"/>
      <c r="B275" s="23"/>
      <c r="C275" s="23"/>
      <c r="D275" s="23"/>
      <c r="E275" s="23"/>
      <c r="F275" s="23"/>
      <c r="G275" s="23"/>
      <c r="H275" s="23"/>
      <c r="I275" s="23"/>
      <c r="J275" s="23"/>
      <c r="K275" s="23"/>
      <c r="L275" s="23"/>
      <c r="M275" s="23"/>
      <c r="N275" s="23"/>
      <c r="O275" s="23"/>
      <c r="P275" s="23"/>
      <c r="Q275" s="23"/>
      <c r="R275" s="23"/>
      <c r="S275" s="23"/>
      <c r="T275" s="219"/>
      <c r="U275" s="23"/>
      <c r="V275" s="23"/>
      <c r="W275" s="23"/>
      <c r="X275" s="23"/>
      <c r="Y275" s="23"/>
      <c r="Z275" s="23"/>
    </row>
    <row r="276" spans="1:26" ht="15.75" customHeight="1">
      <c r="A276" s="23"/>
      <c r="B276" s="23"/>
      <c r="C276" s="23"/>
      <c r="D276" s="23"/>
      <c r="E276" s="23"/>
      <c r="F276" s="23"/>
      <c r="G276" s="23"/>
      <c r="H276" s="23"/>
      <c r="I276" s="23"/>
      <c r="J276" s="23"/>
      <c r="K276" s="23"/>
      <c r="L276" s="23"/>
      <c r="M276" s="23"/>
      <c r="N276" s="23"/>
      <c r="O276" s="23"/>
      <c r="P276" s="23"/>
      <c r="Q276" s="23"/>
      <c r="R276" s="23"/>
      <c r="S276" s="23"/>
      <c r="T276" s="219"/>
      <c r="U276" s="23"/>
      <c r="V276" s="23"/>
      <c r="W276" s="23"/>
      <c r="X276" s="23"/>
      <c r="Y276" s="23"/>
      <c r="Z276" s="23"/>
    </row>
    <row r="277" spans="1:26" ht="15.75" customHeight="1">
      <c r="A277" s="23"/>
      <c r="B277" s="23"/>
      <c r="C277" s="23"/>
      <c r="D277" s="23"/>
      <c r="E277" s="23"/>
      <c r="F277" s="23"/>
      <c r="G277" s="23"/>
      <c r="H277" s="23"/>
      <c r="I277" s="23"/>
      <c r="J277" s="23"/>
      <c r="K277" s="23"/>
      <c r="L277" s="23"/>
      <c r="M277" s="23"/>
      <c r="N277" s="23"/>
      <c r="O277" s="23"/>
      <c r="P277" s="23"/>
      <c r="Q277" s="23"/>
      <c r="R277" s="23"/>
      <c r="S277" s="23"/>
      <c r="T277" s="219"/>
      <c r="U277" s="23"/>
      <c r="V277" s="23"/>
      <c r="W277" s="23"/>
      <c r="X277" s="23"/>
      <c r="Y277" s="23"/>
      <c r="Z277" s="23"/>
    </row>
    <row r="278" spans="1:26" ht="15.75" customHeight="1">
      <c r="A278" s="23"/>
      <c r="B278" s="23"/>
      <c r="C278" s="23"/>
      <c r="D278" s="23"/>
      <c r="E278" s="23"/>
      <c r="F278" s="23"/>
      <c r="G278" s="23"/>
      <c r="H278" s="23"/>
      <c r="I278" s="23"/>
      <c r="J278" s="23"/>
      <c r="K278" s="23"/>
      <c r="L278" s="23"/>
      <c r="M278" s="23"/>
      <c r="N278" s="23"/>
      <c r="O278" s="23"/>
      <c r="P278" s="23"/>
      <c r="Q278" s="23"/>
      <c r="R278" s="23"/>
      <c r="S278" s="23"/>
      <c r="T278" s="219"/>
      <c r="U278" s="23"/>
      <c r="V278" s="23"/>
      <c r="W278" s="23"/>
      <c r="X278" s="23"/>
      <c r="Y278" s="23"/>
      <c r="Z278" s="23"/>
    </row>
    <row r="279" spans="1:26" ht="15.75" customHeight="1">
      <c r="A279" s="23"/>
      <c r="B279" s="23"/>
      <c r="C279" s="23"/>
      <c r="D279" s="23"/>
      <c r="E279" s="23"/>
      <c r="F279" s="23"/>
      <c r="G279" s="23"/>
      <c r="H279" s="23"/>
      <c r="I279" s="23"/>
      <c r="J279" s="23"/>
      <c r="K279" s="23"/>
      <c r="L279" s="23"/>
      <c r="M279" s="23"/>
      <c r="N279" s="23"/>
      <c r="O279" s="23"/>
      <c r="P279" s="23"/>
      <c r="Q279" s="23"/>
      <c r="R279" s="23"/>
      <c r="S279" s="23"/>
      <c r="T279" s="219"/>
      <c r="U279" s="23"/>
      <c r="V279" s="23"/>
      <c r="W279" s="23"/>
      <c r="X279" s="23"/>
      <c r="Y279" s="23"/>
      <c r="Z279" s="23"/>
    </row>
    <row r="280" spans="1:26" ht="15.75" customHeight="1">
      <c r="A280" s="23"/>
      <c r="B280" s="23"/>
      <c r="C280" s="23"/>
      <c r="D280" s="23"/>
      <c r="E280" s="23"/>
      <c r="F280" s="23"/>
      <c r="G280" s="23"/>
      <c r="H280" s="23"/>
      <c r="I280" s="23"/>
      <c r="J280" s="23"/>
      <c r="K280" s="23"/>
      <c r="L280" s="23"/>
      <c r="M280" s="23"/>
      <c r="N280" s="23"/>
      <c r="O280" s="23"/>
      <c r="P280" s="23"/>
      <c r="Q280" s="23"/>
      <c r="R280" s="23"/>
      <c r="S280" s="23"/>
      <c r="T280" s="219"/>
      <c r="U280" s="23"/>
      <c r="V280" s="23"/>
      <c r="W280" s="23"/>
      <c r="X280" s="23"/>
      <c r="Y280" s="23"/>
      <c r="Z280" s="23"/>
    </row>
    <row r="281" spans="1:26" ht="15.75" customHeight="1">
      <c r="A281" s="23"/>
      <c r="B281" s="23"/>
      <c r="C281" s="23"/>
      <c r="D281" s="23"/>
      <c r="E281" s="23"/>
      <c r="F281" s="23"/>
      <c r="G281" s="23"/>
      <c r="H281" s="23"/>
      <c r="I281" s="23"/>
      <c r="J281" s="23"/>
      <c r="K281" s="23"/>
      <c r="L281" s="23"/>
      <c r="M281" s="23"/>
      <c r="N281" s="23"/>
      <c r="O281" s="23"/>
      <c r="P281" s="23"/>
      <c r="Q281" s="23"/>
      <c r="R281" s="23"/>
      <c r="S281" s="23"/>
      <c r="T281" s="219"/>
      <c r="U281" s="23"/>
      <c r="V281" s="23"/>
      <c r="W281" s="23"/>
      <c r="X281" s="23"/>
      <c r="Y281" s="23"/>
      <c r="Z281" s="23"/>
    </row>
    <row r="282" spans="1:26" ht="15.75" customHeight="1">
      <c r="A282" s="23"/>
      <c r="B282" s="23"/>
      <c r="C282" s="23"/>
      <c r="D282" s="23"/>
      <c r="E282" s="23"/>
      <c r="F282" s="23"/>
      <c r="G282" s="23"/>
      <c r="H282" s="23"/>
      <c r="I282" s="23"/>
      <c r="J282" s="23"/>
      <c r="K282" s="23"/>
      <c r="L282" s="23"/>
      <c r="M282" s="23"/>
      <c r="N282" s="23"/>
      <c r="O282" s="23"/>
      <c r="P282" s="23"/>
      <c r="Q282" s="23"/>
      <c r="R282" s="23"/>
      <c r="S282" s="23"/>
      <c r="T282" s="219"/>
      <c r="U282" s="23"/>
      <c r="V282" s="23"/>
      <c r="W282" s="23"/>
      <c r="X282" s="23"/>
      <c r="Y282" s="23"/>
      <c r="Z282" s="23"/>
    </row>
    <row r="283" spans="1:26" ht="15.75" customHeight="1">
      <c r="A283" s="23"/>
      <c r="B283" s="23"/>
      <c r="C283" s="23"/>
      <c r="D283" s="23"/>
      <c r="E283" s="23"/>
      <c r="F283" s="23"/>
      <c r="G283" s="23"/>
      <c r="H283" s="23"/>
      <c r="I283" s="23"/>
      <c r="J283" s="23"/>
      <c r="K283" s="23"/>
      <c r="L283" s="23"/>
      <c r="M283" s="23"/>
      <c r="N283" s="23"/>
      <c r="O283" s="23"/>
      <c r="P283" s="23"/>
      <c r="Q283" s="23"/>
      <c r="R283" s="23"/>
      <c r="S283" s="23"/>
      <c r="T283" s="219"/>
      <c r="U283" s="23"/>
      <c r="V283" s="23"/>
      <c r="W283" s="23"/>
      <c r="X283" s="23"/>
      <c r="Y283" s="23"/>
      <c r="Z283" s="23"/>
    </row>
    <row r="284" spans="1:26" ht="15.75" customHeight="1">
      <c r="A284" s="23"/>
      <c r="B284" s="23"/>
      <c r="C284" s="23"/>
      <c r="D284" s="23"/>
      <c r="E284" s="23"/>
      <c r="F284" s="23"/>
      <c r="G284" s="23"/>
      <c r="H284" s="23"/>
      <c r="I284" s="23"/>
      <c r="J284" s="23"/>
      <c r="K284" s="23"/>
      <c r="L284" s="23"/>
      <c r="M284" s="23"/>
      <c r="N284" s="23"/>
      <c r="O284" s="23"/>
      <c r="P284" s="23"/>
      <c r="Q284" s="23"/>
      <c r="R284" s="23"/>
      <c r="S284" s="23"/>
      <c r="T284" s="219"/>
      <c r="U284" s="23"/>
      <c r="V284" s="23"/>
      <c r="W284" s="23"/>
      <c r="X284" s="23"/>
      <c r="Y284" s="23"/>
      <c r="Z284" s="23"/>
    </row>
    <row r="285" spans="1:26" ht="15.75" customHeight="1">
      <c r="A285" s="23"/>
      <c r="B285" s="23"/>
      <c r="C285" s="23"/>
      <c r="D285" s="23"/>
      <c r="E285" s="23"/>
      <c r="F285" s="23"/>
      <c r="G285" s="23"/>
      <c r="H285" s="23"/>
      <c r="I285" s="23"/>
      <c r="J285" s="23"/>
      <c r="K285" s="23"/>
      <c r="L285" s="23"/>
      <c r="M285" s="23"/>
      <c r="N285" s="23"/>
      <c r="O285" s="23"/>
      <c r="P285" s="23"/>
      <c r="Q285" s="23"/>
      <c r="R285" s="23"/>
      <c r="S285" s="23"/>
      <c r="T285" s="219"/>
      <c r="U285" s="23"/>
      <c r="V285" s="23"/>
      <c r="W285" s="23"/>
      <c r="X285" s="23"/>
      <c r="Y285" s="23"/>
      <c r="Z285" s="23"/>
    </row>
    <row r="286" spans="1:26" ht="15.75" customHeight="1">
      <c r="A286" s="23"/>
      <c r="B286" s="23"/>
      <c r="C286" s="23"/>
      <c r="D286" s="23"/>
      <c r="E286" s="23"/>
      <c r="F286" s="23"/>
      <c r="G286" s="23"/>
      <c r="H286" s="23"/>
      <c r="I286" s="23"/>
      <c r="J286" s="23"/>
      <c r="K286" s="23"/>
      <c r="L286" s="23"/>
      <c r="M286" s="23"/>
      <c r="N286" s="23"/>
      <c r="O286" s="23"/>
      <c r="P286" s="23"/>
      <c r="Q286" s="23"/>
      <c r="R286" s="23"/>
      <c r="S286" s="23"/>
      <c r="T286" s="219"/>
      <c r="U286" s="23"/>
      <c r="V286" s="23"/>
      <c r="W286" s="23"/>
      <c r="X286" s="23"/>
      <c r="Y286" s="23"/>
      <c r="Z286" s="23"/>
    </row>
    <row r="287" spans="1:26" ht="15.75" customHeight="1">
      <c r="A287" s="23"/>
      <c r="B287" s="23"/>
      <c r="C287" s="23"/>
      <c r="D287" s="23"/>
      <c r="E287" s="23"/>
      <c r="F287" s="23"/>
      <c r="G287" s="23"/>
      <c r="H287" s="23"/>
      <c r="I287" s="23"/>
      <c r="J287" s="23"/>
      <c r="K287" s="23"/>
      <c r="L287" s="23"/>
      <c r="M287" s="23"/>
      <c r="N287" s="23"/>
      <c r="O287" s="23"/>
      <c r="P287" s="23"/>
      <c r="Q287" s="23"/>
      <c r="R287" s="23"/>
      <c r="S287" s="23"/>
      <c r="T287" s="219"/>
      <c r="U287" s="23"/>
      <c r="V287" s="23"/>
      <c r="W287" s="23"/>
      <c r="X287" s="23"/>
      <c r="Y287" s="23"/>
      <c r="Z287" s="23"/>
    </row>
    <row r="288" spans="1:26" ht="15.75" customHeight="1">
      <c r="A288" s="23"/>
      <c r="B288" s="23"/>
      <c r="C288" s="23"/>
      <c r="D288" s="23"/>
      <c r="E288" s="23"/>
      <c r="F288" s="23"/>
      <c r="G288" s="23"/>
      <c r="H288" s="23"/>
      <c r="I288" s="23"/>
      <c r="J288" s="23"/>
      <c r="K288" s="23"/>
      <c r="L288" s="23"/>
      <c r="M288" s="23"/>
      <c r="N288" s="23"/>
      <c r="O288" s="23"/>
      <c r="P288" s="23"/>
      <c r="Q288" s="23"/>
      <c r="R288" s="23"/>
      <c r="S288" s="23"/>
      <c r="T288" s="219"/>
      <c r="U288" s="23"/>
      <c r="V288" s="23"/>
      <c r="W288" s="23"/>
      <c r="X288" s="23"/>
      <c r="Y288" s="23"/>
      <c r="Z288" s="23"/>
    </row>
    <row r="289" spans="1:26" ht="15.75" customHeight="1">
      <c r="A289" s="23"/>
      <c r="B289" s="23"/>
      <c r="C289" s="23"/>
      <c r="D289" s="23"/>
      <c r="E289" s="23"/>
      <c r="F289" s="23"/>
      <c r="G289" s="23"/>
      <c r="H289" s="23"/>
      <c r="I289" s="23"/>
      <c r="J289" s="23"/>
      <c r="K289" s="23"/>
      <c r="L289" s="23"/>
      <c r="M289" s="23"/>
      <c r="N289" s="23"/>
      <c r="O289" s="23"/>
      <c r="P289" s="23"/>
      <c r="Q289" s="23"/>
      <c r="R289" s="23"/>
      <c r="S289" s="23"/>
      <c r="T289" s="219"/>
      <c r="U289" s="23"/>
      <c r="V289" s="23"/>
      <c r="W289" s="23"/>
      <c r="X289" s="23"/>
      <c r="Y289" s="23"/>
      <c r="Z289" s="23"/>
    </row>
    <row r="290" spans="1:26" ht="15.75" customHeight="1">
      <c r="A290" s="23"/>
      <c r="B290" s="23"/>
      <c r="C290" s="23"/>
      <c r="D290" s="23"/>
      <c r="E290" s="23"/>
      <c r="F290" s="23"/>
      <c r="G290" s="23"/>
      <c r="H290" s="23"/>
      <c r="I290" s="23"/>
      <c r="J290" s="23"/>
      <c r="K290" s="23"/>
      <c r="L290" s="23"/>
      <c r="M290" s="23"/>
      <c r="N290" s="23"/>
      <c r="O290" s="23"/>
      <c r="P290" s="23"/>
      <c r="Q290" s="23"/>
      <c r="R290" s="23"/>
      <c r="S290" s="23"/>
      <c r="T290" s="219"/>
      <c r="U290" s="23"/>
      <c r="V290" s="23"/>
      <c r="W290" s="23"/>
      <c r="X290" s="23"/>
      <c r="Y290" s="23"/>
      <c r="Z290" s="23"/>
    </row>
    <row r="291" spans="1:26" ht="15.75" customHeight="1">
      <c r="A291" s="23"/>
      <c r="B291" s="23"/>
      <c r="C291" s="23"/>
      <c r="D291" s="23"/>
      <c r="E291" s="23"/>
      <c r="F291" s="23"/>
      <c r="G291" s="23"/>
      <c r="H291" s="23"/>
      <c r="I291" s="23"/>
      <c r="J291" s="23"/>
      <c r="K291" s="23"/>
      <c r="L291" s="23"/>
      <c r="M291" s="23"/>
      <c r="N291" s="23"/>
      <c r="O291" s="23"/>
      <c r="P291" s="23"/>
      <c r="Q291" s="23"/>
      <c r="R291" s="23"/>
      <c r="S291" s="23"/>
      <c r="T291" s="219"/>
      <c r="U291" s="23"/>
      <c r="V291" s="23"/>
      <c r="W291" s="23"/>
      <c r="X291" s="23"/>
      <c r="Y291" s="23"/>
      <c r="Z291" s="23"/>
    </row>
    <row r="292" spans="1:26" ht="15.75" customHeight="1">
      <c r="A292" s="23"/>
      <c r="B292" s="23"/>
      <c r="C292" s="23"/>
      <c r="D292" s="23"/>
      <c r="E292" s="23"/>
      <c r="F292" s="23"/>
      <c r="G292" s="23"/>
      <c r="H292" s="23"/>
      <c r="I292" s="23"/>
      <c r="J292" s="23"/>
      <c r="K292" s="23"/>
      <c r="L292" s="23"/>
      <c r="M292" s="23"/>
      <c r="N292" s="23"/>
      <c r="O292" s="23"/>
      <c r="P292" s="23"/>
      <c r="Q292" s="23"/>
      <c r="R292" s="23"/>
      <c r="S292" s="23"/>
      <c r="T292" s="219"/>
      <c r="U292" s="23"/>
      <c r="V292" s="23"/>
      <c r="W292" s="23"/>
      <c r="X292" s="23"/>
      <c r="Y292" s="23"/>
      <c r="Z292" s="23"/>
    </row>
    <row r="293" spans="1:26" ht="15.75" customHeight="1">
      <c r="A293" s="23"/>
      <c r="B293" s="23"/>
      <c r="C293" s="23"/>
      <c r="D293" s="23"/>
      <c r="E293" s="23"/>
      <c r="F293" s="23"/>
      <c r="G293" s="23"/>
      <c r="H293" s="23"/>
      <c r="I293" s="23"/>
      <c r="J293" s="23"/>
      <c r="K293" s="23"/>
      <c r="L293" s="23"/>
      <c r="M293" s="23"/>
      <c r="N293" s="23"/>
      <c r="O293" s="23"/>
      <c r="P293" s="23"/>
      <c r="Q293" s="23"/>
      <c r="R293" s="23"/>
      <c r="S293" s="23"/>
      <c r="T293" s="219"/>
      <c r="U293" s="23"/>
      <c r="V293" s="23"/>
      <c r="W293" s="23"/>
      <c r="X293" s="23"/>
      <c r="Y293" s="23"/>
      <c r="Z293" s="23"/>
    </row>
    <row r="294" spans="1:26" ht="15.75" customHeight="1">
      <c r="A294" s="23"/>
      <c r="B294" s="23"/>
      <c r="C294" s="23"/>
      <c r="D294" s="23"/>
      <c r="E294" s="23"/>
      <c r="F294" s="23"/>
      <c r="G294" s="23"/>
      <c r="H294" s="23"/>
      <c r="I294" s="23"/>
      <c r="J294" s="23"/>
      <c r="K294" s="23"/>
      <c r="L294" s="23"/>
      <c r="M294" s="23"/>
      <c r="N294" s="23"/>
      <c r="O294" s="23"/>
      <c r="P294" s="23"/>
      <c r="Q294" s="23"/>
      <c r="R294" s="23"/>
      <c r="S294" s="23"/>
      <c r="T294" s="219"/>
      <c r="U294" s="23"/>
      <c r="V294" s="23"/>
      <c r="W294" s="23"/>
      <c r="X294" s="23"/>
      <c r="Y294" s="23"/>
      <c r="Z294" s="23"/>
    </row>
    <row r="295" spans="1:26" ht="15.75" customHeight="1">
      <c r="A295" s="23"/>
      <c r="B295" s="23"/>
      <c r="C295" s="23"/>
      <c r="D295" s="23"/>
      <c r="E295" s="23"/>
      <c r="F295" s="23"/>
      <c r="G295" s="23"/>
      <c r="H295" s="23"/>
      <c r="I295" s="23"/>
      <c r="J295" s="23"/>
      <c r="K295" s="23"/>
      <c r="L295" s="23"/>
      <c r="M295" s="23"/>
      <c r="N295" s="23"/>
      <c r="O295" s="23"/>
      <c r="P295" s="23"/>
      <c r="Q295" s="23"/>
      <c r="R295" s="23"/>
      <c r="S295" s="23"/>
      <c r="T295" s="219"/>
      <c r="U295" s="23"/>
      <c r="V295" s="23"/>
      <c r="W295" s="23"/>
      <c r="X295" s="23"/>
      <c r="Y295" s="23"/>
      <c r="Z295" s="23"/>
    </row>
    <row r="296" spans="1:26" ht="15.75" customHeight="1">
      <c r="A296" s="23"/>
      <c r="B296" s="23"/>
      <c r="C296" s="23"/>
      <c r="D296" s="23"/>
      <c r="E296" s="23"/>
      <c r="F296" s="23"/>
      <c r="G296" s="23"/>
      <c r="H296" s="23"/>
      <c r="I296" s="23"/>
      <c r="J296" s="23"/>
      <c r="K296" s="23"/>
      <c r="L296" s="23"/>
      <c r="M296" s="23"/>
      <c r="N296" s="23"/>
      <c r="O296" s="23"/>
      <c r="P296" s="23"/>
      <c r="Q296" s="23"/>
      <c r="R296" s="23"/>
      <c r="S296" s="23"/>
      <c r="T296" s="219"/>
      <c r="U296" s="23"/>
      <c r="V296" s="23"/>
      <c r="W296" s="23"/>
      <c r="X296" s="23"/>
      <c r="Y296" s="23"/>
      <c r="Z296" s="23"/>
    </row>
    <row r="297" spans="1:26" ht="15.75" customHeight="1">
      <c r="A297" s="23"/>
      <c r="B297" s="23"/>
      <c r="C297" s="23"/>
      <c r="D297" s="23"/>
      <c r="E297" s="23"/>
      <c r="F297" s="23"/>
      <c r="G297" s="23"/>
      <c r="H297" s="23"/>
      <c r="I297" s="23"/>
      <c r="J297" s="23"/>
      <c r="K297" s="23"/>
      <c r="L297" s="23"/>
      <c r="M297" s="23"/>
      <c r="N297" s="23"/>
      <c r="O297" s="23"/>
      <c r="P297" s="23"/>
      <c r="Q297" s="23"/>
      <c r="R297" s="23"/>
      <c r="S297" s="23"/>
      <c r="T297" s="219"/>
      <c r="U297" s="23"/>
      <c r="V297" s="23"/>
      <c r="W297" s="23"/>
      <c r="X297" s="23"/>
      <c r="Y297" s="23"/>
      <c r="Z297" s="23"/>
    </row>
    <row r="298" spans="1:26" ht="15.75" customHeight="1">
      <c r="A298" s="23"/>
      <c r="B298" s="23"/>
      <c r="C298" s="23"/>
      <c r="D298" s="23"/>
      <c r="E298" s="23"/>
      <c r="F298" s="23"/>
      <c r="G298" s="23"/>
      <c r="H298" s="23"/>
      <c r="I298" s="23"/>
      <c r="J298" s="23"/>
      <c r="K298" s="23"/>
      <c r="L298" s="23"/>
      <c r="M298" s="23"/>
      <c r="N298" s="23"/>
      <c r="O298" s="23"/>
      <c r="P298" s="23"/>
      <c r="Q298" s="23"/>
      <c r="R298" s="23"/>
      <c r="S298" s="23"/>
      <c r="T298" s="219"/>
      <c r="U298" s="23"/>
      <c r="V298" s="23"/>
      <c r="W298" s="23"/>
      <c r="X298" s="23"/>
      <c r="Y298" s="23"/>
      <c r="Z298" s="23"/>
    </row>
    <row r="299" spans="1:26" ht="15.75" customHeight="1">
      <c r="A299" s="23"/>
      <c r="B299" s="23"/>
      <c r="C299" s="23"/>
      <c r="D299" s="23"/>
      <c r="E299" s="23"/>
      <c r="F299" s="23"/>
      <c r="G299" s="23"/>
      <c r="H299" s="23"/>
      <c r="I299" s="23"/>
      <c r="J299" s="23"/>
      <c r="K299" s="23"/>
      <c r="L299" s="23"/>
      <c r="M299" s="23"/>
      <c r="N299" s="23"/>
      <c r="O299" s="23"/>
      <c r="P299" s="23"/>
      <c r="Q299" s="23"/>
      <c r="R299" s="23"/>
      <c r="S299" s="23"/>
      <c r="T299" s="219"/>
      <c r="U299" s="23"/>
      <c r="V299" s="23"/>
      <c r="W299" s="23"/>
      <c r="X299" s="23"/>
      <c r="Y299" s="23"/>
      <c r="Z299" s="23"/>
    </row>
    <row r="300" spans="1:26" ht="15.75" customHeight="1">
      <c r="A300" s="23"/>
      <c r="B300" s="23"/>
      <c r="C300" s="23"/>
      <c r="D300" s="23"/>
      <c r="E300" s="23"/>
      <c r="F300" s="23"/>
      <c r="G300" s="23"/>
      <c r="H300" s="23"/>
      <c r="I300" s="23"/>
      <c r="J300" s="23"/>
      <c r="K300" s="23"/>
      <c r="L300" s="23"/>
      <c r="M300" s="23"/>
      <c r="N300" s="23"/>
      <c r="O300" s="23"/>
      <c r="P300" s="23"/>
      <c r="Q300" s="23"/>
      <c r="R300" s="23"/>
      <c r="S300" s="23"/>
      <c r="T300" s="219"/>
      <c r="U300" s="23"/>
      <c r="V300" s="23"/>
      <c r="W300" s="23"/>
      <c r="X300" s="23"/>
      <c r="Y300" s="23"/>
      <c r="Z300" s="23"/>
    </row>
    <row r="301" spans="1:26" ht="15.75" customHeight="1">
      <c r="A301" s="23"/>
      <c r="B301" s="23"/>
      <c r="C301" s="23"/>
      <c r="D301" s="23"/>
      <c r="E301" s="23"/>
      <c r="F301" s="23"/>
      <c r="G301" s="23"/>
      <c r="H301" s="23"/>
      <c r="I301" s="23"/>
      <c r="J301" s="23"/>
      <c r="K301" s="23"/>
      <c r="L301" s="23"/>
      <c r="M301" s="23"/>
      <c r="N301" s="23"/>
      <c r="O301" s="23"/>
      <c r="P301" s="23"/>
      <c r="Q301" s="23"/>
      <c r="R301" s="23"/>
      <c r="S301" s="23"/>
      <c r="T301" s="219"/>
      <c r="U301" s="23"/>
      <c r="V301" s="23"/>
      <c r="W301" s="23"/>
      <c r="X301" s="23"/>
      <c r="Y301" s="23"/>
      <c r="Z301" s="23"/>
    </row>
    <row r="302" spans="1:26" ht="15.75" customHeight="1">
      <c r="A302" s="23"/>
      <c r="B302" s="23"/>
      <c r="C302" s="23"/>
      <c r="D302" s="23"/>
      <c r="E302" s="23"/>
      <c r="F302" s="23"/>
      <c r="G302" s="23"/>
      <c r="H302" s="23"/>
      <c r="I302" s="23"/>
      <c r="J302" s="23"/>
      <c r="K302" s="23"/>
      <c r="L302" s="23"/>
      <c r="M302" s="23"/>
      <c r="N302" s="23"/>
      <c r="O302" s="23"/>
      <c r="P302" s="23"/>
      <c r="Q302" s="23"/>
      <c r="R302" s="23"/>
      <c r="S302" s="23"/>
      <c r="T302" s="219"/>
      <c r="U302" s="23"/>
      <c r="V302" s="23"/>
      <c r="W302" s="23"/>
      <c r="X302" s="23"/>
      <c r="Y302" s="23"/>
      <c r="Z302" s="23"/>
    </row>
    <row r="303" spans="1:26" ht="15.75" customHeight="1">
      <c r="A303" s="23"/>
      <c r="B303" s="23"/>
      <c r="C303" s="23"/>
      <c r="D303" s="23"/>
      <c r="E303" s="23"/>
      <c r="F303" s="23"/>
      <c r="G303" s="23"/>
      <c r="H303" s="23"/>
      <c r="I303" s="23"/>
      <c r="J303" s="23"/>
      <c r="K303" s="23"/>
      <c r="L303" s="23"/>
      <c r="M303" s="23"/>
      <c r="N303" s="23"/>
      <c r="O303" s="23"/>
      <c r="P303" s="23"/>
      <c r="Q303" s="23"/>
      <c r="R303" s="23"/>
      <c r="S303" s="23"/>
      <c r="T303" s="219"/>
      <c r="U303" s="23"/>
      <c r="V303" s="23"/>
      <c r="W303" s="23"/>
      <c r="X303" s="23"/>
      <c r="Y303" s="23"/>
      <c r="Z303" s="23"/>
    </row>
    <row r="304" spans="1:26" ht="15.75" customHeight="1">
      <c r="A304" s="23"/>
      <c r="B304" s="23"/>
      <c r="C304" s="23"/>
      <c r="D304" s="23"/>
      <c r="E304" s="23"/>
      <c r="F304" s="23"/>
      <c r="G304" s="23"/>
      <c r="H304" s="23"/>
      <c r="I304" s="23"/>
      <c r="J304" s="23"/>
      <c r="K304" s="23"/>
      <c r="L304" s="23"/>
      <c r="M304" s="23"/>
      <c r="N304" s="23"/>
      <c r="O304" s="23"/>
      <c r="P304" s="23"/>
      <c r="Q304" s="23"/>
      <c r="R304" s="23"/>
      <c r="S304" s="23"/>
      <c r="T304" s="219"/>
      <c r="U304" s="23"/>
      <c r="V304" s="23"/>
      <c r="W304" s="23"/>
      <c r="X304" s="23"/>
      <c r="Y304" s="23"/>
      <c r="Z304" s="23"/>
    </row>
    <row r="305" spans="1:26" ht="15.75" customHeight="1">
      <c r="A305" s="23"/>
      <c r="B305" s="23"/>
      <c r="C305" s="23"/>
      <c r="D305" s="23"/>
      <c r="E305" s="23"/>
      <c r="F305" s="23"/>
      <c r="G305" s="23"/>
      <c r="H305" s="23"/>
      <c r="I305" s="23"/>
      <c r="J305" s="23"/>
      <c r="K305" s="23"/>
      <c r="L305" s="23"/>
      <c r="M305" s="23"/>
      <c r="N305" s="23"/>
      <c r="O305" s="23"/>
      <c r="P305" s="23"/>
      <c r="Q305" s="23"/>
      <c r="R305" s="23"/>
      <c r="S305" s="23"/>
      <c r="T305" s="219"/>
      <c r="U305" s="23"/>
      <c r="V305" s="23"/>
      <c r="W305" s="23"/>
      <c r="X305" s="23"/>
      <c r="Y305" s="23"/>
      <c r="Z305" s="23"/>
    </row>
    <row r="306" spans="1:26" ht="15.75" customHeight="1">
      <c r="A306" s="23"/>
      <c r="B306" s="23"/>
      <c r="C306" s="23"/>
      <c r="D306" s="23"/>
      <c r="E306" s="23"/>
      <c r="F306" s="23"/>
      <c r="G306" s="23"/>
      <c r="H306" s="23"/>
      <c r="I306" s="23"/>
      <c r="J306" s="23"/>
      <c r="K306" s="23"/>
      <c r="L306" s="23"/>
      <c r="M306" s="23"/>
      <c r="N306" s="23"/>
      <c r="O306" s="23"/>
      <c r="P306" s="23"/>
      <c r="Q306" s="23"/>
      <c r="R306" s="23"/>
      <c r="S306" s="23"/>
      <c r="T306" s="219"/>
      <c r="U306" s="23"/>
      <c r="V306" s="23"/>
      <c r="W306" s="23"/>
      <c r="X306" s="23"/>
      <c r="Y306" s="23"/>
      <c r="Z306" s="23"/>
    </row>
    <row r="307" spans="1:26" ht="15.75" customHeight="1">
      <c r="A307" s="23"/>
      <c r="B307" s="23"/>
      <c r="C307" s="23"/>
      <c r="D307" s="23"/>
      <c r="E307" s="23"/>
      <c r="F307" s="23"/>
      <c r="G307" s="23"/>
      <c r="H307" s="23"/>
      <c r="I307" s="23"/>
      <c r="J307" s="23"/>
      <c r="K307" s="23"/>
      <c r="L307" s="23"/>
      <c r="M307" s="23"/>
      <c r="N307" s="23"/>
      <c r="O307" s="23"/>
      <c r="P307" s="23"/>
      <c r="Q307" s="23"/>
      <c r="R307" s="23"/>
      <c r="S307" s="23"/>
      <c r="T307" s="219"/>
      <c r="U307" s="23"/>
      <c r="V307" s="23"/>
      <c r="W307" s="23"/>
      <c r="X307" s="23"/>
      <c r="Y307" s="23"/>
      <c r="Z307" s="23"/>
    </row>
    <row r="308" spans="1:26" ht="15.75" customHeight="1">
      <c r="A308" s="23"/>
      <c r="B308" s="23"/>
      <c r="C308" s="23"/>
      <c r="D308" s="23"/>
      <c r="E308" s="23"/>
      <c r="F308" s="23"/>
      <c r="G308" s="23"/>
      <c r="H308" s="23"/>
      <c r="I308" s="23"/>
      <c r="J308" s="23"/>
      <c r="K308" s="23"/>
      <c r="L308" s="23"/>
      <c r="M308" s="23"/>
      <c r="N308" s="23"/>
      <c r="O308" s="23"/>
      <c r="P308" s="23"/>
      <c r="Q308" s="23"/>
      <c r="R308" s="23"/>
      <c r="S308" s="23"/>
      <c r="T308" s="219"/>
      <c r="U308" s="23"/>
      <c r="V308" s="23"/>
      <c r="W308" s="23"/>
      <c r="X308" s="23"/>
      <c r="Y308" s="23"/>
      <c r="Z308" s="23"/>
    </row>
    <row r="309" spans="1:26" ht="15.75" customHeight="1">
      <c r="A309" s="23"/>
      <c r="B309" s="23"/>
      <c r="C309" s="23"/>
      <c r="D309" s="23"/>
      <c r="E309" s="23"/>
      <c r="F309" s="23"/>
      <c r="G309" s="23"/>
      <c r="H309" s="23"/>
      <c r="I309" s="23"/>
      <c r="J309" s="23"/>
      <c r="K309" s="23"/>
      <c r="L309" s="23"/>
      <c r="M309" s="23"/>
      <c r="N309" s="23"/>
      <c r="O309" s="23"/>
      <c r="P309" s="23"/>
      <c r="Q309" s="23"/>
      <c r="R309" s="23"/>
      <c r="S309" s="23"/>
      <c r="T309" s="219"/>
      <c r="U309" s="23"/>
      <c r="V309" s="23"/>
      <c r="W309" s="23"/>
      <c r="X309" s="23"/>
      <c r="Y309" s="23"/>
      <c r="Z309" s="23"/>
    </row>
    <row r="310" spans="1:26" ht="15.75" customHeight="1">
      <c r="A310" s="23"/>
      <c r="B310" s="23"/>
      <c r="C310" s="23"/>
      <c r="D310" s="23"/>
      <c r="E310" s="23"/>
      <c r="F310" s="23"/>
      <c r="G310" s="23"/>
      <c r="H310" s="23"/>
      <c r="I310" s="23"/>
      <c r="J310" s="23"/>
      <c r="K310" s="23"/>
      <c r="L310" s="23"/>
      <c r="M310" s="23"/>
      <c r="N310" s="23"/>
      <c r="O310" s="23"/>
      <c r="P310" s="23"/>
      <c r="Q310" s="23"/>
      <c r="R310" s="23"/>
      <c r="S310" s="23"/>
      <c r="T310" s="219"/>
      <c r="U310" s="23"/>
      <c r="V310" s="23"/>
      <c r="W310" s="23"/>
      <c r="X310" s="23"/>
      <c r="Y310" s="23"/>
      <c r="Z310" s="23"/>
    </row>
    <row r="311" spans="1:26" ht="15.75" customHeight="1">
      <c r="A311" s="23"/>
      <c r="B311" s="23"/>
      <c r="C311" s="23"/>
      <c r="D311" s="23"/>
      <c r="E311" s="23"/>
      <c r="F311" s="23"/>
      <c r="G311" s="23"/>
      <c r="H311" s="23"/>
      <c r="I311" s="23"/>
      <c r="J311" s="23"/>
      <c r="K311" s="23"/>
      <c r="L311" s="23"/>
      <c r="M311" s="23"/>
      <c r="N311" s="23"/>
      <c r="O311" s="23"/>
      <c r="P311" s="23"/>
      <c r="Q311" s="23"/>
      <c r="R311" s="23"/>
      <c r="S311" s="23"/>
      <c r="T311" s="219"/>
      <c r="U311" s="23"/>
      <c r="V311" s="23"/>
      <c r="W311" s="23"/>
      <c r="X311" s="23"/>
      <c r="Y311" s="23"/>
      <c r="Z311" s="23"/>
    </row>
    <row r="312" spans="1:26" ht="15.75" customHeight="1">
      <c r="A312" s="23"/>
      <c r="B312" s="23"/>
      <c r="C312" s="23"/>
      <c r="D312" s="23"/>
      <c r="E312" s="23"/>
      <c r="F312" s="23"/>
      <c r="G312" s="23"/>
      <c r="H312" s="23"/>
      <c r="I312" s="23"/>
      <c r="J312" s="23"/>
      <c r="K312" s="23"/>
      <c r="L312" s="23"/>
      <c r="M312" s="23"/>
      <c r="N312" s="23"/>
      <c r="O312" s="23"/>
      <c r="P312" s="23"/>
      <c r="Q312" s="23"/>
      <c r="R312" s="23"/>
      <c r="S312" s="23"/>
      <c r="T312" s="219"/>
      <c r="U312" s="23"/>
      <c r="V312" s="23"/>
      <c r="W312" s="23"/>
      <c r="X312" s="23"/>
      <c r="Y312" s="23"/>
      <c r="Z312" s="23"/>
    </row>
    <row r="313" spans="1:26" ht="15.75" customHeight="1">
      <c r="A313" s="23"/>
      <c r="B313" s="23"/>
      <c r="C313" s="23"/>
      <c r="D313" s="23"/>
      <c r="E313" s="23"/>
      <c r="F313" s="23"/>
      <c r="G313" s="23"/>
      <c r="H313" s="23"/>
      <c r="I313" s="23"/>
      <c r="J313" s="23"/>
      <c r="K313" s="23"/>
      <c r="L313" s="23"/>
      <c r="M313" s="23"/>
      <c r="N313" s="23"/>
      <c r="O313" s="23"/>
      <c r="P313" s="23"/>
      <c r="Q313" s="23"/>
      <c r="R313" s="23"/>
      <c r="S313" s="23"/>
      <c r="T313" s="219"/>
      <c r="U313" s="23"/>
      <c r="V313" s="23"/>
      <c r="W313" s="23"/>
      <c r="X313" s="23"/>
      <c r="Y313" s="23"/>
      <c r="Z313" s="23"/>
    </row>
    <row r="314" spans="1:26" ht="15.75" customHeight="1">
      <c r="A314" s="23"/>
      <c r="B314" s="23"/>
      <c r="C314" s="23"/>
      <c r="D314" s="23"/>
      <c r="E314" s="23"/>
      <c r="F314" s="23"/>
      <c r="G314" s="23"/>
      <c r="H314" s="23"/>
      <c r="I314" s="23"/>
      <c r="J314" s="23"/>
      <c r="K314" s="23"/>
      <c r="L314" s="23"/>
      <c r="M314" s="23"/>
      <c r="N314" s="23"/>
      <c r="O314" s="23"/>
      <c r="P314" s="23"/>
      <c r="Q314" s="23"/>
      <c r="R314" s="23"/>
      <c r="S314" s="23"/>
      <c r="T314" s="219"/>
      <c r="U314" s="23"/>
      <c r="V314" s="23"/>
      <c r="W314" s="23"/>
      <c r="X314" s="23"/>
      <c r="Y314" s="23"/>
      <c r="Z314" s="23"/>
    </row>
    <row r="315" spans="1:26" ht="15.75" customHeight="1">
      <c r="A315" s="23"/>
      <c r="B315" s="23"/>
      <c r="C315" s="23"/>
      <c r="D315" s="23"/>
      <c r="E315" s="23"/>
      <c r="F315" s="23"/>
      <c r="G315" s="23"/>
      <c r="H315" s="23"/>
      <c r="I315" s="23"/>
      <c r="J315" s="23"/>
      <c r="K315" s="23"/>
      <c r="L315" s="23"/>
      <c r="M315" s="23"/>
      <c r="N315" s="23"/>
      <c r="O315" s="23"/>
      <c r="P315" s="23"/>
      <c r="Q315" s="23"/>
      <c r="R315" s="23"/>
      <c r="S315" s="23"/>
      <c r="T315" s="219"/>
      <c r="U315" s="23"/>
      <c r="V315" s="23"/>
      <c r="W315" s="23"/>
      <c r="X315" s="23"/>
      <c r="Y315" s="23"/>
      <c r="Z315" s="23"/>
    </row>
    <row r="316" spans="1:26" ht="15.75" customHeight="1">
      <c r="A316" s="23"/>
      <c r="B316" s="23"/>
      <c r="C316" s="23"/>
      <c r="D316" s="23"/>
      <c r="E316" s="23"/>
      <c r="F316" s="23"/>
      <c r="G316" s="23"/>
      <c r="H316" s="23"/>
      <c r="I316" s="23"/>
      <c r="J316" s="23"/>
      <c r="K316" s="23"/>
      <c r="L316" s="23"/>
      <c r="M316" s="23"/>
      <c r="N316" s="23"/>
      <c r="O316" s="23"/>
      <c r="P316" s="23"/>
      <c r="Q316" s="23"/>
      <c r="R316" s="23"/>
      <c r="S316" s="23"/>
      <c r="T316" s="219"/>
      <c r="U316" s="23"/>
      <c r="V316" s="23"/>
      <c r="W316" s="23"/>
      <c r="X316" s="23"/>
      <c r="Y316" s="23"/>
      <c r="Z316" s="23"/>
    </row>
    <row r="317" spans="1:26" ht="15.75" customHeight="1">
      <c r="A317" s="23"/>
      <c r="B317" s="23"/>
      <c r="C317" s="23"/>
      <c r="D317" s="23"/>
      <c r="E317" s="23"/>
      <c r="F317" s="23"/>
      <c r="G317" s="23"/>
      <c r="H317" s="23"/>
      <c r="I317" s="23"/>
      <c r="J317" s="23"/>
      <c r="K317" s="23"/>
      <c r="L317" s="23"/>
      <c r="M317" s="23"/>
      <c r="N317" s="23"/>
      <c r="O317" s="23"/>
      <c r="P317" s="23"/>
      <c r="Q317" s="23"/>
      <c r="R317" s="23"/>
      <c r="S317" s="23"/>
      <c r="T317" s="219"/>
      <c r="U317" s="23"/>
      <c r="V317" s="23"/>
      <c r="W317" s="23"/>
      <c r="X317" s="23"/>
      <c r="Y317" s="23"/>
      <c r="Z317" s="23"/>
    </row>
    <row r="318" spans="1:26" ht="15.75" customHeight="1">
      <c r="A318" s="23"/>
      <c r="B318" s="23"/>
      <c r="C318" s="23"/>
      <c r="D318" s="23"/>
      <c r="E318" s="23"/>
      <c r="F318" s="23"/>
      <c r="G318" s="23"/>
      <c r="H318" s="23"/>
      <c r="I318" s="23"/>
      <c r="J318" s="23"/>
      <c r="K318" s="23"/>
      <c r="L318" s="23"/>
      <c r="M318" s="23"/>
      <c r="N318" s="23"/>
      <c r="O318" s="23"/>
      <c r="P318" s="23"/>
      <c r="Q318" s="23"/>
      <c r="R318" s="23"/>
      <c r="S318" s="23"/>
      <c r="T318" s="219"/>
      <c r="U318" s="23"/>
      <c r="V318" s="23"/>
      <c r="W318" s="23"/>
      <c r="X318" s="23"/>
      <c r="Y318" s="23"/>
      <c r="Z318" s="23"/>
    </row>
    <row r="319" spans="1:26" ht="15.75" customHeight="1">
      <c r="A319" s="23"/>
      <c r="B319" s="23"/>
      <c r="C319" s="23"/>
      <c r="D319" s="23"/>
      <c r="E319" s="23"/>
      <c r="F319" s="23"/>
      <c r="G319" s="23"/>
      <c r="H319" s="23"/>
      <c r="I319" s="23"/>
      <c r="J319" s="23"/>
      <c r="K319" s="23"/>
      <c r="L319" s="23"/>
      <c r="M319" s="23"/>
      <c r="N319" s="23"/>
      <c r="O319" s="23"/>
      <c r="P319" s="23"/>
      <c r="Q319" s="23"/>
      <c r="R319" s="23"/>
      <c r="S319" s="23"/>
      <c r="T319" s="219"/>
      <c r="U319" s="23"/>
      <c r="V319" s="23"/>
      <c r="W319" s="23"/>
      <c r="X319" s="23"/>
      <c r="Y319" s="23"/>
      <c r="Z319" s="23"/>
    </row>
    <row r="320" spans="1:26" ht="15.75" customHeight="1">
      <c r="A320" s="23"/>
      <c r="B320" s="23"/>
      <c r="C320" s="23"/>
      <c r="D320" s="23"/>
      <c r="E320" s="23"/>
      <c r="F320" s="23"/>
      <c r="G320" s="23"/>
      <c r="H320" s="23"/>
      <c r="I320" s="23"/>
      <c r="J320" s="23"/>
      <c r="K320" s="23"/>
      <c r="L320" s="23"/>
      <c r="M320" s="23"/>
      <c r="N320" s="23"/>
      <c r="O320" s="23"/>
      <c r="P320" s="23"/>
      <c r="Q320" s="23"/>
      <c r="R320" s="23"/>
      <c r="S320" s="23"/>
      <c r="T320" s="219"/>
      <c r="U320" s="23"/>
      <c r="V320" s="23"/>
      <c r="W320" s="23"/>
      <c r="X320" s="23"/>
      <c r="Y320" s="23"/>
      <c r="Z320" s="23"/>
    </row>
    <row r="321" spans="1:26" ht="15.75" customHeight="1">
      <c r="A321" s="23"/>
      <c r="B321" s="23"/>
      <c r="C321" s="23"/>
      <c r="D321" s="23"/>
      <c r="E321" s="23"/>
      <c r="F321" s="23"/>
      <c r="G321" s="23"/>
      <c r="H321" s="23"/>
      <c r="I321" s="23"/>
      <c r="J321" s="23"/>
      <c r="K321" s="23"/>
      <c r="L321" s="23"/>
      <c r="M321" s="23"/>
      <c r="N321" s="23"/>
      <c r="O321" s="23"/>
      <c r="P321" s="23"/>
      <c r="Q321" s="23"/>
      <c r="R321" s="23"/>
      <c r="S321" s="23"/>
      <c r="T321" s="219"/>
      <c r="U321" s="23"/>
      <c r="V321" s="23"/>
      <c r="W321" s="23"/>
      <c r="X321" s="23"/>
      <c r="Y321" s="23"/>
      <c r="Z321" s="23"/>
    </row>
    <row r="322" spans="1:26" ht="15.75" customHeight="1">
      <c r="A322" s="23"/>
      <c r="B322" s="23"/>
      <c r="C322" s="23"/>
      <c r="D322" s="23"/>
      <c r="E322" s="23"/>
      <c r="F322" s="23"/>
      <c r="G322" s="23"/>
      <c r="H322" s="23"/>
      <c r="I322" s="23"/>
      <c r="J322" s="23"/>
      <c r="K322" s="23"/>
      <c r="L322" s="23"/>
      <c r="M322" s="23"/>
      <c r="N322" s="23"/>
      <c r="O322" s="23"/>
      <c r="P322" s="23"/>
      <c r="Q322" s="23"/>
      <c r="R322" s="23"/>
      <c r="S322" s="23"/>
      <c r="T322" s="219"/>
      <c r="U322" s="23"/>
      <c r="V322" s="23"/>
      <c r="W322" s="23"/>
      <c r="X322" s="23"/>
      <c r="Y322" s="23"/>
      <c r="Z322" s="23"/>
    </row>
    <row r="323" spans="1:26" ht="15.75" customHeight="1">
      <c r="A323" s="23"/>
      <c r="B323" s="23"/>
      <c r="C323" s="23"/>
      <c r="D323" s="23"/>
      <c r="E323" s="23"/>
      <c r="F323" s="23"/>
      <c r="G323" s="23"/>
      <c r="H323" s="23"/>
      <c r="I323" s="23"/>
      <c r="J323" s="23"/>
      <c r="K323" s="23"/>
      <c r="L323" s="23"/>
      <c r="M323" s="23"/>
      <c r="N323" s="23"/>
      <c r="O323" s="23"/>
      <c r="P323" s="23"/>
      <c r="Q323" s="23"/>
      <c r="R323" s="23"/>
      <c r="S323" s="23"/>
      <c r="T323" s="219"/>
      <c r="U323" s="23"/>
      <c r="V323" s="23"/>
      <c r="W323" s="23"/>
      <c r="X323" s="23"/>
      <c r="Y323" s="23"/>
      <c r="Z323" s="23"/>
    </row>
    <row r="324" spans="1:26" ht="15.75" customHeight="1">
      <c r="A324" s="23"/>
      <c r="B324" s="23"/>
      <c r="C324" s="23"/>
      <c r="D324" s="23"/>
      <c r="E324" s="23"/>
      <c r="F324" s="23"/>
      <c r="G324" s="23"/>
      <c r="H324" s="23"/>
      <c r="I324" s="23"/>
      <c r="J324" s="23"/>
      <c r="K324" s="23"/>
      <c r="L324" s="23"/>
      <c r="M324" s="23"/>
      <c r="N324" s="23"/>
      <c r="O324" s="23"/>
      <c r="P324" s="23"/>
      <c r="Q324" s="23"/>
      <c r="R324" s="23"/>
      <c r="S324" s="23"/>
      <c r="T324" s="219"/>
      <c r="U324" s="23"/>
      <c r="V324" s="23"/>
      <c r="W324" s="23"/>
      <c r="X324" s="23"/>
      <c r="Y324" s="23"/>
      <c r="Z324" s="23"/>
    </row>
    <row r="325" spans="1:26" ht="15.75" customHeight="1">
      <c r="A325" s="23"/>
      <c r="B325" s="23"/>
      <c r="C325" s="23"/>
      <c r="D325" s="23"/>
      <c r="E325" s="23"/>
      <c r="F325" s="23"/>
      <c r="G325" s="23"/>
      <c r="H325" s="23"/>
      <c r="I325" s="23"/>
      <c r="J325" s="23"/>
      <c r="K325" s="23"/>
      <c r="L325" s="23"/>
      <c r="M325" s="23"/>
      <c r="N325" s="23"/>
      <c r="O325" s="23"/>
      <c r="P325" s="23"/>
      <c r="Q325" s="23"/>
      <c r="R325" s="23"/>
      <c r="S325" s="23"/>
      <c r="T325" s="219"/>
      <c r="U325" s="23"/>
      <c r="V325" s="23"/>
      <c r="W325" s="23"/>
      <c r="X325" s="23"/>
      <c r="Y325" s="23"/>
      <c r="Z325" s="23"/>
    </row>
    <row r="326" spans="1:26" ht="15.75" customHeight="1">
      <c r="A326" s="23"/>
      <c r="B326" s="23"/>
      <c r="C326" s="23"/>
      <c r="D326" s="23"/>
      <c r="E326" s="23"/>
      <c r="F326" s="23"/>
      <c r="G326" s="23"/>
      <c r="H326" s="23"/>
      <c r="I326" s="23"/>
      <c r="J326" s="23"/>
      <c r="K326" s="23"/>
      <c r="L326" s="23"/>
      <c r="M326" s="23"/>
      <c r="N326" s="23"/>
      <c r="O326" s="23"/>
      <c r="P326" s="23"/>
      <c r="Q326" s="23"/>
      <c r="R326" s="23"/>
      <c r="S326" s="23"/>
      <c r="T326" s="219"/>
      <c r="U326" s="23"/>
      <c r="V326" s="23"/>
      <c r="W326" s="23"/>
      <c r="X326" s="23"/>
      <c r="Y326" s="23"/>
      <c r="Z326" s="23"/>
    </row>
    <row r="327" spans="1:26" ht="15.75" customHeight="1">
      <c r="A327" s="23"/>
      <c r="B327" s="23"/>
      <c r="C327" s="23"/>
      <c r="D327" s="23"/>
      <c r="E327" s="23"/>
      <c r="F327" s="23"/>
      <c r="G327" s="23"/>
      <c r="H327" s="23"/>
      <c r="I327" s="23"/>
      <c r="J327" s="23"/>
      <c r="K327" s="23"/>
      <c r="L327" s="23"/>
      <c r="M327" s="23"/>
      <c r="N327" s="23"/>
      <c r="O327" s="23"/>
      <c r="P327" s="23"/>
      <c r="Q327" s="23"/>
      <c r="R327" s="23"/>
      <c r="S327" s="23"/>
      <c r="T327" s="219"/>
      <c r="U327" s="23"/>
      <c r="V327" s="23"/>
      <c r="W327" s="23"/>
      <c r="X327" s="23"/>
      <c r="Y327" s="23"/>
      <c r="Z327" s="23"/>
    </row>
    <row r="328" spans="1:26" ht="15.75" customHeight="1">
      <c r="A328" s="23"/>
      <c r="B328" s="23"/>
      <c r="C328" s="23"/>
      <c r="D328" s="23"/>
      <c r="E328" s="23"/>
      <c r="F328" s="23"/>
      <c r="G328" s="23"/>
      <c r="H328" s="23"/>
      <c r="I328" s="23"/>
      <c r="J328" s="23"/>
      <c r="K328" s="23"/>
      <c r="L328" s="23"/>
      <c r="M328" s="23"/>
      <c r="N328" s="23"/>
      <c r="O328" s="23"/>
      <c r="P328" s="23"/>
      <c r="Q328" s="23"/>
      <c r="R328" s="23"/>
      <c r="S328" s="23"/>
      <c r="T328" s="219"/>
      <c r="U328" s="23"/>
      <c r="V328" s="23"/>
      <c r="W328" s="23"/>
      <c r="X328" s="23"/>
      <c r="Y328" s="23"/>
      <c r="Z328" s="23"/>
    </row>
    <row r="329" spans="1:26" ht="15.75" customHeight="1">
      <c r="A329" s="23"/>
      <c r="B329" s="23"/>
      <c r="C329" s="23"/>
      <c r="D329" s="23"/>
      <c r="E329" s="23"/>
      <c r="F329" s="23"/>
      <c r="G329" s="23"/>
      <c r="H329" s="23"/>
      <c r="I329" s="23"/>
      <c r="J329" s="23"/>
      <c r="K329" s="23"/>
      <c r="L329" s="23"/>
      <c r="M329" s="23"/>
      <c r="N329" s="23"/>
      <c r="O329" s="23"/>
      <c r="P329" s="23"/>
      <c r="Q329" s="23"/>
      <c r="R329" s="23"/>
      <c r="S329" s="23"/>
      <c r="T329" s="219"/>
      <c r="U329" s="23"/>
      <c r="V329" s="23"/>
      <c r="W329" s="23"/>
      <c r="X329" s="23"/>
      <c r="Y329" s="23"/>
      <c r="Z329" s="23"/>
    </row>
    <row r="330" spans="1:26" ht="15.75" customHeight="1">
      <c r="A330" s="23"/>
      <c r="B330" s="23"/>
      <c r="C330" s="23"/>
      <c r="D330" s="23"/>
      <c r="E330" s="23"/>
      <c r="F330" s="23"/>
      <c r="G330" s="23"/>
      <c r="H330" s="23"/>
      <c r="I330" s="23"/>
      <c r="J330" s="23"/>
      <c r="K330" s="23"/>
      <c r="L330" s="23"/>
      <c r="M330" s="23"/>
      <c r="N330" s="23"/>
      <c r="O330" s="23"/>
      <c r="P330" s="23"/>
      <c r="Q330" s="23"/>
      <c r="R330" s="23"/>
      <c r="S330" s="23"/>
      <c r="T330" s="219"/>
      <c r="U330" s="23"/>
      <c r="V330" s="23"/>
      <c r="W330" s="23"/>
      <c r="X330" s="23"/>
      <c r="Y330" s="23"/>
      <c r="Z330" s="23"/>
    </row>
    <row r="331" spans="1:26" ht="15.75" customHeight="1">
      <c r="A331" s="23"/>
      <c r="B331" s="23"/>
      <c r="C331" s="23"/>
      <c r="D331" s="23"/>
      <c r="E331" s="23"/>
      <c r="F331" s="23"/>
      <c r="G331" s="23"/>
      <c r="H331" s="23"/>
      <c r="I331" s="23"/>
      <c r="J331" s="23"/>
      <c r="K331" s="23"/>
      <c r="L331" s="23"/>
      <c r="M331" s="23"/>
      <c r="N331" s="23"/>
      <c r="O331" s="23"/>
      <c r="P331" s="23"/>
      <c r="Q331" s="23"/>
      <c r="R331" s="23"/>
      <c r="S331" s="23"/>
      <c r="T331" s="219"/>
      <c r="U331" s="23"/>
      <c r="V331" s="23"/>
      <c r="W331" s="23"/>
      <c r="X331" s="23"/>
      <c r="Y331" s="23"/>
      <c r="Z331" s="23"/>
    </row>
    <row r="332" spans="1:26"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163">
    <mergeCell ref="O108:R108"/>
    <mergeCell ref="O118:R118"/>
    <mergeCell ref="O119:R119"/>
    <mergeCell ref="S119:S120"/>
    <mergeCell ref="O109:R109"/>
    <mergeCell ref="O110:R110"/>
    <mergeCell ref="O111:R111"/>
    <mergeCell ref="O112:R112"/>
    <mergeCell ref="O113:R113"/>
    <mergeCell ref="O114:R114"/>
    <mergeCell ref="O115:R115"/>
    <mergeCell ref="O116:R116"/>
    <mergeCell ref="O117:R117"/>
    <mergeCell ref="O99:R99"/>
    <mergeCell ref="O100:R100"/>
    <mergeCell ref="O101:R101"/>
    <mergeCell ref="O102:R102"/>
    <mergeCell ref="O103:R103"/>
    <mergeCell ref="O104:R104"/>
    <mergeCell ref="O105:R105"/>
    <mergeCell ref="O106:R106"/>
    <mergeCell ref="O107:R107"/>
    <mergeCell ref="O90:R90"/>
    <mergeCell ref="O91:R91"/>
    <mergeCell ref="O92:R92"/>
    <mergeCell ref="O93:R93"/>
    <mergeCell ref="O94:R94"/>
    <mergeCell ref="O95:R95"/>
    <mergeCell ref="O96:R96"/>
    <mergeCell ref="O97:R97"/>
    <mergeCell ref="O98:R98"/>
    <mergeCell ref="O77:R77"/>
    <mergeCell ref="O78:R78"/>
    <mergeCell ref="O79:R79"/>
    <mergeCell ref="O80:R80"/>
    <mergeCell ref="O81:R83"/>
    <mergeCell ref="O86:R86"/>
    <mergeCell ref="O87:R87"/>
    <mergeCell ref="O88:R88"/>
    <mergeCell ref="O89:R89"/>
    <mergeCell ref="O68:R68"/>
    <mergeCell ref="O69:R69"/>
    <mergeCell ref="O70:R70"/>
    <mergeCell ref="O71:R71"/>
    <mergeCell ref="O72:R72"/>
    <mergeCell ref="O73:R73"/>
    <mergeCell ref="O74:R74"/>
    <mergeCell ref="O75:R75"/>
    <mergeCell ref="O76:R76"/>
    <mergeCell ref="O127:R127"/>
    <mergeCell ref="O128:R128"/>
    <mergeCell ref="O129:R129"/>
    <mergeCell ref="O130:R130"/>
    <mergeCell ref="O131:R131"/>
    <mergeCell ref="O120:R120"/>
    <mergeCell ref="O121:R121"/>
    <mergeCell ref="O122:R122"/>
    <mergeCell ref="O123:R123"/>
    <mergeCell ref="O124:R124"/>
    <mergeCell ref="O125:R125"/>
    <mergeCell ref="O126:R126"/>
    <mergeCell ref="F39:F41"/>
    <mergeCell ref="G39:G41"/>
    <mergeCell ref="A42:A44"/>
    <mergeCell ref="B42:B44"/>
    <mergeCell ref="C42:C44"/>
    <mergeCell ref="D42:D44"/>
    <mergeCell ref="E42:E44"/>
    <mergeCell ref="F42:F44"/>
    <mergeCell ref="G42:G44"/>
    <mergeCell ref="F25:F29"/>
    <mergeCell ref="G25:G29"/>
    <mergeCell ref="F30:F34"/>
    <mergeCell ref="G30:G34"/>
    <mergeCell ref="F37:F38"/>
    <mergeCell ref="G37:G38"/>
    <mergeCell ref="A17:C20"/>
    <mergeCell ref="D17:T20"/>
    <mergeCell ref="A22:G22"/>
    <mergeCell ref="H22:N22"/>
    <mergeCell ref="O22:P22"/>
    <mergeCell ref="Q22:U22"/>
    <mergeCell ref="A25:A29"/>
    <mergeCell ref="A37:A38"/>
    <mergeCell ref="B25:B29"/>
    <mergeCell ref="C25:C29"/>
    <mergeCell ref="A30:A34"/>
    <mergeCell ref="B30:B34"/>
    <mergeCell ref="C30:C34"/>
    <mergeCell ref="B37:B38"/>
    <mergeCell ref="C37:C38"/>
    <mergeCell ref="A107:A108"/>
    <mergeCell ref="C107:C108"/>
    <mergeCell ref="D107:D108"/>
    <mergeCell ref="A111:A114"/>
    <mergeCell ref="D111:D114"/>
    <mergeCell ref="D25:D29"/>
    <mergeCell ref="E25:E29"/>
    <mergeCell ref="D30:D34"/>
    <mergeCell ref="E30:E34"/>
    <mergeCell ref="D37:D38"/>
    <mergeCell ref="E37:E38"/>
    <mergeCell ref="A39:A41"/>
    <mergeCell ref="B39:B41"/>
    <mergeCell ref="C39:C41"/>
    <mergeCell ref="D39:D41"/>
    <mergeCell ref="E39:E41"/>
    <mergeCell ref="A64:A65"/>
    <mergeCell ref="B64:B65"/>
    <mergeCell ref="C64:C65"/>
    <mergeCell ref="D64:D65"/>
    <mergeCell ref="E64:E65"/>
    <mergeCell ref="A66:A83"/>
    <mergeCell ref="B66:B83"/>
    <mergeCell ref="C66:C83"/>
    <mergeCell ref="G107:G108"/>
    <mergeCell ref="G111:G114"/>
    <mergeCell ref="F116:F122"/>
    <mergeCell ref="G116:G122"/>
    <mergeCell ref="G124:G125"/>
    <mergeCell ref="A102:A103"/>
    <mergeCell ref="B102:B103"/>
    <mergeCell ref="D102:D103"/>
    <mergeCell ref="E102:E103"/>
    <mergeCell ref="F102:F103"/>
    <mergeCell ref="A104:A106"/>
    <mergeCell ref="D104:D106"/>
    <mergeCell ref="B111:B114"/>
    <mergeCell ref="C111:C114"/>
    <mergeCell ref="E112:E114"/>
    <mergeCell ref="F112:F114"/>
    <mergeCell ref="B107:B108"/>
    <mergeCell ref="B116:B122"/>
    <mergeCell ref="C116:C122"/>
    <mergeCell ref="D116:D122"/>
    <mergeCell ref="A124:A125"/>
    <mergeCell ref="B124:B125"/>
    <mergeCell ref="C124:C125"/>
    <mergeCell ref="D124:D125"/>
    <mergeCell ref="D66:D83"/>
    <mergeCell ref="E66:E83"/>
    <mergeCell ref="F66:F83"/>
    <mergeCell ref="G66:G83"/>
    <mergeCell ref="G102:G103"/>
    <mergeCell ref="G104:G106"/>
    <mergeCell ref="B104:B106"/>
    <mergeCell ref="C104:C106"/>
    <mergeCell ref="A48:A54"/>
    <mergeCell ref="B48:B54"/>
    <mergeCell ref="C48:C54"/>
    <mergeCell ref="D48:D54"/>
    <mergeCell ref="E48:E54"/>
    <mergeCell ref="F48:F54"/>
    <mergeCell ref="G48:G54"/>
    <mergeCell ref="A55:A57"/>
    <mergeCell ref="B55:B57"/>
    <mergeCell ref="C55:C57"/>
    <mergeCell ref="D55:D57"/>
    <mergeCell ref="E55:E57"/>
    <mergeCell ref="F55:F57"/>
    <mergeCell ref="G55:G57"/>
    <mergeCell ref="F64:F65"/>
    <mergeCell ref="G64:G65"/>
  </mergeCells>
  <conditionalFormatting sqref="T24:T58">
    <cfRule type="containsText" dxfId="80" priority="1" stopIfTrue="1" operator="containsText" text="Cerrada">
      <formula>NOT(ISERROR(SEARCH(("Cerrada"),(T24))))</formula>
    </cfRule>
  </conditionalFormatting>
  <conditionalFormatting sqref="T24:T58">
    <cfRule type="containsText" dxfId="79" priority="2" stopIfTrue="1" operator="containsText" text="En ejecución">
      <formula>NOT(ISERROR(SEARCH(("En ejecución"),(T24))))</formula>
    </cfRule>
  </conditionalFormatting>
  <conditionalFormatting sqref="T24:T58">
    <cfRule type="containsText" dxfId="78" priority="3" stopIfTrue="1" operator="containsText" text="Vencida">
      <formula>NOT(ISERROR(SEARCH(("Vencida"),(T24))))</formula>
    </cfRule>
  </conditionalFormatting>
  <conditionalFormatting sqref="W86:W88">
    <cfRule type="containsText" dxfId="77" priority="4" stopIfTrue="1" operator="containsText" text="Cerrada">
      <formula>NOT(ISERROR(SEARCH(("Cerrada"),(W86))))</formula>
    </cfRule>
  </conditionalFormatting>
  <conditionalFormatting sqref="W86:W88">
    <cfRule type="containsText" dxfId="76" priority="5" stopIfTrue="1" operator="containsText" text="En ejecución">
      <formula>NOT(ISERROR(SEARCH(("En ejecución"),(W86))))</formula>
    </cfRule>
  </conditionalFormatting>
  <conditionalFormatting sqref="W86:W88">
    <cfRule type="containsText" dxfId="75" priority="6" stopIfTrue="1" operator="containsText" text="Vencida">
      <formula>NOT(ISERROR(SEARCH(("Vencida"),(W86))))</formula>
    </cfRule>
  </conditionalFormatting>
  <conditionalFormatting sqref="W90:W91">
    <cfRule type="containsText" dxfId="74" priority="7" stopIfTrue="1" operator="containsText" text="Cerrada">
      <formula>NOT(ISERROR(SEARCH(("Cerrada"),(W90))))</formula>
    </cfRule>
  </conditionalFormatting>
  <conditionalFormatting sqref="W90:W91">
    <cfRule type="containsText" dxfId="73" priority="8" stopIfTrue="1" operator="containsText" text="En ejecución">
      <formula>NOT(ISERROR(SEARCH(("En ejecución"),(W90))))</formula>
    </cfRule>
  </conditionalFormatting>
  <conditionalFormatting sqref="W90:W91">
    <cfRule type="containsText" dxfId="72" priority="9" stopIfTrue="1" operator="containsText" text="Vencida">
      <formula>NOT(ISERROR(SEARCH(("Vencida"),(W90))))</formula>
    </cfRule>
  </conditionalFormatting>
  <conditionalFormatting sqref="W96:W97">
    <cfRule type="containsText" dxfId="71" priority="10" stopIfTrue="1" operator="containsText" text="Cerrada">
      <formula>NOT(ISERROR(SEARCH(("Cerrada"),(W96))))</formula>
    </cfRule>
  </conditionalFormatting>
  <conditionalFormatting sqref="W96:W97">
    <cfRule type="containsText" dxfId="70" priority="11" stopIfTrue="1" operator="containsText" text="En ejecución">
      <formula>NOT(ISERROR(SEARCH(("En ejecución"),(W96))))</formula>
    </cfRule>
  </conditionalFormatting>
  <conditionalFormatting sqref="W96:W97">
    <cfRule type="containsText" dxfId="69" priority="12" stopIfTrue="1" operator="containsText" text="Vencida">
      <formula>NOT(ISERROR(SEARCH(("Vencida"),(W96))))</formula>
    </cfRule>
  </conditionalFormatting>
  <conditionalFormatting sqref="W98">
    <cfRule type="containsText" dxfId="68" priority="13" stopIfTrue="1" operator="containsText" text="Cerrada">
      <formula>NOT(ISERROR(SEARCH(("Cerrada"),(W98))))</formula>
    </cfRule>
  </conditionalFormatting>
  <conditionalFormatting sqref="W98">
    <cfRule type="containsText" dxfId="67" priority="14" stopIfTrue="1" operator="containsText" text="En ejecución">
      <formula>NOT(ISERROR(SEARCH(("En ejecución"),(W98))))</formula>
    </cfRule>
  </conditionalFormatting>
  <conditionalFormatting sqref="W98">
    <cfRule type="containsText" dxfId="66" priority="15" stopIfTrue="1" operator="containsText" text="Vencida">
      <formula>NOT(ISERROR(SEARCH(("Vencida"),(W98))))</formula>
    </cfRule>
  </conditionalFormatting>
  <dataValidations count="10">
    <dataValidation type="list" allowBlank="1" showInputMessage="1" showErrorMessage="1" prompt=" - " sqref="B25 B30 B35:B37 B39 B42 B97">
      <formula1>$F$2:$F$11</formula1>
    </dataValidation>
    <dataValidation type="list" allowBlank="1" showInputMessage="1" showErrorMessage="1" prompt=" - " sqref="C25 C30 C35:C37 C39 C42 C97">
      <formula1>$D$2:$D$15</formula1>
    </dataValidation>
    <dataValidation type="list" allowBlank="1" showErrorMessage="1" sqref="B48 B55 B58:B60 B84 B86:B95 B98 B100 B128:B131">
      <formula1>$F$2:$F$6</formula1>
    </dataValidation>
    <dataValidation type="list" allowBlank="1" showErrorMessage="1" sqref="C48 C55 C58:C60 C84 C86:C95 C98 C100 C128:C131">
      <formula1>$D$2:$D$13</formula1>
    </dataValidation>
    <dataValidation type="list" allowBlank="1" showErrorMessage="1" sqref="F48 F55 F58:F60 F84 F86:F95 F98 F100 F102 F104:F112 F115:F116 F123:F125 F128:F131">
      <formula1>$G$2:$G$5</formula1>
    </dataValidation>
    <dataValidation type="list" allowBlank="1" showErrorMessage="1" sqref="T52:T54">
      <formula1>$I$2:$I$5</formula1>
    </dataValidation>
    <dataValidation type="list" allowBlank="1" showErrorMessage="1" sqref="I48:I60 I84 I86:I95 I98:I131">
      <formula1>$H$2:$H$3</formula1>
    </dataValidation>
    <dataValidation type="list" allowBlank="1" showInputMessage="1" showErrorMessage="1" prompt=" - " sqref="F25 F30 F35:F37 F39 F42 F97">
      <formula1>$G$2:$G$5</formula1>
    </dataValidation>
    <dataValidation type="list" allowBlank="1" showErrorMessage="1" sqref="T24:T51 T55:T67 W68:W83 T84 W86:W131">
      <formula1>$I$2:$I$4</formula1>
    </dataValidation>
    <dataValidation type="list" allowBlank="1" showErrorMessage="1" sqref="S24:S67 V68:V83 S84 V86:V131">
      <formula1>$J$2:$J$4</formula1>
    </dataValidation>
  </dataValidations>
  <hyperlinks>
    <hyperlink ref="R49" r:id="rId1"/>
    <hyperlink ref="R55" r:id="rId2"/>
    <hyperlink ref="R56" r:id="rId3"/>
    <hyperlink ref="R60" r:id="rId4"/>
    <hyperlink ref="R62" r:id="rId5" location="overlay-context=_x000a__x000a_24/12/2018:  radicado No. 00106-817-001434 del 29 de noviembre de 2018. "/>
    <hyperlink ref="J63" r:id="rId6" location="overlay-context="/>
    <hyperlink ref="J64" r:id="rId7" location="overlay-context="/>
    <hyperlink ref="U74" r:id="rId8" location="overlay-context=_x000a__x000a_19/07/2018:"/>
    <hyperlink ref="U78" r:id="rId9"/>
    <hyperlink ref="U79" r:id="rId10"/>
    <hyperlink ref="U89" r:id="rId11"/>
    <hyperlink ref="U94" r:id="rId12"/>
    <hyperlink ref="S95" r:id="rId13"/>
    <hyperlink ref="U95" r:id="rId14"/>
    <hyperlink ref="S98" r:id="rId15"/>
    <hyperlink ref="U98" r:id="rId16"/>
    <hyperlink ref="U101" r:id="rId17" location="gid=292185415_x000a_"/>
    <hyperlink ref="S102" r:id="rId18"/>
    <hyperlink ref="U102" r:id="rId19"/>
    <hyperlink ref="S103" r:id="rId20" location="gid=292185415"/>
    <hyperlink ref="U103" r:id="rId21" location="gid=292185415_x000a_"/>
    <hyperlink ref="U104" r:id="rId22"/>
    <hyperlink ref="U105" r:id="rId23"/>
    <hyperlink ref="U106" r:id="rId24"/>
    <hyperlink ref="U114" r:id="rId25" location="gid=0"/>
    <hyperlink ref="U116" r:id="rId26" location="gid=1828784513_x000a_"/>
    <hyperlink ref="U123" r:id="rId27"/>
    <hyperlink ref="U127" r:id="rId28" location="overlay-context=_x000a_"/>
    <hyperlink ref="U130" r:id="rId29" location="search/autoreporte/WhctKJVRNJdDGPhSjSjkwHLGPlwPdgbXrvSQdbLBMJBxLXBfNXTKjWGFjcdBTqvxxftBKqL"/>
    <hyperlink ref="U131" r:id="rId30"/>
  </hyperlinks>
  <pageMargins left="0.7" right="0.7" top="0.75" bottom="0.75" header="0" footer="0"/>
  <pageSetup orientation="portrait"/>
  <drawing r:id="rId3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00"/>
  <sheetViews>
    <sheetView showGridLines="0" topLeftCell="A17" workbookViewId="0"/>
  </sheetViews>
  <sheetFormatPr baseColWidth="10" defaultColWidth="14.42578125" defaultRowHeight="15" customHeight="1"/>
  <cols>
    <col min="1" max="1" width="6.5703125" customWidth="1"/>
    <col min="2" max="2" width="14.855468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23"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6.140625" customWidth="1"/>
    <col min="20" max="20" width="76" customWidth="1"/>
    <col min="21" max="21" width="40.140625" customWidth="1"/>
    <col min="22" max="22" width="18.42578125" customWidth="1"/>
    <col min="23" max="23" width="19.42578125" customWidth="1"/>
    <col min="24" max="24" width="33.710937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6.25" hidden="1" customHeight="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6.25" hidden="1" customHeight="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6.25" hidden="1" customHeight="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9" hidden="1" customHeight="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6.25" hidden="1" customHeight="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6.25" hidden="1" customHeight="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6.25" hidden="1" customHeight="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75" hidden="1" customHeight="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6.25" hidden="1" customHeight="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9" hidden="1" customHeight="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6.25" hidden="1" customHeight="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9" hidden="1" customHeight="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6.25" hidden="1" customHeight="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9" hidden="1" customHeight="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4" hidden="1" customHeight="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62"/>
      <c r="B17" s="663"/>
      <c r="C17" s="664"/>
      <c r="D17" s="669" t="s">
        <v>101</v>
      </c>
      <c r="E17" s="663"/>
      <c r="F17" s="663"/>
      <c r="G17" s="663"/>
      <c r="H17" s="663"/>
      <c r="I17" s="663"/>
      <c r="J17" s="663"/>
      <c r="K17" s="663"/>
      <c r="L17" s="663"/>
      <c r="M17" s="663"/>
      <c r="N17" s="663"/>
      <c r="O17" s="663"/>
      <c r="P17" s="663"/>
      <c r="Q17" s="663"/>
      <c r="R17" s="663"/>
      <c r="S17" s="663"/>
      <c r="T17" s="663"/>
      <c r="U17" s="663"/>
      <c r="V17" s="663"/>
      <c r="W17" s="664"/>
      <c r="X17" s="95" t="s">
        <v>102</v>
      </c>
      <c r="Y17" s="23"/>
      <c r="Z17" s="23"/>
      <c r="AA17" s="23"/>
    </row>
    <row r="18" spans="1:27" ht="27.75" customHeight="1">
      <c r="A18" s="665"/>
      <c r="B18" s="607"/>
      <c r="C18" s="666"/>
      <c r="D18" s="665"/>
      <c r="E18" s="607"/>
      <c r="F18" s="607"/>
      <c r="G18" s="607"/>
      <c r="H18" s="607"/>
      <c r="I18" s="607"/>
      <c r="J18" s="607"/>
      <c r="K18" s="607"/>
      <c r="L18" s="607"/>
      <c r="M18" s="607"/>
      <c r="N18" s="607"/>
      <c r="O18" s="607"/>
      <c r="P18" s="607"/>
      <c r="Q18" s="607"/>
      <c r="R18" s="607"/>
      <c r="S18" s="607"/>
      <c r="T18" s="607"/>
      <c r="U18" s="607"/>
      <c r="V18" s="607"/>
      <c r="W18" s="666"/>
      <c r="X18" s="96" t="s">
        <v>103</v>
      </c>
      <c r="Y18" s="23"/>
      <c r="Z18" s="23"/>
      <c r="AA18" s="23"/>
    </row>
    <row r="19" spans="1:27" ht="27.75" customHeight="1">
      <c r="A19" s="665"/>
      <c r="B19" s="607"/>
      <c r="C19" s="666"/>
      <c r="D19" s="665"/>
      <c r="E19" s="607"/>
      <c r="F19" s="607"/>
      <c r="G19" s="607"/>
      <c r="H19" s="607"/>
      <c r="I19" s="607"/>
      <c r="J19" s="607"/>
      <c r="K19" s="607"/>
      <c r="L19" s="607"/>
      <c r="M19" s="607"/>
      <c r="N19" s="607"/>
      <c r="O19" s="607"/>
      <c r="P19" s="607"/>
      <c r="Q19" s="607"/>
      <c r="R19" s="607"/>
      <c r="S19" s="607"/>
      <c r="T19" s="607"/>
      <c r="U19" s="607"/>
      <c r="V19" s="607"/>
      <c r="W19" s="666"/>
      <c r="X19" s="97" t="s">
        <v>104</v>
      </c>
      <c r="Y19" s="23"/>
      <c r="Z19" s="23"/>
      <c r="AA19" s="23"/>
    </row>
    <row r="20" spans="1:27" ht="27.75" customHeight="1">
      <c r="A20" s="667"/>
      <c r="B20" s="668"/>
      <c r="C20" s="628"/>
      <c r="D20" s="667"/>
      <c r="E20" s="668"/>
      <c r="F20" s="668"/>
      <c r="G20" s="668"/>
      <c r="H20" s="668"/>
      <c r="I20" s="668"/>
      <c r="J20" s="668"/>
      <c r="K20" s="668"/>
      <c r="L20" s="668"/>
      <c r="M20" s="668"/>
      <c r="N20" s="668"/>
      <c r="O20" s="668"/>
      <c r="P20" s="668"/>
      <c r="Q20" s="668"/>
      <c r="R20" s="668"/>
      <c r="S20" s="668"/>
      <c r="T20" s="668"/>
      <c r="U20" s="668"/>
      <c r="V20" s="668"/>
      <c r="W20" s="628"/>
      <c r="X20" s="98" t="s">
        <v>105</v>
      </c>
      <c r="Y20" s="23"/>
      <c r="Z20" s="23"/>
      <c r="AA20" s="23"/>
    </row>
    <row r="21" spans="1:27" ht="45" customHeight="1">
      <c r="A21" s="99" t="s">
        <v>927</v>
      </c>
      <c r="B21" s="278"/>
      <c r="C21" s="278"/>
      <c r="D21" s="100"/>
      <c r="E21" s="100"/>
      <c r="F21" s="100"/>
      <c r="G21" s="100"/>
      <c r="H21" s="100"/>
      <c r="I21" s="100"/>
      <c r="J21" s="100"/>
      <c r="K21" s="100"/>
      <c r="L21" s="100"/>
      <c r="M21" s="100"/>
      <c r="N21" s="100"/>
      <c r="O21" s="100"/>
      <c r="P21" s="100"/>
      <c r="Q21" s="100"/>
      <c r="R21" s="100"/>
      <c r="S21" s="100"/>
      <c r="T21" s="100"/>
      <c r="U21" s="100"/>
      <c r="V21" s="100"/>
      <c r="W21" s="100"/>
      <c r="X21" s="279"/>
      <c r="Y21" s="23"/>
      <c r="Z21" s="23"/>
      <c r="AA21" s="23"/>
    </row>
    <row r="22" spans="1:27" ht="45" customHeight="1">
      <c r="A22" s="697" t="s">
        <v>107</v>
      </c>
      <c r="B22" s="577"/>
      <c r="C22" s="577"/>
      <c r="D22" s="577"/>
      <c r="E22" s="577"/>
      <c r="F22" s="577"/>
      <c r="G22" s="578"/>
      <c r="H22" s="698" t="s">
        <v>108</v>
      </c>
      <c r="I22" s="577"/>
      <c r="J22" s="577"/>
      <c r="K22" s="577"/>
      <c r="L22" s="577"/>
      <c r="M22" s="577"/>
      <c r="N22" s="578"/>
      <c r="O22" s="699" t="s">
        <v>109</v>
      </c>
      <c r="P22" s="577"/>
      <c r="Q22" s="577"/>
      <c r="R22" s="577"/>
      <c r="S22" s="578"/>
      <c r="T22" s="700" t="s">
        <v>110</v>
      </c>
      <c r="U22" s="577"/>
      <c r="V22" s="577"/>
      <c r="W22" s="577"/>
      <c r="X22" s="578"/>
      <c r="Y22" s="102"/>
      <c r="Z22" s="103"/>
      <c r="AA22" s="104"/>
    </row>
    <row r="23" spans="1:27" ht="63" customHeight="1">
      <c r="A23" s="105" t="s">
        <v>111</v>
      </c>
      <c r="B23" s="106" t="s">
        <v>53</v>
      </c>
      <c r="C23" s="106" t="s">
        <v>112</v>
      </c>
      <c r="D23" s="106" t="s">
        <v>113</v>
      </c>
      <c r="E23" s="106" t="s">
        <v>114</v>
      </c>
      <c r="F23" s="106" t="s">
        <v>115</v>
      </c>
      <c r="G23" s="107" t="s">
        <v>116</v>
      </c>
      <c r="H23" s="108" t="s">
        <v>117</v>
      </c>
      <c r="I23" s="106" t="s">
        <v>55</v>
      </c>
      <c r="J23" s="106" t="s">
        <v>118</v>
      </c>
      <c r="K23" s="109" t="s">
        <v>119</v>
      </c>
      <c r="L23" s="109" t="s">
        <v>120</v>
      </c>
      <c r="M23" s="109" t="s">
        <v>121</v>
      </c>
      <c r="N23" s="110" t="s">
        <v>122</v>
      </c>
      <c r="O23" s="695" t="s">
        <v>123</v>
      </c>
      <c r="P23" s="577"/>
      <c r="Q23" s="577"/>
      <c r="R23" s="696"/>
      <c r="S23" s="110" t="s">
        <v>124</v>
      </c>
      <c r="T23" s="112" t="s">
        <v>123</v>
      </c>
      <c r="U23" s="109" t="s">
        <v>124</v>
      </c>
      <c r="V23" s="109" t="s">
        <v>57</v>
      </c>
      <c r="W23" s="109" t="s">
        <v>125</v>
      </c>
      <c r="X23" s="110" t="s">
        <v>126</v>
      </c>
      <c r="Y23" s="113"/>
      <c r="Z23" s="23"/>
      <c r="AA23" s="23"/>
    </row>
    <row r="24" spans="1:27" ht="15.75"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row>
    <row r="25" spans="1:27"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row>
    <row r="26" spans="1:27"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row>
    <row r="27" spans="1:27"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row>
    <row r="28" spans="1:27"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row>
    <row r="29" spans="1:27"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row>
    <row r="30" spans="1:27"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row>
    <row r="31" spans="1:27"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row>
    <row r="32" spans="1:27"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row>
    <row r="33" spans="1:27"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row>
    <row r="34" spans="1:27"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row>
    <row r="35" spans="1:27"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row>
    <row r="36" spans="1:27"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row>
    <row r="37" spans="1:27"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row>
    <row r="38" spans="1:27"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row>
    <row r="39" spans="1:27"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row>
    <row r="40" spans="1:27"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row>
    <row r="41" spans="1:27"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row>
    <row r="42" spans="1:27"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row>
    <row r="43" spans="1:27"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row>
    <row r="44" spans="1:27"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row>
    <row r="45" spans="1:27"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row>
    <row r="46" spans="1:27"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row>
    <row r="47" spans="1:27"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row>
    <row r="48" spans="1:27"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row>
    <row r="49" spans="1:27"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row>
    <row r="50" spans="1:27"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row>
    <row r="51" spans="1:27"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row>
    <row r="52" spans="1:27"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row>
    <row r="53" spans="1:27"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row>
    <row r="54" spans="1:27"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row>
    <row r="55" spans="1:27"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row>
    <row r="56" spans="1:27"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row>
    <row r="57" spans="1:27"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row>
    <row r="58" spans="1:27"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row>
    <row r="59" spans="1:27"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row>
    <row r="60" spans="1:27"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row>
    <row r="61" spans="1:27"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row>
    <row r="62" spans="1:27"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row>
    <row r="63" spans="1:27"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row>
    <row r="64" spans="1:27"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row>
    <row r="65" spans="1:27"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row>
    <row r="66" spans="1:27"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row>
    <row r="67" spans="1:27"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row>
    <row r="68" spans="1:27"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row>
    <row r="69" spans="1:27"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row>
    <row r="70" spans="1:27" ht="63.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94"/>
      <c r="F90" s="23"/>
      <c r="G90" s="94"/>
      <c r="H90" s="94"/>
      <c r="I90" s="23"/>
      <c r="J90" s="23"/>
      <c r="K90" s="23"/>
      <c r="L90" s="23"/>
      <c r="M90" s="23"/>
      <c r="N90" s="23"/>
      <c r="O90" s="23"/>
      <c r="P90" s="23"/>
      <c r="Q90" s="23"/>
      <c r="R90" s="23"/>
      <c r="S90" s="23"/>
      <c r="T90" s="93"/>
      <c r="U90" s="93"/>
      <c r="V90" s="93"/>
      <c r="W90" s="219"/>
      <c r="X90" s="94"/>
      <c r="Y90" s="23"/>
      <c r="Z90" s="23"/>
      <c r="AA90" s="23"/>
    </row>
    <row r="91" spans="1:27" ht="15.75" customHeight="1">
      <c r="A91" s="23"/>
      <c r="B91" s="23"/>
      <c r="C91" s="23"/>
      <c r="D91" s="23"/>
      <c r="E91" s="94"/>
      <c r="F91" s="23"/>
      <c r="G91" s="94"/>
      <c r="H91" s="94"/>
      <c r="I91" s="23"/>
      <c r="J91" s="23"/>
      <c r="K91" s="23"/>
      <c r="L91" s="23"/>
      <c r="M91" s="23"/>
      <c r="N91" s="23"/>
      <c r="O91" s="23"/>
      <c r="P91" s="23"/>
      <c r="Q91" s="23"/>
      <c r="R91" s="23"/>
      <c r="S91" s="23"/>
      <c r="T91" s="93"/>
      <c r="U91" s="93"/>
      <c r="V91" s="93"/>
      <c r="W91" s="219"/>
      <c r="X91" s="94"/>
      <c r="Y91" s="23"/>
      <c r="Z91" s="23"/>
      <c r="AA91" s="23"/>
    </row>
    <row r="92" spans="1:27" ht="15.75" customHeight="1">
      <c r="A92" s="23"/>
      <c r="B92" s="23"/>
      <c r="C92" s="23"/>
      <c r="D92" s="23"/>
      <c r="E92" s="94"/>
      <c r="F92" s="23"/>
      <c r="G92" s="94"/>
      <c r="H92" s="94"/>
      <c r="I92" s="23"/>
      <c r="J92" s="23"/>
      <c r="K92" s="23"/>
      <c r="L92" s="23"/>
      <c r="M92" s="23"/>
      <c r="N92" s="23"/>
      <c r="O92" s="23"/>
      <c r="P92" s="23"/>
      <c r="Q92" s="23"/>
      <c r="R92" s="23"/>
      <c r="S92" s="23"/>
      <c r="T92" s="93"/>
      <c r="U92" s="93"/>
      <c r="V92" s="93"/>
      <c r="W92" s="219"/>
      <c r="X92" s="94"/>
      <c r="Y92" s="23"/>
      <c r="Z92" s="23"/>
      <c r="AA92" s="23"/>
    </row>
    <row r="93" spans="1:27" ht="15.75" customHeight="1">
      <c r="A93" s="23"/>
      <c r="B93" s="23"/>
      <c r="C93" s="23"/>
      <c r="D93" s="23"/>
      <c r="E93" s="94"/>
      <c r="F93" s="23"/>
      <c r="G93" s="94"/>
      <c r="H93" s="94"/>
      <c r="I93" s="23"/>
      <c r="J93" s="23"/>
      <c r="K93" s="23"/>
      <c r="L93" s="23"/>
      <c r="M93" s="23"/>
      <c r="N93" s="23"/>
      <c r="O93" s="23"/>
      <c r="P93" s="23"/>
      <c r="Q93" s="23"/>
      <c r="R93" s="23"/>
      <c r="S93" s="23"/>
      <c r="T93" s="93"/>
      <c r="U93" s="93"/>
      <c r="V93" s="93"/>
      <c r="W93" s="219"/>
      <c r="X93" s="94"/>
      <c r="Y93" s="23"/>
      <c r="Z93" s="23"/>
      <c r="AA93" s="23"/>
    </row>
    <row r="94" spans="1:27" ht="15.75" customHeight="1">
      <c r="A94" s="23"/>
      <c r="B94" s="23"/>
      <c r="C94" s="23"/>
      <c r="D94" s="23"/>
      <c r="E94" s="94"/>
      <c r="F94" s="23"/>
      <c r="G94" s="94"/>
      <c r="H94" s="94"/>
      <c r="I94" s="23"/>
      <c r="J94" s="23"/>
      <c r="K94" s="23"/>
      <c r="L94" s="23"/>
      <c r="M94" s="23"/>
      <c r="N94" s="23"/>
      <c r="O94" s="23"/>
      <c r="P94" s="23"/>
      <c r="Q94" s="23"/>
      <c r="R94" s="23"/>
      <c r="S94" s="23"/>
      <c r="T94" s="93"/>
      <c r="U94" s="93"/>
      <c r="V94" s="93"/>
      <c r="W94" s="219"/>
      <c r="X94" s="94"/>
      <c r="Y94" s="23"/>
      <c r="Z94" s="23"/>
      <c r="AA94" s="23"/>
    </row>
    <row r="95" spans="1:27" ht="15.75" customHeight="1">
      <c r="A95" s="23"/>
      <c r="B95" s="23"/>
      <c r="C95" s="23"/>
      <c r="D95" s="23"/>
      <c r="E95" s="94"/>
      <c r="F95" s="23"/>
      <c r="G95" s="94"/>
      <c r="H95" s="94"/>
      <c r="I95" s="23"/>
      <c r="J95" s="23"/>
      <c r="K95" s="23"/>
      <c r="L95" s="23"/>
      <c r="M95" s="23"/>
      <c r="N95" s="23"/>
      <c r="O95" s="23"/>
      <c r="P95" s="23"/>
      <c r="Q95" s="23"/>
      <c r="R95" s="23"/>
      <c r="S95" s="23"/>
      <c r="T95" s="93"/>
      <c r="U95" s="93"/>
      <c r="V95" s="93"/>
      <c r="W95" s="219"/>
      <c r="X95" s="94"/>
      <c r="Y95" s="23"/>
      <c r="Z95" s="23"/>
      <c r="AA95" s="23"/>
    </row>
    <row r="96" spans="1:27" ht="15.75" customHeight="1">
      <c r="A96" s="23"/>
      <c r="B96" s="23"/>
      <c r="C96" s="23"/>
      <c r="D96" s="23"/>
      <c r="E96" s="94"/>
      <c r="F96" s="23"/>
      <c r="G96" s="94"/>
      <c r="H96" s="94"/>
      <c r="I96" s="23"/>
      <c r="J96" s="23"/>
      <c r="K96" s="23"/>
      <c r="L96" s="23"/>
      <c r="M96" s="23"/>
      <c r="N96" s="23"/>
      <c r="O96" s="23"/>
      <c r="P96" s="23"/>
      <c r="Q96" s="23"/>
      <c r="R96" s="23"/>
      <c r="S96" s="23"/>
      <c r="T96" s="93"/>
      <c r="U96" s="93"/>
      <c r="V96" s="93"/>
      <c r="W96" s="219"/>
      <c r="X96" s="94"/>
      <c r="Y96" s="23"/>
      <c r="Z96" s="23"/>
      <c r="AA96" s="23"/>
    </row>
    <row r="97" spans="1:27" ht="15.75" customHeight="1">
      <c r="A97" s="23"/>
      <c r="B97" s="23"/>
      <c r="C97" s="23"/>
      <c r="D97" s="23"/>
      <c r="E97" s="94"/>
      <c r="F97" s="23"/>
      <c r="G97" s="94"/>
      <c r="H97" s="94"/>
      <c r="I97" s="23"/>
      <c r="J97" s="23"/>
      <c r="K97" s="23"/>
      <c r="L97" s="23"/>
      <c r="M97" s="23"/>
      <c r="N97" s="23"/>
      <c r="O97" s="23"/>
      <c r="P97" s="23"/>
      <c r="Q97" s="23"/>
      <c r="R97" s="23"/>
      <c r="S97" s="23"/>
      <c r="T97" s="93"/>
      <c r="U97" s="93"/>
      <c r="V97" s="93"/>
      <c r="W97" s="219"/>
      <c r="X97" s="94"/>
      <c r="Y97" s="23"/>
      <c r="Z97" s="23"/>
      <c r="AA97" s="23"/>
    </row>
    <row r="98" spans="1:27" ht="15.75" customHeight="1">
      <c r="A98" s="23"/>
      <c r="B98" s="23"/>
      <c r="C98" s="23"/>
      <c r="D98" s="23"/>
      <c r="E98" s="94"/>
      <c r="F98" s="23"/>
      <c r="G98" s="94"/>
      <c r="H98" s="94"/>
      <c r="I98" s="23"/>
      <c r="J98" s="23"/>
      <c r="K98" s="23"/>
      <c r="L98" s="23"/>
      <c r="M98" s="23"/>
      <c r="N98" s="23"/>
      <c r="O98" s="23"/>
      <c r="P98" s="23"/>
      <c r="Q98" s="23"/>
      <c r="R98" s="23"/>
      <c r="S98" s="23"/>
      <c r="T98" s="93"/>
      <c r="U98" s="93"/>
      <c r="V98" s="93"/>
      <c r="W98" s="219"/>
      <c r="X98" s="94"/>
      <c r="Y98" s="23"/>
      <c r="Z98" s="23"/>
      <c r="AA98" s="23"/>
    </row>
    <row r="99" spans="1:27" ht="15.75" customHeight="1">
      <c r="A99" s="23"/>
      <c r="B99" s="23"/>
      <c r="C99" s="23"/>
      <c r="D99" s="23"/>
      <c r="E99" s="94"/>
      <c r="F99" s="23"/>
      <c r="G99" s="94"/>
      <c r="H99" s="94"/>
      <c r="I99" s="23"/>
      <c r="J99" s="23"/>
      <c r="K99" s="23"/>
      <c r="L99" s="23"/>
      <c r="M99" s="23"/>
      <c r="N99" s="23"/>
      <c r="O99" s="23"/>
      <c r="P99" s="23"/>
      <c r="Q99" s="23"/>
      <c r="R99" s="23"/>
      <c r="S99" s="23"/>
      <c r="T99" s="93"/>
      <c r="U99" s="93"/>
      <c r="V99" s="93"/>
      <c r="W99" s="219"/>
      <c r="X99" s="94"/>
      <c r="Y99" s="23"/>
      <c r="Z99" s="23"/>
      <c r="AA99" s="23"/>
    </row>
    <row r="100" spans="1:27" ht="15.75" customHeight="1">
      <c r="A100" s="23"/>
      <c r="B100" s="23"/>
      <c r="C100" s="23"/>
      <c r="D100" s="23"/>
      <c r="E100" s="94"/>
      <c r="F100" s="23"/>
      <c r="G100" s="94"/>
      <c r="H100" s="94"/>
      <c r="I100" s="23"/>
      <c r="J100" s="23"/>
      <c r="K100" s="23"/>
      <c r="L100" s="23"/>
      <c r="M100" s="23"/>
      <c r="N100" s="23"/>
      <c r="O100" s="23"/>
      <c r="P100" s="23"/>
      <c r="Q100" s="23"/>
      <c r="R100" s="23"/>
      <c r="S100" s="23"/>
      <c r="T100" s="93"/>
      <c r="U100" s="93"/>
      <c r="V100" s="93"/>
      <c r="W100" s="219"/>
      <c r="X100" s="94"/>
      <c r="Y100" s="23"/>
      <c r="Z100" s="23"/>
      <c r="AA100" s="23"/>
    </row>
    <row r="101" spans="1:27" ht="15.75" customHeight="1">
      <c r="A101" s="23"/>
      <c r="B101" s="23"/>
      <c r="C101" s="23"/>
      <c r="D101" s="23"/>
      <c r="E101" s="94"/>
      <c r="F101" s="23"/>
      <c r="G101" s="94"/>
      <c r="H101" s="94"/>
      <c r="I101" s="23"/>
      <c r="J101" s="23"/>
      <c r="K101" s="23"/>
      <c r="L101" s="23"/>
      <c r="M101" s="23"/>
      <c r="N101" s="23"/>
      <c r="O101" s="23"/>
      <c r="P101" s="23"/>
      <c r="Q101" s="23"/>
      <c r="R101" s="23"/>
      <c r="S101" s="23"/>
      <c r="T101" s="93"/>
      <c r="U101" s="93"/>
      <c r="V101" s="93"/>
      <c r="W101" s="219"/>
      <c r="X101" s="94"/>
      <c r="Y101" s="23"/>
      <c r="Z101" s="23"/>
      <c r="AA101" s="23"/>
    </row>
    <row r="102" spans="1:27" ht="15.75" customHeight="1">
      <c r="A102" s="23"/>
      <c r="B102" s="23"/>
      <c r="C102" s="23"/>
      <c r="D102" s="23"/>
      <c r="E102" s="94"/>
      <c r="F102" s="23"/>
      <c r="G102" s="94"/>
      <c r="H102" s="94"/>
      <c r="I102" s="23"/>
      <c r="J102" s="23"/>
      <c r="K102" s="23"/>
      <c r="L102" s="23"/>
      <c r="M102" s="23"/>
      <c r="N102" s="23"/>
      <c r="O102" s="23"/>
      <c r="P102" s="23"/>
      <c r="Q102" s="23"/>
      <c r="R102" s="23"/>
      <c r="S102" s="23"/>
      <c r="T102" s="93"/>
      <c r="U102" s="93"/>
      <c r="V102" s="93"/>
      <c r="W102" s="219"/>
      <c r="X102" s="94"/>
      <c r="Y102" s="23"/>
      <c r="Z102" s="23"/>
      <c r="AA102" s="23"/>
    </row>
    <row r="103" spans="1:27" ht="15.75" customHeight="1">
      <c r="A103" s="23"/>
      <c r="B103" s="23"/>
      <c r="C103" s="23"/>
      <c r="D103" s="23"/>
      <c r="E103" s="94"/>
      <c r="F103" s="23"/>
      <c r="G103" s="94"/>
      <c r="H103" s="94"/>
      <c r="I103" s="23"/>
      <c r="J103" s="23"/>
      <c r="K103" s="23"/>
      <c r="L103" s="23"/>
      <c r="M103" s="23"/>
      <c r="N103" s="23"/>
      <c r="O103" s="23"/>
      <c r="P103" s="23"/>
      <c r="Q103" s="23"/>
      <c r="R103" s="23"/>
      <c r="S103" s="23"/>
      <c r="T103" s="93"/>
      <c r="U103" s="93"/>
      <c r="V103" s="93"/>
      <c r="W103" s="219"/>
      <c r="X103" s="94"/>
      <c r="Y103" s="23"/>
      <c r="Z103" s="23"/>
      <c r="AA103" s="23"/>
    </row>
    <row r="104" spans="1:27" ht="15.75" customHeight="1">
      <c r="A104" s="23"/>
      <c r="B104" s="23"/>
      <c r="C104" s="23"/>
      <c r="D104" s="23"/>
      <c r="E104" s="94"/>
      <c r="F104" s="23"/>
      <c r="G104" s="94"/>
      <c r="H104" s="94"/>
      <c r="I104" s="23"/>
      <c r="J104" s="23"/>
      <c r="K104" s="23"/>
      <c r="L104" s="23"/>
      <c r="M104" s="23"/>
      <c r="N104" s="23"/>
      <c r="O104" s="23"/>
      <c r="P104" s="23"/>
      <c r="Q104" s="23"/>
      <c r="R104" s="23"/>
      <c r="S104" s="23"/>
      <c r="T104" s="93"/>
      <c r="U104" s="93"/>
      <c r="V104" s="93"/>
      <c r="W104" s="219"/>
      <c r="X104" s="94"/>
      <c r="Y104" s="23"/>
      <c r="Z104" s="23"/>
      <c r="AA104" s="23"/>
    </row>
    <row r="105" spans="1:27" ht="15.75" customHeight="1">
      <c r="A105" s="23"/>
      <c r="B105" s="23"/>
      <c r="C105" s="23"/>
      <c r="D105" s="23"/>
      <c r="E105" s="94"/>
      <c r="F105" s="23"/>
      <c r="G105" s="94"/>
      <c r="H105" s="94"/>
      <c r="I105" s="23"/>
      <c r="J105" s="23"/>
      <c r="K105" s="23"/>
      <c r="L105" s="23"/>
      <c r="M105" s="23"/>
      <c r="N105" s="23"/>
      <c r="O105" s="23"/>
      <c r="P105" s="23"/>
      <c r="Q105" s="23"/>
      <c r="R105" s="23"/>
      <c r="S105" s="23"/>
      <c r="T105" s="93"/>
      <c r="U105" s="93"/>
      <c r="V105" s="93"/>
      <c r="W105" s="219"/>
      <c r="X105" s="94"/>
      <c r="Y105" s="23"/>
      <c r="Z105" s="23"/>
      <c r="AA105" s="23"/>
    </row>
    <row r="106" spans="1:27" ht="15.75" customHeight="1">
      <c r="A106" s="23"/>
      <c r="B106" s="23"/>
      <c r="C106" s="23"/>
      <c r="D106" s="23"/>
      <c r="E106" s="94"/>
      <c r="F106" s="23"/>
      <c r="G106" s="94"/>
      <c r="H106" s="94"/>
      <c r="I106" s="23"/>
      <c r="J106" s="23"/>
      <c r="K106" s="23"/>
      <c r="L106" s="23"/>
      <c r="M106" s="23"/>
      <c r="N106" s="23"/>
      <c r="O106" s="23"/>
      <c r="P106" s="23"/>
      <c r="Q106" s="23"/>
      <c r="R106" s="23"/>
      <c r="S106" s="23"/>
      <c r="T106" s="93"/>
      <c r="U106" s="93"/>
      <c r="V106" s="93"/>
      <c r="W106" s="219"/>
      <c r="X106" s="94"/>
      <c r="Y106" s="23"/>
      <c r="Z106" s="23"/>
      <c r="AA106" s="23"/>
    </row>
    <row r="107" spans="1:27" ht="15.75" customHeight="1">
      <c r="A107" s="23"/>
      <c r="B107" s="23"/>
      <c r="C107" s="23"/>
      <c r="D107" s="23"/>
      <c r="E107" s="94"/>
      <c r="F107" s="23"/>
      <c r="G107" s="94"/>
      <c r="H107" s="94"/>
      <c r="I107" s="23"/>
      <c r="J107" s="23"/>
      <c r="K107" s="23"/>
      <c r="L107" s="23"/>
      <c r="M107" s="23"/>
      <c r="N107" s="23"/>
      <c r="O107" s="23"/>
      <c r="P107" s="23"/>
      <c r="Q107" s="23"/>
      <c r="R107" s="23"/>
      <c r="S107" s="23"/>
      <c r="T107" s="93"/>
      <c r="U107" s="93"/>
      <c r="V107" s="93"/>
      <c r="W107" s="219"/>
      <c r="X107" s="94"/>
      <c r="Y107" s="23"/>
      <c r="Z107" s="23"/>
      <c r="AA107" s="23"/>
    </row>
    <row r="108" spans="1:27" ht="15.75" customHeight="1">
      <c r="A108" s="23"/>
      <c r="B108" s="23"/>
      <c r="C108" s="23"/>
      <c r="D108" s="23"/>
      <c r="E108" s="94"/>
      <c r="F108" s="23"/>
      <c r="G108" s="94"/>
      <c r="H108" s="94"/>
      <c r="I108" s="23"/>
      <c r="J108" s="23"/>
      <c r="K108" s="23"/>
      <c r="L108" s="23"/>
      <c r="M108" s="23"/>
      <c r="N108" s="23"/>
      <c r="O108" s="23"/>
      <c r="P108" s="23"/>
      <c r="Q108" s="23"/>
      <c r="R108" s="23"/>
      <c r="S108" s="23"/>
      <c r="T108" s="93"/>
      <c r="U108" s="93"/>
      <c r="V108" s="93"/>
      <c r="W108" s="219"/>
      <c r="X108" s="94"/>
      <c r="Y108" s="23"/>
      <c r="Z108" s="23"/>
      <c r="AA108" s="23"/>
    </row>
    <row r="109" spans="1:27" ht="15.75" customHeight="1">
      <c r="A109" s="23"/>
      <c r="B109" s="23"/>
      <c r="C109" s="23"/>
      <c r="D109" s="23"/>
      <c r="E109" s="94"/>
      <c r="F109" s="23"/>
      <c r="G109" s="94"/>
      <c r="H109" s="94"/>
      <c r="I109" s="23"/>
      <c r="J109" s="23"/>
      <c r="K109" s="23"/>
      <c r="L109" s="23"/>
      <c r="M109" s="23"/>
      <c r="N109" s="23"/>
      <c r="O109" s="23"/>
      <c r="P109" s="23"/>
      <c r="Q109" s="23"/>
      <c r="R109" s="23"/>
      <c r="S109" s="23"/>
      <c r="T109" s="93"/>
      <c r="U109" s="93"/>
      <c r="V109" s="93"/>
      <c r="W109" s="219"/>
      <c r="X109" s="94"/>
      <c r="Y109" s="23"/>
      <c r="Z109" s="23"/>
      <c r="AA109" s="23"/>
    </row>
    <row r="110" spans="1:27" ht="15.75" customHeight="1">
      <c r="A110" s="23"/>
      <c r="B110" s="23"/>
      <c r="C110" s="23"/>
      <c r="D110" s="23"/>
      <c r="E110" s="94"/>
      <c r="F110" s="23"/>
      <c r="G110" s="94"/>
      <c r="H110" s="94"/>
      <c r="I110" s="23"/>
      <c r="J110" s="23"/>
      <c r="K110" s="23"/>
      <c r="L110" s="23"/>
      <c r="M110" s="23"/>
      <c r="N110" s="23"/>
      <c r="O110" s="23"/>
      <c r="P110" s="23"/>
      <c r="Q110" s="23"/>
      <c r="R110" s="23"/>
      <c r="S110" s="23"/>
      <c r="T110" s="93"/>
      <c r="U110" s="93"/>
      <c r="V110" s="93"/>
      <c r="W110" s="219"/>
      <c r="X110" s="94"/>
      <c r="Y110" s="23"/>
      <c r="Z110" s="23"/>
      <c r="AA110" s="23"/>
    </row>
    <row r="111" spans="1:27" ht="15.75" customHeight="1">
      <c r="A111" s="23"/>
      <c r="B111" s="23"/>
      <c r="C111" s="23"/>
      <c r="D111" s="23"/>
      <c r="E111" s="94"/>
      <c r="F111" s="23"/>
      <c r="G111" s="94"/>
      <c r="H111" s="94"/>
      <c r="I111" s="23"/>
      <c r="J111" s="23"/>
      <c r="K111" s="23"/>
      <c r="L111" s="23"/>
      <c r="M111" s="23"/>
      <c r="N111" s="23"/>
      <c r="O111" s="23"/>
      <c r="P111" s="23"/>
      <c r="Q111" s="23"/>
      <c r="R111" s="23"/>
      <c r="S111" s="23"/>
      <c r="T111" s="93"/>
      <c r="U111" s="93"/>
      <c r="V111" s="93"/>
      <c r="W111" s="219"/>
      <c r="X111" s="94"/>
      <c r="Y111" s="23"/>
      <c r="Z111" s="23"/>
      <c r="AA111" s="23"/>
    </row>
    <row r="112" spans="1:27" ht="15.75" customHeight="1">
      <c r="A112" s="23"/>
      <c r="B112" s="23"/>
      <c r="C112" s="23"/>
      <c r="D112" s="23"/>
      <c r="E112" s="94"/>
      <c r="F112" s="23"/>
      <c r="G112" s="94"/>
      <c r="H112" s="94"/>
      <c r="I112" s="23"/>
      <c r="J112" s="23"/>
      <c r="K112" s="23"/>
      <c r="L112" s="23"/>
      <c r="M112" s="23"/>
      <c r="N112" s="23"/>
      <c r="O112" s="23"/>
      <c r="P112" s="23"/>
      <c r="Q112" s="23"/>
      <c r="R112" s="23"/>
      <c r="S112" s="23"/>
      <c r="T112" s="93"/>
      <c r="U112" s="93"/>
      <c r="V112" s="93"/>
      <c r="W112" s="219"/>
      <c r="X112" s="94"/>
      <c r="Y112" s="23"/>
      <c r="Z112" s="23"/>
      <c r="AA112" s="23"/>
    </row>
    <row r="113" spans="1:27" ht="15.75" customHeight="1">
      <c r="A113" s="23"/>
      <c r="B113" s="23"/>
      <c r="C113" s="23"/>
      <c r="D113" s="23"/>
      <c r="E113" s="94"/>
      <c r="F113" s="23"/>
      <c r="G113" s="94"/>
      <c r="H113" s="94"/>
      <c r="I113" s="23"/>
      <c r="J113" s="23"/>
      <c r="K113" s="23"/>
      <c r="L113" s="23"/>
      <c r="M113" s="23"/>
      <c r="N113" s="23"/>
      <c r="O113" s="23"/>
      <c r="P113" s="23"/>
      <c r="Q113" s="23"/>
      <c r="R113" s="23"/>
      <c r="S113" s="23"/>
      <c r="T113" s="93"/>
      <c r="U113" s="93"/>
      <c r="V113" s="93"/>
      <c r="W113" s="219"/>
      <c r="X113" s="94"/>
      <c r="Y113" s="23"/>
      <c r="Z113" s="23"/>
      <c r="AA113" s="23"/>
    </row>
    <row r="114" spans="1:27" ht="15.75" customHeight="1">
      <c r="A114" s="23"/>
      <c r="B114" s="23"/>
      <c r="C114" s="23"/>
      <c r="D114" s="23"/>
      <c r="E114" s="94"/>
      <c r="F114" s="23"/>
      <c r="G114" s="94"/>
      <c r="H114" s="94"/>
      <c r="I114" s="23"/>
      <c r="J114" s="23"/>
      <c r="K114" s="23"/>
      <c r="L114" s="23"/>
      <c r="M114" s="23"/>
      <c r="N114" s="23"/>
      <c r="O114" s="23"/>
      <c r="P114" s="23"/>
      <c r="Q114" s="23"/>
      <c r="R114" s="23"/>
      <c r="S114" s="23"/>
      <c r="T114" s="93"/>
      <c r="U114" s="93"/>
      <c r="V114" s="93"/>
      <c r="W114" s="219"/>
      <c r="X114" s="94"/>
      <c r="Y114" s="23"/>
      <c r="Z114" s="23"/>
      <c r="AA114" s="23"/>
    </row>
    <row r="115" spans="1:27" ht="15.75" customHeight="1">
      <c r="A115" s="23"/>
      <c r="B115" s="23"/>
      <c r="C115" s="23"/>
      <c r="D115" s="23"/>
      <c r="E115" s="94"/>
      <c r="F115" s="23"/>
      <c r="G115" s="94"/>
      <c r="H115" s="94"/>
      <c r="I115" s="23"/>
      <c r="J115" s="23"/>
      <c r="K115" s="23"/>
      <c r="L115" s="23"/>
      <c r="M115" s="23"/>
      <c r="N115" s="23"/>
      <c r="O115" s="23"/>
      <c r="P115" s="23"/>
      <c r="Q115" s="23"/>
      <c r="R115" s="23"/>
      <c r="S115" s="23"/>
      <c r="T115" s="93"/>
      <c r="U115" s="93"/>
      <c r="V115" s="93"/>
      <c r="W115" s="219"/>
      <c r="X115" s="94"/>
      <c r="Y115" s="23"/>
      <c r="Z115" s="23"/>
      <c r="AA115" s="23"/>
    </row>
    <row r="116" spans="1:27" ht="15.75" customHeight="1">
      <c r="A116" s="23"/>
      <c r="B116" s="23"/>
      <c r="C116" s="23"/>
      <c r="D116" s="23"/>
      <c r="E116" s="94"/>
      <c r="F116" s="23"/>
      <c r="G116" s="94"/>
      <c r="H116" s="94"/>
      <c r="I116" s="23"/>
      <c r="J116" s="23"/>
      <c r="K116" s="23"/>
      <c r="L116" s="23"/>
      <c r="M116" s="23"/>
      <c r="N116" s="23"/>
      <c r="O116" s="23"/>
      <c r="P116" s="23"/>
      <c r="Q116" s="23"/>
      <c r="R116" s="23"/>
      <c r="S116" s="23"/>
      <c r="T116" s="93"/>
      <c r="U116" s="93"/>
      <c r="V116" s="93"/>
      <c r="W116" s="219"/>
      <c r="X116" s="94"/>
      <c r="Y116" s="23"/>
      <c r="Z116" s="23"/>
      <c r="AA116" s="23"/>
    </row>
    <row r="117" spans="1:27" ht="15.75" customHeight="1">
      <c r="A117" s="23"/>
      <c r="B117" s="23"/>
      <c r="C117" s="23"/>
      <c r="D117" s="23"/>
      <c r="E117" s="94"/>
      <c r="F117" s="23"/>
      <c r="G117" s="94"/>
      <c r="H117" s="94"/>
      <c r="I117" s="23"/>
      <c r="J117" s="23"/>
      <c r="K117" s="23"/>
      <c r="L117" s="23"/>
      <c r="M117" s="23"/>
      <c r="N117" s="23"/>
      <c r="O117" s="23"/>
      <c r="P117" s="23"/>
      <c r="Q117" s="23"/>
      <c r="R117" s="23"/>
      <c r="S117" s="23"/>
      <c r="T117" s="93"/>
      <c r="U117" s="93"/>
      <c r="V117" s="93"/>
      <c r="W117" s="219"/>
      <c r="X117" s="94"/>
      <c r="Y117" s="23"/>
      <c r="Z117" s="23"/>
      <c r="AA117" s="23"/>
    </row>
    <row r="118" spans="1:27" ht="15.75" customHeight="1">
      <c r="A118" s="23"/>
      <c r="B118" s="23"/>
      <c r="C118" s="23"/>
      <c r="D118" s="23"/>
      <c r="E118" s="94"/>
      <c r="F118" s="23"/>
      <c r="G118" s="94"/>
      <c r="H118" s="94"/>
      <c r="I118" s="23"/>
      <c r="J118" s="23"/>
      <c r="K118" s="23"/>
      <c r="L118" s="23"/>
      <c r="M118" s="23"/>
      <c r="N118" s="23"/>
      <c r="O118" s="23"/>
      <c r="P118" s="23"/>
      <c r="Q118" s="23"/>
      <c r="R118" s="23"/>
      <c r="S118" s="23"/>
      <c r="T118" s="93"/>
      <c r="U118" s="93"/>
      <c r="V118" s="93"/>
      <c r="W118" s="219"/>
      <c r="X118" s="94"/>
      <c r="Y118" s="23"/>
      <c r="Z118" s="23"/>
      <c r="AA118" s="23"/>
    </row>
    <row r="119" spans="1:27" ht="15.75" customHeight="1">
      <c r="A119" s="23"/>
      <c r="B119" s="23"/>
      <c r="C119" s="23"/>
      <c r="D119" s="23"/>
      <c r="E119" s="94"/>
      <c r="F119" s="23"/>
      <c r="G119" s="94"/>
      <c r="H119" s="94"/>
      <c r="I119" s="23"/>
      <c r="J119" s="23"/>
      <c r="K119" s="23"/>
      <c r="L119" s="23"/>
      <c r="M119" s="23"/>
      <c r="N119" s="23"/>
      <c r="O119" s="23"/>
      <c r="P119" s="23"/>
      <c r="Q119" s="23"/>
      <c r="R119" s="23"/>
      <c r="S119" s="23"/>
      <c r="T119" s="93"/>
      <c r="U119" s="93"/>
      <c r="V119" s="93"/>
      <c r="W119" s="219"/>
      <c r="X119" s="94"/>
      <c r="Y119" s="23"/>
      <c r="Z119" s="23"/>
      <c r="AA119" s="23"/>
    </row>
    <row r="120" spans="1:27" ht="15.75" customHeight="1">
      <c r="A120" s="23"/>
      <c r="B120" s="23"/>
      <c r="C120" s="23"/>
      <c r="D120" s="23"/>
      <c r="E120" s="94"/>
      <c r="F120" s="23"/>
      <c r="G120" s="94"/>
      <c r="H120" s="94"/>
      <c r="I120" s="23"/>
      <c r="J120" s="23"/>
      <c r="K120" s="23"/>
      <c r="L120" s="23"/>
      <c r="M120" s="23"/>
      <c r="N120" s="23"/>
      <c r="O120" s="23"/>
      <c r="P120" s="23"/>
      <c r="Q120" s="23"/>
      <c r="R120" s="23"/>
      <c r="S120" s="23"/>
      <c r="T120" s="93"/>
      <c r="U120" s="93"/>
      <c r="V120" s="93"/>
      <c r="W120" s="219"/>
      <c r="X120" s="94"/>
      <c r="Y120" s="23"/>
      <c r="Z120" s="23"/>
      <c r="AA120" s="23"/>
    </row>
    <row r="121" spans="1:27" ht="15.75" customHeight="1">
      <c r="A121" s="23"/>
      <c r="B121" s="23"/>
      <c r="C121" s="23"/>
      <c r="D121" s="23"/>
      <c r="E121" s="94"/>
      <c r="F121" s="23"/>
      <c r="G121" s="94"/>
      <c r="H121" s="94"/>
      <c r="I121" s="23"/>
      <c r="J121" s="23"/>
      <c r="K121" s="23"/>
      <c r="L121" s="23"/>
      <c r="M121" s="23"/>
      <c r="N121" s="23"/>
      <c r="O121" s="23"/>
      <c r="P121" s="23"/>
      <c r="Q121" s="23"/>
      <c r="R121" s="23"/>
      <c r="S121" s="23"/>
      <c r="T121" s="93"/>
      <c r="U121" s="93"/>
      <c r="V121" s="93"/>
      <c r="W121" s="219"/>
      <c r="X121" s="94"/>
      <c r="Y121" s="23"/>
      <c r="Z121" s="23"/>
      <c r="AA121" s="23"/>
    </row>
    <row r="122" spans="1:27" ht="15.75" customHeight="1">
      <c r="A122" s="23"/>
      <c r="B122" s="23"/>
      <c r="C122" s="23"/>
      <c r="D122" s="23"/>
      <c r="E122" s="94"/>
      <c r="F122" s="23"/>
      <c r="G122" s="94"/>
      <c r="H122" s="94"/>
      <c r="I122" s="23"/>
      <c r="J122" s="23"/>
      <c r="K122" s="23"/>
      <c r="L122" s="23"/>
      <c r="M122" s="23"/>
      <c r="N122" s="23"/>
      <c r="O122" s="23"/>
      <c r="P122" s="23"/>
      <c r="Q122" s="23"/>
      <c r="R122" s="23"/>
      <c r="S122" s="23"/>
      <c r="T122" s="93"/>
      <c r="U122" s="93"/>
      <c r="V122" s="93"/>
      <c r="W122" s="219"/>
      <c r="X122" s="94"/>
      <c r="Y122" s="23"/>
      <c r="Z122" s="23"/>
      <c r="AA122" s="23"/>
    </row>
    <row r="123" spans="1:27" ht="15.75" customHeight="1">
      <c r="A123" s="23"/>
      <c r="B123" s="23"/>
      <c r="C123" s="23"/>
      <c r="D123" s="23"/>
      <c r="E123" s="94"/>
      <c r="F123" s="23"/>
      <c r="G123" s="94"/>
      <c r="H123" s="94"/>
      <c r="I123" s="23"/>
      <c r="J123" s="23"/>
      <c r="K123" s="23"/>
      <c r="L123" s="23"/>
      <c r="M123" s="23"/>
      <c r="N123" s="23"/>
      <c r="O123" s="23"/>
      <c r="P123" s="23"/>
      <c r="Q123" s="23"/>
      <c r="R123" s="23"/>
      <c r="S123" s="23"/>
      <c r="T123" s="93"/>
      <c r="U123" s="93"/>
      <c r="V123" s="93"/>
      <c r="W123" s="219"/>
      <c r="X123" s="94"/>
      <c r="Y123" s="23"/>
      <c r="Z123" s="23"/>
      <c r="AA123" s="23"/>
    </row>
    <row r="124" spans="1:27" ht="15.75" customHeight="1">
      <c r="A124" s="23"/>
      <c r="B124" s="23"/>
      <c r="C124" s="23"/>
      <c r="D124" s="23"/>
      <c r="E124" s="94"/>
      <c r="F124" s="23"/>
      <c r="G124" s="94"/>
      <c r="H124" s="94"/>
      <c r="I124" s="23"/>
      <c r="J124" s="23"/>
      <c r="K124" s="23"/>
      <c r="L124" s="23"/>
      <c r="M124" s="23"/>
      <c r="N124" s="23"/>
      <c r="O124" s="23"/>
      <c r="P124" s="23"/>
      <c r="Q124" s="23"/>
      <c r="R124" s="23"/>
      <c r="S124" s="23"/>
      <c r="T124" s="93"/>
      <c r="U124" s="93"/>
      <c r="V124" s="93"/>
      <c r="W124" s="219"/>
      <c r="X124" s="94"/>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7">
    <mergeCell ref="O23:R23"/>
    <mergeCell ref="A17:C20"/>
    <mergeCell ref="D17:W20"/>
    <mergeCell ref="A22:G22"/>
    <mergeCell ref="H22:N22"/>
    <mergeCell ref="O22:S22"/>
    <mergeCell ref="T22:X22"/>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26" sqref="F26"/>
    </sheetView>
  </sheetViews>
  <sheetFormatPr baseColWidth="10" defaultColWidth="14.42578125" defaultRowHeight="15" customHeight="1"/>
  <cols>
    <col min="1" max="1" width="11.42578125" customWidth="1"/>
    <col min="2" max="3" width="26.7109375" customWidth="1"/>
    <col min="4" max="4" width="14.85546875" customWidth="1"/>
    <col min="5" max="6" width="11.5703125" customWidth="1"/>
    <col min="7" max="7" width="9.5703125" customWidth="1"/>
    <col min="8" max="8" width="7.28515625" customWidth="1"/>
    <col min="9" max="10" width="16.42578125" customWidth="1"/>
    <col min="11" max="11" width="13" customWidth="1"/>
    <col min="12" max="15" width="11.42578125" customWidth="1"/>
    <col min="17" max="17" width="14.5703125" customWidth="1"/>
    <col min="18" max="18" width="16.5703125" customWidth="1"/>
    <col min="19" max="19" width="11.42578125" customWidth="1"/>
    <col min="21" max="21" width="11.42578125" customWidth="1"/>
    <col min="22" max="26" width="10.7109375" customWidth="1"/>
  </cols>
  <sheetData>
    <row r="1" spans="1:26">
      <c r="A1" s="23"/>
      <c r="B1" s="23"/>
      <c r="C1" s="23"/>
      <c r="D1" s="23"/>
      <c r="E1" s="23"/>
      <c r="F1" s="23"/>
      <c r="G1" s="23"/>
      <c r="H1" s="23"/>
      <c r="I1" s="23" t="s">
        <v>928</v>
      </c>
      <c r="J1" s="23"/>
      <c r="K1" s="23"/>
      <c r="L1" s="23"/>
      <c r="M1" s="23"/>
      <c r="N1" s="23"/>
      <c r="O1" s="23"/>
      <c r="P1" s="23"/>
      <c r="Q1" s="23"/>
      <c r="R1" s="23"/>
      <c r="S1" s="23"/>
      <c r="T1" s="23"/>
      <c r="U1" s="23"/>
      <c r="V1" s="23"/>
      <c r="W1" s="23"/>
      <c r="X1" s="23"/>
      <c r="Y1" s="23"/>
      <c r="Z1" s="23"/>
    </row>
    <row r="2" spans="1:26">
      <c r="A2" s="23"/>
      <c r="B2" s="23"/>
      <c r="C2" s="23"/>
      <c r="D2" s="23"/>
      <c r="E2" s="23"/>
      <c r="F2" s="23"/>
      <c r="G2" s="23"/>
      <c r="H2" s="23"/>
      <c r="I2" s="23" t="s">
        <v>929</v>
      </c>
      <c r="J2" s="23">
        <v>25</v>
      </c>
      <c r="K2" s="23"/>
      <c r="L2" s="23"/>
      <c r="M2" s="23"/>
      <c r="N2" s="23"/>
      <c r="O2" s="23"/>
      <c r="P2" s="23"/>
      <c r="Q2" s="23"/>
      <c r="R2" s="23"/>
      <c r="S2" s="23"/>
      <c r="T2" s="23"/>
      <c r="U2" s="23"/>
      <c r="V2" s="23"/>
      <c r="W2" s="23"/>
      <c r="X2" s="23"/>
      <c r="Y2" s="23"/>
      <c r="Z2" s="23"/>
    </row>
    <row r="3" spans="1:26" ht="30">
      <c r="A3" s="23"/>
      <c r="B3" s="280" t="s">
        <v>8</v>
      </c>
      <c r="C3" s="281"/>
      <c r="D3" s="282">
        <v>31</v>
      </c>
      <c r="E3" s="283">
        <v>1</v>
      </c>
      <c r="F3" s="23"/>
      <c r="G3" s="23"/>
      <c r="H3" s="23"/>
      <c r="I3" s="23" t="s">
        <v>930</v>
      </c>
      <c r="J3" s="23">
        <v>26</v>
      </c>
      <c r="K3" s="23"/>
      <c r="L3" s="23"/>
      <c r="M3" s="23"/>
      <c r="N3" s="23"/>
      <c r="O3" s="23"/>
      <c r="P3" s="23"/>
      <c r="Q3" s="23"/>
      <c r="R3" s="23"/>
      <c r="S3" s="23"/>
      <c r="T3" s="23"/>
      <c r="U3" s="23"/>
      <c r="V3" s="23"/>
      <c r="W3" s="23"/>
      <c r="X3" s="23"/>
      <c r="Y3" s="23"/>
      <c r="Z3" s="23"/>
    </row>
    <row r="4" spans="1:26">
      <c r="A4" s="23"/>
      <c r="B4" s="284" t="s">
        <v>9</v>
      </c>
      <c r="C4" s="285"/>
      <c r="D4" s="286">
        <v>0</v>
      </c>
      <c r="E4" s="287">
        <f t="shared" ref="E4:E6" si="0">+D4/$D$3</f>
        <v>0</v>
      </c>
      <c r="F4" s="23"/>
      <c r="G4" s="23"/>
      <c r="H4" s="23"/>
      <c r="I4" s="23" t="s">
        <v>18</v>
      </c>
      <c r="J4" s="23">
        <v>0</v>
      </c>
      <c r="K4" s="23"/>
      <c r="L4" s="23"/>
      <c r="M4" s="23"/>
      <c r="N4" s="23"/>
      <c r="O4" s="23"/>
      <c r="P4" s="23"/>
      <c r="Q4" s="23"/>
      <c r="R4" s="23"/>
      <c r="S4" s="23"/>
      <c r="T4" s="23"/>
      <c r="U4" s="23"/>
      <c r="V4" s="23"/>
      <c r="W4" s="23"/>
      <c r="X4" s="23"/>
      <c r="Y4" s="23"/>
      <c r="Z4" s="23"/>
    </row>
    <row r="5" spans="1:26">
      <c r="A5" s="23"/>
      <c r="B5" s="284" t="s">
        <v>10</v>
      </c>
      <c r="C5" s="285"/>
      <c r="D5" s="286">
        <v>23</v>
      </c>
      <c r="E5" s="287">
        <f t="shared" si="0"/>
        <v>0.74193548387096775</v>
      </c>
      <c r="F5" s="23"/>
      <c r="G5" s="23"/>
      <c r="H5" s="23"/>
      <c r="I5" s="23" t="s">
        <v>931</v>
      </c>
      <c r="J5" s="23">
        <v>20</v>
      </c>
      <c r="K5" s="23"/>
      <c r="L5" s="23"/>
      <c r="M5" s="23"/>
      <c r="N5" s="23"/>
      <c r="O5" s="23"/>
      <c r="P5" s="23"/>
      <c r="Q5" s="23"/>
      <c r="R5" s="23"/>
      <c r="S5" s="23"/>
      <c r="T5" s="23"/>
      <c r="U5" s="23"/>
      <c r="V5" s="23"/>
      <c r="W5" s="23"/>
      <c r="X5" s="23"/>
      <c r="Y5" s="23"/>
      <c r="Z5" s="23"/>
    </row>
    <row r="6" spans="1:26">
      <c r="A6" s="23"/>
      <c r="B6" s="288" t="s">
        <v>11</v>
      </c>
      <c r="C6" s="289"/>
      <c r="D6" s="290">
        <v>8</v>
      </c>
      <c r="E6" s="291">
        <f t="shared" si="0"/>
        <v>0.25806451612903225</v>
      </c>
      <c r="F6" s="23"/>
      <c r="G6" s="23"/>
      <c r="H6" s="23"/>
      <c r="I6" s="23" t="s">
        <v>19</v>
      </c>
      <c r="J6" s="23">
        <v>6</v>
      </c>
      <c r="K6" s="23"/>
      <c r="L6" s="23"/>
      <c r="M6" s="23"/>
      <c r="N6" s="23"/>
      <c r="O6" s="23"/>
      <c r="P6" s="23"/>
      <c r="Q6" s="23"/>
      <c r="R6" s="23"/>
      <c r="S6" s="23"/>
      <c r="T6" s="23"/>
      <c r="U6" s="23"/>
      <c r="V6" s="23"/>
      <c r="W6" s="23"/>
      <c r="X6" s="23"/>
      <c r="Y6" s="23"/>
      <c r="Z6" s="23"/>
    </row>
    <row r="7" spans="1:26">
      <c r="A7" s="23"/>
      <c r="B7" s="23"/>
      <c r="C7" s="23"/>
      <c r="D7" s="23"/>
      <c r="E7" s="23"/>
      <c r="F7" s="23"/>
      <c r="G7" s="23"/>
      <c r="H7" s="23"/>
      <c r="I7" s="23"/>
      <c r="J7" s="23"/>
      <c r="K7" s="23"/>
      <c r="L7" s="23"/>
      <c r="M7" s="23"/>
      <c r="N7" s="23"/>
      <c r="O7" s="23"/>
      <c r="P7" s="23"/>
      <c r="Q7" s="23"/>
      <c r="R7" s="23"/>
      <c r="S7" s="23"/>
      <c r="T7" s="23"/>
      <c r="U7" s="23"/>
      <c r="V7" s="23"/>
      <c r="W7" s="23"/>
      <c r="X7" s="23"/>
      <c r="Y7" s="23"/>
      <c r="Z7" s="23"/>
    </row>
    <row r="8" spans="1:26">
      <c r="A8" s="23"/>
      <c r="B8" s="23"/>
      <c r="C8" s="23"/>
      <c r="D8" s="23"/>
      <c r="E8" s="23"/>
      <c r="F8" s="23"/>
      <c r="G8" s="23"/>
      <c r="H8" s="23"/>
      <c r="I8" s="23" t="s">
        <v>932</v>
      </c>
      <c r="J8" s="23"/>
      <c r="K8" s="23"/>
      <c r="L8" s="23"/>
      <c r="M8" s="23"/>
      <c r="N8" s="23"/>
      <c r="O8" s="23"/>
      <c r="P8" s="701" t="s">
        <v>933</v>
      </c>
      <c r="Q8" s="680"/>
      <c r="R8" s="680"/>
      <c r="S8" s="680"/>
      <c r="T8" s="680"/>
      <c r="U8" s="680"/>
      <c r="V8" s="23"/>
      <c r="W8" s="23"/>
      <c r="X8" s="23"/>
      <c r="Y8" s="23"/>
      <c r="Z8" s="23"/>
    </row>
    <row r="9" spans="1:26" ht="48" customHeight="1">
      <c r="A9" s="292"/>
      <c r="B9" s="293" t="s">
        <v>15</v>
      </c>
      <c r="C9" s="294" t="s">
        <v>934</v>
      </c>
      <c r="D9" s="294" t="s">
        <v>17</v>
      </c>
      <c r="E9" s="294" t="s">
        <v>18</v>
      </c>
      <c r="F9" s="294" t="s">
        <v>19</v>
      </c>
      <c r="G9" s="295" t="s">
        <v>20</v>
      </c>
      <c r="H9" s="296"/>
      <c r="I9" s="297" t="s">
        <v>15</v>
      </c>
      <c r="J9" s="297" t="s">
        <v>935</v>
      </c>
      <c r="K9" s="297" t="s">
        <v>936</v>
      </c>
      <c r="L9" s="297" t="s">
        <v>937</v>
      </c>
      <c r="M9" s="297" t="s">
        <v>938</v>
      </c>
      <c r="N9" s="297" t="s">
        <v>939</v>
      </c>
      <c r="O9" s="296"/>
      <c r="P9" s="298" t="s">
        <v>940</v>
      </c>
      <c r="Q9" s="298" t="s">
        <v>941</v>
      </c>
      <c r="R9" s="298" t="s">
        <v>942</v>
      </c>
      <c r="S9" s="298" t="s">
        <v>937</v>
      </c>
      <c r="T9" s="298" t="s">
        <v>70</v>
      </c>
      <c r="U9" s="298" t="s">
        <v>943</v>
      </c>
      <c r="V9" s="292"/>
      <c r="W9" s="292"/>
      <c r="X9" s="292"/>
      <c r="Y9" s="292"/>
      <c r="Z9" s="292"/>
    </row>
    <row r="10" spans="1:26">
      <c r="A10" s="23"/>
      <c r="B10" s="299" t="s">
        <v>23</v>
      </c>
      <c r="C10" s="286">
        <v>4</v>
      </c>
      <c r="D10" s="286">
        <v>4</v>
      </c>
      <c r="E10" s="286">
        <v>0</v>
      </c>
      <c r="F10" s="286">
        <v>4</v>
      </c>
      <c r="G10" s="300">
        <v>0</v>
      </c>
      <c r="H10" s="73"/>
      <c r="I10" s="301" t="s">
        <v>944</v>
      </c>
      <c r="J10" s="302">
        <f t="shared" ref="J10:N10" si="1">+C10+C11+C12</f>
        <v>7</v>
      </c>
      <c r="K10" s="302">
        <f t="shared" si="1"/>
        <v>7</v>
      </c>
      <c r="L10" s="302">
        <f t="shared" si="1"/>
        <v>0</v>
      </c>
      <c r="M10" s="302">
        <f t="shared" si="1"/>
        <v>6</v>
      </c>
      <c r="N10" s="302">
        <f t="shared" si="1"/>
        <v>1</v>
      </c>
      <c r="O10" s="303"/>
      <c r="P10" s="304" t="s">
        <v>945</v>
      </c>
      <c r="Q10" s="305">
        <v>28</v>
      </c>
      <c r="R10" s="305">
        <v>31</v>
      </c>
      <c r="S10" s="304">
        <v>0</v>
      </c>
      <c r="T10" s="304">
        <v>23</v>
      </c>
      <c r="U10" s="304">
        <v>8</v>
      </c>
      <c r="V10" s="23"/>
      <c r="W10" s="23"/>
      <c r="X10" s="23"/>
      <c r="Y10" s="23"/>
      <c r="Z10" s="23"/>
    </row>
    <row r="11" spans="1:26">
      <c r="A11" s="23"/>
      <c r="B11" s="299" t="s">
        <v>25</v>
      </c>
      <c r="C11" s="286">
        <v>1</v>
      </c>
      <c r="D11" s="286">
        <v>1</v>
      </c>
      <c r="E11" s="286">
        <v>0</v>
      </c>
      <c r="F11" s="286">
        <v>0</v>
      </c>
      <c r="G11" s="306">
        <v>1</v>
      </c>
      <c r="H11" s="73"/>
      <c r="I11" s="301" t="s">
        <v>946</v>
      </c>
      <c r="J11" s="302">
        <f t="shared" ref="J11:N11" si="2">+C13</f>
        <v>6</v>
      </c>
      <c r="K11" s="302">
        <f t="shared" si="2"/>
        <v>6</v>
      </c>
      <c r="L11" s="302">
        <f t="shared" si="2"/>
        <v>0</v>
      </c>
      <c r="M11" s="302">
        <f t="shared" si="2"/>
        <v>6</v>
      </c>
      <c r="N11" s="302">
        <f t="shared" si="2"/>
        <v>0</v>
      </c>
      <c r="O11" s="303"/>
      <c r="P11" s="304" t="s">
        <v>947</v>
      </c>
      <c r="Q11" s="304">
        <v>25</v>
      </c>
      <c r="R11" s="304">
        <v>26</v>
      </c>
      <c r="S11" s="304"/>
      <c r="T11" s="304">
        <v>6</v>
      </c>
      <c r="U11" s="304">
        <v>20</v>
      </c>
      <c r="V11" s="23"/>
      <c r="W11" s="23"/>
      <c r="X11" s="23"/>
      <c r="Y11" s="23"/>
      <c r="Z11" s="23"/>
    </row>
    <row r="12" spans="1:26">
      <c r="A12" s="23"/>
      <c r="B12" s="299" t="s">
        <v>27</v>
      </c>
      <c r="C12" s="286">
        <v>2</v>
      </c>
      <c r="D12" s="286">
        <v>2</v>
      </c>
      <c r="E12" s="286">
        <v>0</v>
      </c>
      <c r="F12" s="286">
        <v>2</v>
      </c>
      <c r="G12" s="306">
        <v>0</v>
      </c>
      <c r="H12" s="73"/>
      <c r="I12" s="301" t="s">
        <v>948</v>
      </c>
      <c r="J12" s="302">
        <f t="shared" ref="J12:N12" si="3">+C14+C15+C17+C18+C19+C20+C21</f>
        <v>13</v>
      </c>
      <c r="K12" s="302">
        <f t="shared" si="3"/>
        <v>16</v>
      </c>
      <c r="L12" s="302">
        <f t="shared" si="3"/>
        <v>0</v>
      </c>
      <c r="M12" s="302">
        <f t="shared" si="3"/>
        <v>10</v>
      </c>
      <c r="N12" s="302">
        <f t="shared" si="3"/>
        <v>6</v>
      </c>
      <c r="O12" s="303"/>
      <c r="P12" s="307" t="s">
        <v>949</v>
      </c>
      <c r="Q12" s="307">
        <f t="shared" ref="Q12:U12" si="4">SUM(Q10:Q11)</f>
        <v>53</v>
      </c>
      <c r="R12" s="307">
        <f t="shared" si="4"/>
        <v>57</v>
      </c>
      <c r="S12" s="307">
        <f t="shared" si="4"/>
        <v>0</v>
      </c>
      <c r="T12" s="307">
        <f t="shared" si="4"/>
        <v>29</v>
      </c>
      <c r="U12" s="307">
        <f t="shared" si="4"/>
        <v>28</v>
      </c>
      <c r="V12" s="23"/>
      <c r="W12" s="23"/>
      <c r="X12" s="23"/>
      <c r="Y12" s="23"/>
      <c r="Z12" s="23"/>
    </row>
    <row r="13" spans="1:26" ht="30">
      <c r="A13" s="23"/>
      <c r="B13" s="308" t="s">
        <v>29</v>
      </c>
      <c r="C13" s="286">
        <v>6</v>
      </c>
      <c r="D13" s="286">
        <v>6</v>
      </c>
      <c r="E13" s="286">
        <v>0</v>
      </c>
      <c r="F13" s="286">
        <v>6</v>
      </c>
      <c r="G13" s="306">
        <v>0</v>
      </c>
      <c r="H13" s="73"/>
      <c r="I13" s="301" t="s">
        <v>950</v>
      </c>
      <c r="J13" s="302">
        <f t="shared" ref="J13:N13" si="5">+C22+C23</f>
        <v>2</v>
      </c>
      <c r="K13" s="302">
        <f t="shared" si="5"/>
        <v>2</v>
      </c>
      <c r="L13" s="302">
        <f t="shared" si="5"/>
        <v>0</v>
      </c>
      <c r="M13" s="302">
        <f t="shared" si="5"/>
        <v>1</v>
      </c>
      <c r="N13" s="302">
        <f t="shared" si="5"/>
        <v>1</v>
      </c>
      <c r="O13" s="303"/>
      <c r="P13" s="23"/>
      <c r="Q13" s="23"/>
      <c r="R13" s="23"/>
      <c r="S13" s="23"/>
      <c r="T13" s="23"/>
      <c r="U13" s="23"/>
      <c r="V13" s="23"/>
      <c r="W13" s="23"/>
      <c r="X13" s="23"/>
      <c r="Y13" s="23"/>
      <c r="Z13" s="23"/>
    </row>
    <row r="14" spans="1:26">
      <c r="A14" s="23"/>
      <c r="B14" s="299" t="s">
        <v>31</v>
      </c>
      <c r="C14" s="286">
        <v>2</v>
      </c>
      <c r="D14" s="286">
        <v>3</v>
      </c>
      <c r="E14" s="286">
        <v>0</v>
      </c>
      <c r="F14" s="286">
        <v>2</v>
      </c>
      <c r="G14" s="306">
        <v>1</v>
      </c>
      <c r="H14" s="73"/>
      <c r="I14" s="307" t="s">
        <v>949</v>
      </c>
      <c r="J14" s="302">
        <f t="shared" ref="J14:N14" si="6">SUM(J10:J13)</f>
        <v>28</v>
      </c>
      <c r="K14" s="302">
        <f t="shared" si="6"/>
        <v>31</v>
      </c>
      <c r="L14" s="302">
        <f t="shared" si="6"/>
        <v>0</v>
      </c>
      <c r="M14" s="302">
        <f t="shared" si="6"/>
        <v>23</v>
      </c>
      <c r="N14" s="302">
        <f t="shared" si="6"/>
        <v>8</v>
      </c>
      <c r="O14" s="303"/>
      <c r="P14" s="23"/>
      <c r="Q14" s="23"/>
      <c r="R14" s="23"/>
      <c r="S14" s="23"/>
      <c r="T14" s="23"/>
      <c r="U14" s="23"/>
      <c r="V14" s="23"/>
      <c r="W14" s="23"/>
      <c r="X14" s="23"/>
      <c r="Y14" s="23"/>
      <c r="Z14" s="23"/>
    </row>
    <row r="15" spans="1:26">
      <c r="A15" s="23"/>
      <c r="B15" s="299" t="s">
        <v>33</v>
      </c>
      <c r="C15" s="286">
        <v>0</v>
      </c>
      <c r="D15" s="286">
        <v>0</v>
      </c>
      <c r="E15" s="286">
        <v>0</v>
      </c>
      <c r="F15" s="286">
        <v>0</v>
      </c>
      <c r="G15" s="306">
        <v>0</v>
      </c>
      <c r="H15" s="73"/>
      <c r="I15" s="23"/>
      <c r="J15" s="23"/>
      <c r="K15" s="73"/>
      <c r="L15" s="73"/>
      <c r="M15" s="73"/>
      <c r="N15" s="73"/>
      <c r="O15" s="73"/>
      <c r="P15" s="23"/>
      <c r="Q15" s="23"/>
      <c r="R15" s="23"/>
      <c r="S15" s="23"/>
      <c r="T15" s="23"/>
      <c r="U15" s="23"/>
      <c r="V15" s="23"/>
      <c r="W15" s="23"/>
      <c r="X15" s="23"/>
      <c r="Y15" s="23"/>
      <c r="Z15" s="23"/>
    </row>
    <row r="16" spans="1:26">
      <c r="A16" s="23"/>
      <c r="B16" s="299" t="s">
        <v>35</v>
      </c>
      <c r="C16" s="286">
        <v>0</v>
      </c>
      <c r="D16" s="286">
        <v>0</v>
      </c>
      <c r="E16" s="286">
        <v>0</v>
      </c>
      <c r="F16" s="286">
        <v>0</v>
      </c>
      <c r="G16" s="306">
        <v>0</v>
      </c>
      <c r="H16" s="73"/>
      <c r="I16" s="23"/>
      <c r="J16" s="23"/>
      <c r="K16" s="23"/>
      <c r="L16" s="23"/>
      <c r="M16" s="23"/>
      <c r="N16" s="23"/>
      <c r="O16" s="23"/>
      <c r="P16" s="23"/>
      <c r="Q16" s="23"/>
      <c r="R16" s="23"/>
      <c r="S16" s="23"/>
      <c r="T16" s="23"/>
      <c r="U16" s="23"/>
      <c r="V16" s="23"/>
      <c r="W16" s="23"/>
      <c r="X16" s="23"/>
      <c r="Y16" s="23"/>
      <c r="Z16" s="23"/>
    </row>
    <row r="17" spans="1:26" ht="30">
      <c r="A17" s="23"/>
      <c r="B17" s="308" t="s">
        <v>37</v>
      </c>
      <c r="C17" s="286">
        <v>2</v>
      </c>
      <c r="D17" s="286">
        <v>3</v>
      </c>
      <c r="E17" s="286">
        <v>0</v>
      </c>
      <c r="F17" s="286">
        <v>1</v>
      </c>
      <c r="G17" s="306">
        <v>2</v>
      </c>
      <c r="H17" s="73"/>
      <c r="I17" s="23"/>
      <c r="J17" s="23"/>
      <c r="K17" s="23"/>
      <c r="L17" s="23"/>
      <c r="M17" s="23"/>
      <c r="N17" s="23"/>
      <c r="O17" s="23"/>
      <c r="P17" s="23"/>
      <c r="Q17" s="23"/>
      <c r="R17" s="23"/>
      <c r="S17" s="23"/>
      <c r="T17" s="23"/>
      <c r="U17" s="23"/>
      <c r="V17" s="23"/>
      <c r="W17" s="23"/>
      <c r="X17" s="23"/>
      <c r="Y17" s="23"/>
      <c r="Z17" s="23"/>
    </row>
    <row r="18" spans="1:26">
      <c r="A18" s="23"/>
      <c r="B18" s="299" t="s">
        <v>39</v>
      </c>
      <c r="C18" s="286">
        <v>2</v>
      </c>
      <c r="D18" s="286">
        <v>3</v>
      </c>
      <c r="E18" s="286">
        <v>0</v>
      </c>
      <c r="F18" s="286">
        <v>3</v>
      </c>
      <c r="G18" s="306">
        <v>0</v>
      </c>
      <c r="H18" s="73"/>
      <c r="I18" s="23"/>
      <c r="J18" s="23"/>
      <c r="K18" s="23"/>
      <c r="L18" s="23"/>
      <c r="M18" s="23"/>
      <c r="N18" s="23"/>
      <c r="O18" s="23"/>
      <c r="P18" s="23"/>
      <c r="Q18" s="23"/>
      <c r="R18" s="23"/>
      <c r="S18" s="23"/>
      <c r="T18" s="23"/>
      <c r="U18" s="23"/>
      <c r="V18" s="23"/>
      <c r="W18" s="23"/>
      <c r="X18" s="23"/>
      <c r="Y18" s="23"/>
      <c r="Z18" s="23"/>
    </row>
    <row r="19" spans="1:26">
      <c r="A19" s="23"/>
      <c r="B19" s="299" t="s">
        <v>41</v>
      </c>
      <c r="C19" s="286">
        <v>6</v>
      </c>
      <c r="D19" s="286">
        <v>6</v>
      </c>
      <c r="E19" s="286">
        <v>0</v>
      </c>
      <c r="F19" s="286">
        <v>4</v>
      </c>
      <c r="G19" s="306">
        <v>2</v>
      </c>
      <c r="H19" s="73"/>
      <c r="I19" s="23"/>
      <c r="J19" s="23"/>
      <c r="K19" s="23"/>
      <c r="L19" s="23"/>
      <c r="M19" s="23"/>
      <c r="N19" s="23"/>
      <c r="O19" s="23"/>
      <c r="P19" s="23"/>
      <c r="Q19" s="23"/>
      <c r="R19" s="23"/>
      <c r="S19" s="23"/>
      <c r="T19" s="23"/>
      <c r="U19" s="23"/>
      <c r="V19" s="23"/>
      <c r="W19" s="23"/>
      <c r="X19" s="23"/>
      <c r="Y19" s="23"/>
      <c r="Z19" s="23"/>
    </row>
    <row r="20" spans="1:26">
      <c r="A20" s="23"/>
      <c r="B20" s="299" t="s">
        <v>43</v>
      </c>
      <c r="C20" s="286">
        <v>1</v>
      </c>
      <c r="D20" s="286">
        <v>1</v>
      </c>
      <c r="E20" s="286">
        <v>0</v>
      </c>
      <c r="F20" s="286">
        <v>0</v>
      </c>
      <c r="G20" s="306">
        <v>1</v>
      </c>
      <c r="H20" s="73"/>
      <c r="I20" s="23"/>
      <c r="J20" s="23"/>
      <c r="K20" s="23"/>
      <c r="L20" s="23"/>
      <c r="M20" s="23"/>
      <c r="N20" s="23"/>
      <c r="O20" s="23"/>
      <c r="P20" s="23"/>
      <c r="Q20" s="23"/>
      <c r="R20" s="23"/>
      <c r="S20" s="23"/>
      <c r="T20" s="23"/>
      <c r="U20" s="23"/>
      <c r="V20" s="23"/>
      <c r="W20" s="23"/>
      <c r="X20" s="23"/>
      <c r="Y20" s="23"/>
      <c r="Z20" s="23"/>
    </row>
    <row r="21" spans="1:26" ht="15.75" customHeight="1">
      <c r="A21" s="23"/>
      <c r="B21" s="299" t="s">
        <v>45</v>
      </c>
      <c r="C21" s="286">
        <v>0</v>
      </c>
      <c r="D21" s="286">
        <v>0</v>
      </c>
      <c r="E21" s="286">
        <v>0</v>
      </c>
      <c r="F21" s="286">
        <v>0</v>
      </c>
      <c r="G21" s="306">
        <v>0</v>
      </c>
      <c r="H21" s="73"/>
      <c r="I21" s="23"/>
      <c r="J21" s="23"/>
      <c r="K21" s="23"/>
      <c r="L21" s="23"/>
      <c r="M21" s="23"/>
      <c r="N21" s="23"/>
      <c r="O21" s="23"/>
      <c r="P21" s="23"/>
      <c r="Q21" s="23"/>
      <c r="R21" s="23"/>
      <c r="S21" s="23"/>
      <c r="T21" s="23"/>
      <c r="U21" s="23"/>
      <c r="V21" s="23"/>
      <c r="W21" s="23"/>
      <c r="X21" s="23"/>
      <c r="Y21" s="23"/>
      <c r="Z21" s="23"/>
    </row>
    <row r="22" spans="1:26" ht="15.75" customHeight="1">
      <c r="A22" s="23"/>
      <c r="B22" s="299" t="s">
        <v>47</v>
      </c>
      <c r="C22" s="286">
        <v>0</v>
      </c>
      <c r="D22" s="286">
        <v>0</v>
      </c>
      <c r="E22" s="286">
        <v>0</v>
      </c>
      <c r="F22" s="286">
        <v>0</v>
      </c>
      <c r="G22" s="306">
        <v>0</v>
      </c>
      <c r="H22" s="73"/>
      <c r="I22" s="23"/>
      <c r="J22" s="23"/>
      <c r="K22" s="23"/>
      <c r="L22" s="23"/>
      <c r="M22" s="23"/>
      <c r="N22" s="23"/>
      <c r="O22" s="23"/>
      <c r="P22" s="23"/>
      <c r="Q22" s="23"/>
      <c r="R22" s="23"/>
      <c r="S22" s="23"/>
      <c r="T22" s="23"/>
      <c r="U22" s="23"/>
      <c r="V22" s="23"/>
      <c r="W22" s="23"/>
      <c r="X22" s="23"/>
      <c r="Y22" s="23"/>
      <c r="Z22" s="23"/>
    </row>
    <row r="23" spans="1:26" ht="15.75" customHeight="1">
      <c r="A23" s="23"/>
      <c r="B23" s="299" t="s">
        <v>49</v>
      </c>
      <c r="C23" s="286">
        <v>2</v>
      </c>
      <c r="D23" s="286">
        <v>2</v>
      </c>
      <c r="E23" s="286">
        <v>0</v>
      </c>
      <c r="F23" s="286">
        <v>1</v>
      </c>
      <c r="G23" s="306">
        <v>1</v>
      </c>
      <c r="H23" s="73"/>
      <c r="I23" s="23"/>
      <c r="J23" s="23"/>
      <c r="K23" s="23"/>
      <c r="L23" s="23"/>
      <c r="M23" s="23"/>
      <c r="N23" s="23"/>
      <c r="O23" s="23"/>
      <c r="P23" s="23"/>
      <c r="Q23" s="23"/>
      <c r="R23" s="23"/>
      <c r="S23" s="23"/>
      <c r="T23" s="23"/>
      <c r="U23" s="23"/>
      <c r="V23" s="23"/>
      <c r="W23" s="23"/>
      <c r="X23" s="23"/>
      <c r="Y23" s="23"/>
      <c r="Z23" s="23"/>
    </row>
    <row r="24" spans="1:26" ht="15.75" customHeight="1">
      <c r="A24" s="309"/>
      <c r="B24" s="310" t="s">
        <v>949</v>
      </c>
      <c r="C24" s="311">
        <f t="shared" ref="C24:G24" si="7">SUM(C10:C23)</f>
        <v>28</v>
      </c>
      <c r="D24" s="312">
        <f t="shared" si="7"/>
        <v>31</v>
      </c>
      <c r="E24" s="312">
        <f t="shared" si="7"/>
        <v>0</v>
      </c>
      <c r="F24" s="312">
        <f t="shared" si="7"/>
        <v>23</v>
      </c>
      <c r="G24" s="312">
        <f t="shared" si="7"/>
        <v>8</v>
      </c>
      <c r="H24" s="73"/>
      <c r="I24" s="309"/>
      <c r="J24" s="309"/>
      <c r="K24" s="309"/>
      <c r="L24" s="309"/>
      <c r="M24" s="309"/>
      <c r="N24" s="309"/>
      <c r="O24" s="309"/>
      <c r="P24" s="309"/>
      <c r="Q24" s="309"/>
      <c r="R24" s="309"/>
      <c r="S24" s="309"/>
      <c r="T24" s="309"/>
      <c r="U24" s="309"/>
      <c r="V24" s="309"/>
      <c r="W24" s="309"/>
      <c r="X24" s="309"/>
      <c r="Y24" s="309"/>
      <c r="Z24" s="309"/>
    </row>
    <row r="25" spans="1:26"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spans="1:26"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spans="1:26"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spans="1:26"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spans="1:26"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spans="1:26" ht="15.75" customHeight="1">
      <c r="A32" s="23"/>
      <c r="B32" s="23"/>
      <c r="C32" s="23"/>
      <c r="D32" s="23"/>
      <c r="E32" s="23"/>
      <c r="F32" s="23"/>
      <c r="G32" s="23"/>
      <c r="H32" s="23"/>
      <c r="I32" s="23"/>
      <c r="J32" s="313" t="s">
        <v>15</v>
      </c>
      <c r="K32" s="313" t="s">
        <v>951</v>
      </c>
      <c r="L32" s="313" t="s">
        <v>18</v>
      </c>
      <c r="M32" s="313" t="s">
        <v>19</v>
      </c>
      <c r="N32" s="313" t="s">
        <v>20</v>
      </c>
      <c r="O32" s="313" t="s">
        <v>21</v>
      </c>
      <c r="P32" s="23"/>
      <c r="Q32" s="23"/>
      <c r="R32" s="23"/>
      <c r="S32" s="23"/>
      <c r="T32" s="23"/>
      <c r="U32" s="23"/>
      <c r="V32" s="23"/>
      <c r="W32" s="23"/>
      <c r="X32" s="23"/>
      <c r="Y32" s="23"/>
      <c r="Z32" s="23"/>
    </row>
    <row r="33" spans="1:26" ht="15.75" hidden="1" customHeight="1">
      <c r="A33" s="23"/>
      <c r="B33" s="23"/>
      <c r="C33" s="23"/>
      <c r="D33" s="23"/>
      <c r="E33" s="23"/>
      <c r="F33" s="23"/>
      <c r="G33" s="23"/>
      <c r="H33" s="23"/>
      <c r="I33" s="23"/>
      <c r="J33" s="314" t="s">
        <v>22</v>
      </c>
      <c r="K33" s="315">
        <v>4</v>
      </c>
      <c r="L33" s="315">
        <v>0</v>
      </c>
      <c r="M33" s="315">
        <v>4</v>
      </c>
      <c r="N33" s="315">
        <v>0</v>
      </c>
      <c r="O33" s="316">
        <v>0</v>
      </c>
      <c r="P33" s="23"/>
      <c r="Q33" s="23"/>
      <c r="R33" s="23"/>
      <c r="S33" s="23"/>
      <c r="T33" s="23"/>
      <c r="U33" s="23"/>
      <c r="V33" s="23"/>
      <c r="W33" s="23"/>
      <c r="X33" s="23"/>
      <c r="Y33" s="23"/>
      <c r="Z33" s="23"/>
    </row>
    <row r="34" spans="1:26" ht="15.75" hidden="1" customHeight="1">
      <c r="A34" s="23"/>
      <c r="B34" s="23"/>
      <c r="C34" s="23"/>
      <c r="D34" s="23"/>
      <c r="E34" s="23"/>
      <c r="F34" s="23"/>
      <c r="G34" s="23"/>
      <c r="H34" s="23"/>
      <c r="I34" s="23"/>
      <c r="J34" s="317" t="s">
        <v>24</v>
      </c>
      <c r="K34" s="318">
        <v>1</v>
      </c>
      <c r="L34" s="318">
        <v>1</v>
      </c>
      <c r="M34" s="318">
        <v>0</v>
      </c>
      <c r="N34" s="318">
        <v>0</v>
      </c>
      <c r="O34" s="319">
        <v>0</v>
      </c>
      <c r="P34" s="23"/>
      <c r="Q34" s="23"/>
      <c r="R34" s="23"/>
      <c r="S34" s="23"/>
      <c r="T34" s="23"/>
      <c r="U34" s="23"/>
      <c r="V34" s="23"/>
      <c r="W34" s="23"/>
      <c r="X34" s="23"/>
      <c r="Y34" s="23"/>
      <c r="Z34" s="23"/>
    </row>
    <row r="35" spans="1:26" ht="15.75" hidden="1" customHeight="1">
      <c r="A35" s="23"/>
      <c r="B35" s="23"/>
      <c r="C35" s="23"/>
      <c r="D35" s="23"/>
      <c r="E35" s="23"/>
      <c r="F35" s="23"/>
      <c r="G35" s="23"/>
      <c r="H35" s="23"/>
      <c r="I35" s="23"/>
      <c r="J35" s="317" t="s">
        <v>26</v>
      </c>
      <c r="K35" s="320">
        <v>2</v>
      </c>
      <c r="L35" s="320">
        <v>0</v>
      </c>
      <c r="M35" s="320">
        <v>2</v>
      </c>
      <c r="N35" s="320">
        <v>0</v>
      </c>
      <c r="O35" s="321">
        <v>0</v>
      </c>
      <c r="P35" s="23"/>
      <c r="Q35" s="23"/>
      <c r="R35" s="23"/>
      <c r="S35" s="23"/>
      <c r="T35" s="23"/>
      <c r="U35" s="23"/>
      <c r="V35" s="23"/>
      <c r="W35" s="23"/>
      <c r="X35" s="23"/>
      <c r="Y35" s="23"/>
      <c r="Z35" s="23"/>
    </row>
    <row r="36" spans="1:26" ht="15.75" hidden="1" customHeight="1">
      <c r="A36" s="23"/>
      <c r="B36" s="23"/>
      <c r="C36" s="23"/>
      <c r="D36" s="23"/>
      <c r="E36" s="23"/>
      <c r="F36" s="23"/>
      <c r="G36" s="23"/>
      <c r="H36" s="23"/>
      <c r="I36" s="23"/>
      <c r="J36" s="322" t="s">
        <v>28</v>
      </c>
      <c r="K36" s="318">
        <v>6</v>
      </c>
      <c r="L36" s="318">
        <v>0</v>
      </c>
      <c r="M36" s="318">
        <v>6</v>
      </c>
      <c r="N36" s="318">
        <v>0</v>
      </c>
      <c r="O36" s="319">
        <v>0</v>
      </c>
      <c r="P36" s="23"/>
      <c r="Q36" s="23"/>
      <c r="R36" s="23"/>
      <c r="S36" s="23"/>
      <c r="T36" s="23"/>
      <c r="U36" s="23"/>
      <c r="V36" s="23"/>
      <c r="W36" s="23"/>
      <c r="X36" s="23"/>
      <c r="Y36" s="23"/>
      <c r="Z36" s="23"/>
    </row>
    <row r="37" spans="1:26" ht="15.75" hidden="1" customHeight="1">
      <c r="A37" s="23"/>
      <c r="B37" s="23"/>
      <c r="C37" s="23"/>
      <c r="D37" s="23"/>
      <c r="E37" s="23"/>
      <c r="F37" s="23"/>
      <c r="G37" s="23"/>
      <c r="H37" s="23"/>
      <c r="I37" s="23"/>
      <c r="J37" s="323" t="s">
        <v>30</v>
      </c>
      <c r="K37" s="318">
        <v>7</v>
      </c>
      <c r="L37" s="318">
        <v>1</v>
      </c>
      <c r="M37" s="318">
        <v>2</v>
      </c>
      <c r="N37" s="318">
        <v>4</v>
      </c>
      <c r="O37" s="319">
        <v>0</v>
      </c>
      <c r="P37" s="23"/>
      <c r="Q37" s="23"/>
      <c r="R37" s="23"/>
      <c r="S37" s="23"/>
      <c r="T37" s="23"/>
      <c r="U37" s="23"/>
      <c r="V37" s="23"/>
      <c r="W37" s="23"/>
      <c r="X37" s="23"/>
      <c r="Y37" s="23"/>
      <c r="Z37" s="23"/>
    </row>
    <row r="38" spans="1:26" ht="15.75" hidden="1" customHeight="1">
      <c r="A38" s="23"/>
      <c r="B38" s="23"/>
      <c r="C38" s="23"/>
      <c r="D38" s="23"/>
      <c r="E38" s="23"/>
      <c r="F38" s="23"/>
      <c r="G38" s="23"/>
      <c r="H38" s="23"/>
      <c r="I38" s="23"/>
      <c r="J38" s="323" t="s">
        <v>32</v>
      </c>
      <c r="K38" s="318">
        <v>0</v>
      </c>
      <c r="L38" s="318">
        <v>0</v>
      </c>
      <c r="M38" s="318">
        <v>0</v>
      </c>
      <c r="N38" s="318">
        <v>0</v>
      </c>
      <c r="O38" s="319">
        <v>0</v>
      </c>
      <c r="P38" s="23"/>
      <c r="Q38" s="23"/>
      <c r="R38" s="23"/>
      <c r="S38" s="23"/>
      <c r="T38" s="23"/>
      <c r="U38" s="23"/>
      <c r="V38" s="23"/>
      <c r="W38" s="23"/>
      <c r="X38" s="23"/>
      <c r="Y38" s="23"/>
      <c r="Z38" s="23"/>
    </row>
    <row r="39" spans="1:26" ht="15.75" hidden="1" customHeight="1">
      <c r="A39" s="23"/>
      <c r="B39" s="23"/>
      <c r="C39" s="23"/>
      <c r="D39" s="23"/>
      <c r="E39" s="23"/>
      <c r="F39" s="23"/>
      <c r="G39" s="23"/>
      <c r="H39" s="23"/>
      <c r="I39" s="23"/>
      <c r="J39" s="323" t="s">
        <v>34</v>
      </c>
      <c r="K39" s="320">
        <v>0</v>
      </c>
      <c r="L39" s="320">
        <v>0</v>
      </c>
      <c r="M39" s="320">
        <v>0</v>
      </c>
      <c r="N39" s="320">
        <v>0</v>
      </c>
      <c r="O39" s="321">
        <v>0</v>
      </c>
      <c r="P39" s="23"/>
      <c r="Q39" s="23"/>
      <c r="R39" s="23"/>
      <c r="S39" s="23"/>
      <c r="T39" s="23"/>
      <c r="U39" s="23"/>
      <c r="V39" s="23"/>
      <c r="W39" s="23"/>
      <c r="X39" s="23"/>
      <c r="Y39" s="23"/>
      <c r="Z39" s="23"/>
    </row>
    <row r="40" spans="1:26" ht="15.75" hidden="1" customHeight="1">
      <c r="A40" s="23"/>
      <c r="B40" s="23"/>
      <c r="C40" s="23"/>
      <c r="D40" s="23"/>
      <c r="E40" s="23"/>
      <c r="F40" s="23"/>
      <c r="G40" s="23"/>
      <c r="H40" s="23"/>
      <c r="I40" s="23"/>
      <c r="J40" s="323" t="s">
        <v>36</v>
      </c>
      <c r="K40" s="320">
        <v>3</v>
      </c>
      <c r="L40" s="320">
        <v>2</v>
      </c>
      <c r="M40" s="320">
        <v>0</v>
      </c>
      <c r="N40" s="320">
        <v>1</v>
      </c>
      <c r="O40" s="321">
        <v>0</v>
      </c>
      <c r="P40" s="23"/>
      <c r="Q40" s="23"/>
      <c r="R40" s="23"/>
      <c r="S40" s="23"/>
      <c r="T40" s="23"/>
      <c r="U40" s="23"/>
      <c r="V40" s="23"/>
      <c r="W40" s="23"/>
      <c r="X40" s="23"/>
      <c r="Y40" s="23"/>
      <c r="Z40" s="23"/>
    </row>
    <row r="41" spans="1:26" ht="15.75" hidden="1" customHeight="1">
      <c r="A41" s="23"/>
      <c r="B41" s="23"/>
      <c r="C41" s="23"/>
      <c r="D41" s="23"/>
      <c r="E41" s="23"/>
      <c r="F41" s="23"/>
      <c r="G41" s="23"/>
      <c r="H41" s="23"/>
      <c r="I41" s="23"/>
      <c r="J41" s="323" t="s">
        <v>38</v>
      </c>
      <c r="K41" s="318">
        <v>12</v>
      </c>
      <c r="L41" s="320">
        <v>0</v>
      </c>
      <c r="M41" s="318">
        <v>3</v>
      </c>
      <c r="N41" s="320">
        <v>6</v>
      </c>
      <c r="O41" s="321">
        <v>3</v>
      </c>
      <c r="P41" s="23"/>
      <c r="Q41" s="23"/>
      <c r="R41" s="23"/>
      <c r="S41" s="23"/>
      <c r="T41" s="23"/>
      <c r="U41" s="23"/>
      <c r="V41" s="23"/>
      <c r="W41" s="23"/>
      <c r="X41" s="23"/>
      <c r="Y41" s="23"/>
      <c r="Z41" s="23"/>
    </row>
    <row r="42" spans="1:26" ht="15.75" hidden="1" customHeight="1">
      <c r="A42" s="23"/>
      <c r="B42" s="23"/>
      <c r="C42" s="23"/>
      <c r="D42" s="23"/>
      <c r="E42" s="23"/>
      <c r="F42" s="23"/>
      <c r="G42" s="23"/>
      <c r="H42" s="23"/>
      <c r="I42" s="23"/>
      <c r="J42" s="323" t="s">
        <v>40</v>
      </c>
      <c r="K42" s="318">
        <v>6</v>
      </c>
      <c r="L42" s="320">
        <v>0</v>
      </c>
      <c r="M42" s="320">
        <v>6</v>
      </c>
      <c r="N42" s="320">
        <v>0</v>
      </c>
      <c r="O42" s="321"/>
      <c r="P42" s="23"/>
      <c r="Q42" s="23"/>
      <c r="R42" s="23"/>
      <c r="S42" s="23"/>
      <c r="T42" s="23"/>
      <c r="U42" s="23"/>
      <c r="V42" s="23"/>
      <c r="W42" s="23"/>
      <c r="X42" s="23"/>
      <c r="Y42" s="23"/>
      <c r="Z42" s="23"/>
    </row>
    <row r="43" spans="1:26" ht="15.75" hidden="1" customHeight="1">
      <c r="A43" s="23"/>
      <c r="B43" s="23"/>
      <c r="C43" s="23"/>
      <c r="D43" s="23"/>
      <c r="E43" s="23"/>
      <c r="F43" s="23"/>
      <c r="G43" s="23"/>
      <c r="H43" s="23"/>
      <c r="I43" s="23"/>
      <c r="J43" s="323" t="s">
        <v>42</v>
      </c>
      <c r="K43" s="320">
        <v>10</v>
      </c>
      <c r="L43" s="320">
        <v>0</v>
      </c>
      <c r="M43" s="320">
        <v>1</v>
      </c>
      <c r="N43" s="320">
        <v>9</v>
      </c>
      <c r="O43" s="321"/>
      <c r="P43" s="23"/>
      <c r="Q43" s="23"/>
      <c r="R43" s="23"/>
      <c r="S43" s="23"/>
      <c r="T43" s="23"/>
      <c r="U43" s="23"/>
      <c r="V43" s="23"/>
      <c r="W43" s="23"/>
      <c r="X43" s="23"/>
      <c r="Y43" s="23"/>
      <c r="Z43" s="23"/>
    </row>
    <row r="44" spans="1:26" ht="15.75" hidden="1" customHeight="1">
      <c r="A44" s="23"/>
      <c r="B44" s="23"/>
      <c r="C44" s="23"/>
      <c r="D44" s="23"/>
      <c r="E44" s="23"/>
      <c r="F44" s="23"/>
      <c r="G44" s="23"/>
      <c r="H44" s="23"/>
      <c r="I44" s="23"/>
      <c r="J44" s="323" t="s">
        <v>44</v>
      </c>
      <c r="K44" s="320">
        <v>0</v>
      </c>
      <c r="L44" s="320">
        <v>0</v>
      </c>
      <c r="M44" s="320">
        <v>0</v>
      </c>
      <c r="N44" s="320">
        <v>0</v>
      </c>
      <c r="O44" s="321"/>
      <c r="P44" s="23"/>
      <c r="Q44" s="23"/>
      <c r="R44" s="23"/>
      <c r="S44" s="23"/>
      <c r="T44" s="23"/>
      <c r="U44" s="23"/>
      <c r="V44" s="23"/>
      <c r="W44" s="23"/>
      <c r="X44" s="23"/>
      <c r="Y44" s="23"/>
      <c r="Z44" s="23"/>
    </row>
    <row r="45" spans="1:26" ht="15.75" hidden="1" customHeight="1">
      <c r="A45" s="23"/>
      <c r="B45" s="23"/>
      <c r="C45" s="23"/>
      <c r="D45" s="23"/>
      <c r="E45" s="23"/>
      <c r="F45" s="23"/>
      <c r="G45" s="23"/>
      <c r="H45" s="23"/>
      <c r="I45" s="23"/>
      <c r="J45" s="324" t="s">
        <v>46</v>
      </c>
      <c r="K45" s="320">
        <v>0</v>
      </c>
      <c r="L45" s="320">
        <v>0</v>
      </c>
      <c r="M45" s="320">
        <v>0</v>
      </c>
      <c r="N45" s="320">
        <v>0</v>
      </c>
      <c r="O45" s="321"/>
      <c r="P45" s="23"/>
      <c r="Q45" s="23"/>
      <c r="R45" s="23"/>
      <c r="S45" s="23"/>
      <c r="T45" s="23"/>
      <c r="U45" s="23"/>
      <c r="V45" s="23"/>
      <c r="W45" s="23"/>
      <c r="X45" s="23"/>
      <c r="Y45" s="23"/>
      <c r="Z45" s="23"/>
    </row>
    <row r="46" spans="1:26" ht="15.75" hidden="1" customHeight="1">
      <c r="A46" s="23"/>
      <c r="B46" s="23"/>
      <c r="C46" s="23"/>
      <c r="D46" s="23"/>
      <c r="E46" s="23"/>
      <c r="F46" s="23"/>
      <c r="G46" s="23"/>
      <c r="H46" s="23"/>
      <c r="I46" s="23"/>
      <c r="J46" s="325" t="s">
        <v>48</v>
      </c>
      <c r="K46" s="326">
        <v>2</v>
      </c>
      <c r="L46" s="326">
        <v>0</v>
      </c>
      <c r="M46" s="326">
        <v>2</v>
      </c>
      <c r="N46" s="326">
        <v>0</v>
      </c>
      <c r="O46" s="327"/>
      <c r="P46" s="23"/>
      <c r="Q46" s="23"/>
      <c r="R46" s="23"/>
      <c r="S46" s="23"/>
      <c r="T46" s="23"/>
      <c r="U46" s="23"/>
      <c r="V46" s="23"/>
      <c r="W46" s="23"/>
      <c r="X46" s="23"/>
      <c r="Y46" s="23"/>
      <c r="Z46" s="23"/>
    </row>
    <row r="47" spans="1:26" ht="15.75" customHeight="1">
      <c r="A47" s="23"/>
      <c r="B47" s="23"/>
      <c r="C47" s="23"/>
      <c r="D47" s="23"/>
      <c r="E47" s="23"/>
      <c r="F47" s="23"/>
      <c r="G47" s="23"/>
      <c r="H47" s="23"/>
      <c r="I47" s="23"/>
      <c r="J47" s="328" t="s">
        <v>952</v>
      </c>
      <c r="K47" s="329">
        <f t="shared" ref="K47:O47" si="8">SUM(K33:K46)</f>
        <v>53</v>
      </c>
      <c r="L47" s="329">
        <f t="shared" si="8"/>
        <v>4</v>
      </c>
      <c r="M47" s="329">
        <f t="shared" si="8"/>
        <v>26</v>
      </c>
      <c r="N47" s="329">
        <f t="shared" si="8"/>
        <v>20</v>
      </c>
      <c r="O47" s="329">
        <f t="shared" si="8"/>
        <v>3</v>
      </c>
      <c r="P47" s="23"/>
      <c r="Q47" s="23"/>
      <c r="R47" s="23"/>
      <c r="S47" s="23"/>
      <c r="T47" s="23"/>
      <c r="U47" s="23"/>
      <c r="V47" s="23"/>
      <c r="W47" s="23"/>
      <c r="X47" s="23"/>
      <c r="Y47" s="23"/>
      <c r="Z47" s="23"/>
    </row>
    <row r="48" spans="1:26" ht="15.75" customHeight="1">
      <c r="A48" s="23"/>
      <c r="B48" s="23"/>
      <c r="C48" s="23"/>
      <c r="D48" s="23"/>
      <c r="E48" s="23"/>
      <c r="F48" s="23"/>
      <c r="G48" s="23"/>
      <c r="H48" s="23"/>
      <c r="I48" s="23"/>
      <c r="J48" s="328" t="s">
        <v>953</v>
      </c>
      <c r="K48" s="302">
        <v>31</v>
      </c>
      <c r="L48" s="302">
        <v>0</v>
      </c>
      <c r="M48" s="302">
        <v>23</v>
      </c>
      <c r="N48" s="302">
        <v>8</v>
      </c>
      <c r="O48" s="302">
        <v>0</v>
      </c>
      <c r="P48" s="23"/>
      <c r="Q48" s="23"/>
      <c r="R48" s="23"/>
      <c r="S48" s="23"/>
      <c r="T48" s="23"/>
      <c r="U48" s="23"/>
      <c r="V48" s="23"/>
      <c r="W48" s="23"/>
      <c r="X48" s="23"/>
      <c r="Y48" s="23"/>
      <c r="Z48" s="23"/>
    </row>
    <row r="49" spans="1:26"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1:26"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spans="1:26"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spans="1:26"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1">
    <mergeCell ref="P8:U8"/>
  </mergeCells>
  <hyperlinks>
    <hyperlink ref="J33" location="DIC-01!A1" display="DIC-01"/>
    <hyperlink ref="J34" location="DIP-02!A1" display="DIP-02"/>
    <hyperlink ref="J35" location="AC-10!A1" display="AC-10"/>
    <hyperlink ref="J36" location="IDP-04!A1" display="IDP-04"/>
    <hyperlink ref="J37" location="GD-07!A1" display="GD-07"/>
    <hyperlink ref="J38" location="GC-08!A1" display="GC-08"/>
    <hyperlink ref="J39" location="GJ-09!A1" display="GJ-09"/>
    <hyperlink ref="J40" location="GRF-11!A1" display="GRF-11"/>
    <hyperlink ref="J41" location="null!A1" display="GT-12"/>
    <hyperlink ref="J42" location="GTH-13!A1" display="GTH-13"/>
    <hyperlink ref="J43" location="GF-14!A1" display="GF-14"/>
    <hyperlink ref="J44" location="CID-15!A1" display="CID-15"/>
    <hyperlink ref="J45" location="EC-16!A1" display="EC-16"/>
    <hyperlink ref="J46" location="MIC-03!A1" display="MIC-03"/>
  </hyperlink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00"/>
  <sheetViews>
    <sheetView showGridLines="0" topLeftCell="A17" workbookViewId="0">
      <selection activeCell="F26" sqref="F26"/>
    </sheetView>
  </sheetViews>
  <sheetFormatPr baseColWidth="10" defaultColWidth="14.42578125" defaultRowHeight="15" customHeight="1"/>
  <cols>
    <col min="1" max="1" width="6.5703125" customWidth="1"/>
    <col min="2" max="2" width="14.85546875" customWidth="1"/>
    <col min="3" max="3" width="17.5703125" customWidth="1"/>
    <col min="4" max="4" width="21.5703125" customWidth="1"/>
    <col min="5" max="5" width="52.42578125" customWidth="1"/>
    <col min="6" max="6" width="24.140625" customWidth="1"/>
    <col min="7" max="7" width="34.28515625" customWidth="1"/>
    <col min="8" max="8" width="37.5703125" customWidth="1"/>
    <col min="9" max="9" width="14" customWidth="1"/>
    <col min="10" max="10" width="29.42578125"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29.85546875" customWidth="1"/>
    <col min="19" max="19" width="76.42578125" customWidth="1"/>
    <col min="20" max="20" width="76" customWidth="1"/>
    <col min="21" max="21" width="40.140625" customWidth="1"/>
    <col min="22" max="22" width="18.42578125" customWidth="1"/>
    <col min="23" max="23" width="19.42578125" customWidth="1"/>
    <col min="24" max="24" width="33.710937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row>
    <row r="17" spans="1:27" ht="50.25" customHeight="1">
      <c r="A17" s="662"/>
      <c r="B17" s="663"/>
      <c r="C17" s="664"/>
      <c r="D17" s="669" t="s">
        <v>101</v>
      </c>
      <c r="E17" s="663"/>
      <c r="F17" s="663"/>
      <c r="G17" s="663"/>
      <c r="H17" s="663"/>
      <c r="I17" s="663"/>
      <c r="J17" s="663"/>
      <c r="K17" s="663"/>
      <c r="L17" s="663"/>
      <c r="M17" s="663"/>
      <c r="N17" s="663"/>
      <c r="O17" s="663"/>
      <c r="P17" s="663"/>
      <c r="Q17" s="663"/>
      <c r="R17" s="663"/>
      <c r="S17" s="663"/>
      <c r="T17" s="663"/>
      <c r="U17" s="663"/>
      <c r="V17" s="663"/>
      <c r="W17" s="664"/>
      <c r="X17" s="330" t="s">
        <v>102</v>
      </c>
      <c r="Z17" s="23"/>
    </row>
    <row r="18" spans="1:27" ht="27.75" customHeight="1">
      <c r="A18" s="665"/>
      <c r="B18" s="607"/>
      <c r="C18" s="666"/>
      <c r="D18" s="665"/>
      <c r="E18" s="607"/>
      <c r="F18" s="607"/>
      <c r="G18" s="607"/>
      <c r="H18" s="607"/>
      <c r="I18" s="607"/>
      <c r="J18" s="607"/>
      <c r="K18" s="607"/>
      <c r="L18" s="607"/>
      <c r="M18" s="607"/>
      <c r="N18" s="607"/>
      <c r="O18" s="607"/>
      <c r="P18" s="607"/>
      <c r="Q18" s="607"/>
      <c r="R18" s="607"/>
      <c r="S18" s="607"/>
      <c r="T18" s="607"/>
      <c r="U18" s="607"/>
      <c r="V18" s="607"/>
      <c r="W18" s="666"/>
      <c r="X18" s="331" t="s">
        <v>954</v>
      </c>
      <c r="Z18" s="23"/>
    </row>
    <row r="19" spans="1:27" ht="49.5" customHeight="1">
      <c r="A19" s="665"/>
      <c r="B19" s="607"/>
      <c r="C19" s="666"/>
      <c r="D19" s="665"/>
      <c r="E19" s="607"/>
      <c r="F19" s="607"/>
      <c r="G19" s="607"/>
      <c r="H19" s="607"/>
      <c r="I19" s="607"/>
      <c r="J19" s="607"/>
      <c r="K19" s="607"/>
      <c r="L19" s="607"/>
      <c r="M19" s="607"/>
      <c r="N19" s="607"/>
      <c r="O19" s="607"/>
      <c r="P19" s="607"/>
      <c r="Q19" s="607"/>
      <c r="R19" s="607"/>
      <c r="S19" s="607"/>
      <c r="T19" s="607"/>
      <c r="U19" s="607"/>
      <c r="V19" s="607"/>
      <c r="W19" s="666"/>
      <c r="X19" s="708" t="s">
        <v>955</v>
      </c>
      <c r="Z19" s="23"/>
    </row>
    <row r="20" spans="1:27" ht="27.75" customHeight="1" thickBot="1">
      <c r="A20" s="667"/>
      <c r="B20" s="668"/>
      <c r="C20" s="628"/>
      <c r="D20" s="667"/>
      <c r="E20" s="668"/>
      <c r="F20" s="668"/>
      <c r="G20" s="668"/>
      <c r="H20" s="668"/>
      <c r="I20" s="668"/>
      <c r="J20" s="668"/>
      <c r="K20" s="668"/>
      <c r="L20" s="668"/>
      <c r="M20" s="668"/>
      <c r="N20" s="668"/>
      <c r="O20" s="668"/>
      <c r="P20" s="668"/>
      <c r="Q20" s="668"/>
      <c r="R20" s="668"/>
      <c r="S20" s="668"/>
      <c r="T20" s="668"/>
      <c r="U20" s="668"/>
      <c r="V20" s="668"/>
      <c r="W20" s="628"/>
      <c r="X20" s="709"/>
      <c r="Z20" s="23"/>
    </row>
    <row r="21" spans="1:27" ht="36.75" customHeight="1" thickBot="1">
      <c r="A21" s="334"/>
      <c r="B21" s="335"/>
      <c r="C21" s="335"/>
      <c r="D21" s="335"/>
      <c r="E21" s="336"/>
      <c r="F21" s="337"/>
      <c r="G21" s="338"/>
      <c r="H21" s="338"/>
      <c r="I21" s="337"/>
      <c r="J21" s="337"/>
      <c r="K21" s="337"/>
      <c r="L21" s="339"/>
      <c r="M21" s="339"/>
      <c r="N21" s="339"/>
      <c r="O21" s="339"/>
      <c r="P21" s="339"/>
      <c r="Q21" s="337"/>
      <c r="R21" s="337"/>
      <c r="S21" s="337"/>
      <c r="T21" s="340"/>
      <c r="U21" s="340"/>
      <c r="V21" s="340"/>
      <c r="W21" s="337"/>
      <c r="X21" s="338"/>
      <c r="Y21" s="23"/>
      <c r="Z21" s="23"/>
      <c r="AA21" s="23"/>
    </row>
    <row r="22" spans="1:27" ht="63" customHeight="1">
      <c r="A22" s="702" t="s">
        <v>956</v>
      </c>
      <c r="B22" s="577"/>
      <c r="C22" s="578"/>
      <c r="D22" s="341"/>
      <c r="E22" s="703" t="str">
        <f>CONCATENATE("INFORME DE SEGUIMIENTO DEL PROCESO ",A23)</f>
        <v>INFORME DE SEGUIMIENTO DEL PROCESO DIVULGACIÓN Y COMUNICACIÓN</v>
      </c>
      <c r="F22" s="581"/>
      <c r="G22" s="338"/>
      <c r="H22" s="704" t="s">
        <v>957</v>
      </c>
      <c r="I22" s="580"/>
      <c r="J22" s="581"/>
      <c r="K22" s="342"/>
      <c r="L22" s="339"/>
      <c r="M22" s="339"/>
      <c r="N22" s="339"/>
      <c r="O22" s="339"/>
      <c r="P22" s="339"/>
      <c r="Q22" s="343"/>
      <c r="R22" s="343"/>
      <c r="S22" s="343"/>
      <c r="T22" s="343"/>
      <c r="U22" s="343"/>
      <c r="V22" s="343"/>
      <c r="W22" s="343"/>
      <c r="X22" s="344"/>
      <c r="Y22" s="23"/>
      <c r="Z22" s="23"/>
      <c r="AA22" s="23"/>
    </row>
    <row r="23" spans="1:27" ht="53.25" customHeight="1">
      <c r="A23" s="705" t="s">
        <v>58</v>
      </c>
      <c r="B23" s="577"/>
      <c r="C23" s="578"/>
      <c r="D23" s="341"/>
      <c r="E23" s="345" t="s">
        <v>958</v>
      </c>
      <c r="F23" s="346">
        <f>COUNTA(E32:E33)</f>
        <v>2</v>
      </c>
      <c r="G23" s="338"/>
      <c r="H23" s="706" t="s">
        <v>959</v>
      </c>
      <c r="I23" s="707"/>
      <c r="J23" s="347">
        <f>COUNTIF(I31:I33,"Acción correctiva")</f>
        <v>0</v>
      </c>
      <c r="K23" s="339"/>
      <c r="L23" s="339"/>
      <c r="M23" s="339"/>
      <c r="N23" s="339"/>
      <c r="O23" s="339"/>
      <c r="P23" s="339"/>
      <c r="Q23" s="343"/>
      <c r="R23" s="343"/>
      <c r="S23" s="343"/>
      <c r="T23" s="343"/>
      <c r="U23" s="344"/>
      <c r="V23" s="344"/>
      <c r="W23" s="341"/>
      <c r="X23" s="344"/>
    </row>
    <row r="24" spans="1:27" ht="48.75" customHeight="1">
      <c r="A24" s="348"/>
      <c r="B24" s="341"/>
      <c r="C24" s="341"/>
      <c r="D24" s="349"/>
      <c r="E24" s="350" t="s">
        <v>8</v>
      </c>
      <c r="F24" s="351">
        <f>COUNTA(H32:H38)</f>
        <v>3</v>
      </c>
      <c r="G24" s="352"/>
      <c r="H24" s="711" t="s">
        <v>960</v>
      </c>
      <c r="I24" s="712"/>
      <c r="J24" s="347">
        <f>COUNTIF(I32:I33,"Acción Preventiva y/o de mejora")</f>
        <v>2</v>
      </c>
      <c r="K24" s="339"/>
      <c r="L24" s="339"/>
      <c r="M24" s="339"/>
      <c r="N24" s="339"/>
      <c r="O24" s="339"/>
      <c r="P24" s="339"/>
      <c r="Q24" s="343"/>
      <c r="R24" s="339"/>
      <c r="S24" s="339"/>
      <c r="T24" s="339"/>
      <c r="U24" s="344"/>
      <c r="V24" s="344"/>
      <c r="W24" s="341"/>
      <c r="X24" s="344"/>
    </row>
    <row r="25" spans="1:27" ht="53.25" customHeight="1">
      <c r="A25" s="348"/>
      <c r="B25" s="341"/>
      <c r="C25" s="341"/>
      <c r="D25" s="353"/>
      <c r="E25" s="350" t="s">
        <v>9</v>
      </c>
      <c r="F25" s="351">
        <f>COUNTIF(W32:W33, "Vencida")</f>
        <v>0</v>
      </c>
      <c r="G25" s="352"/>
      <c r="H25" s="713"/>
      <c r="I25" s="682"/>
      <c r="J25" s="354"/>
      <c r="K25" s="339"/>
      <c r="L25" s="339"/>
      <c r="M25" s="339"/>
      <c r="N25" s="339"/>
      <c r="O25" s="339"/>
      <c r="P25" s="339"/>
      <c r="Q25" s="343"/>
      <c r="R25" s="339"/>
      <c r="S25" s="339"/>
      <c r="T25" s="339"/>
      <c r="U25" s="344"/>
      <c r="V25" s="344"/>
      <c r="W25" s="341"/>
      <c r="X25" s="355"/>
    </row>
    <row r="26" spans="1:27" ht="48.75" customHeight="1">
      <c r="A26" s="348"/>
      <c r="B26" s="341"/>
      <c r="C26" s="341"/>
      <c r="D26" s="349"/>
      <c r="E26" s="350" t="s">
        <v>10</v>
      </c>
      <c r="F26" s="351">
        <f>COUNTIF(W32:W38, "En ejecución")</f>
        <v>3</v>
      </c>
      <c r="G26" s="352"/>
      <c r="H26" s="713"/>
      <c r="I26" s="682"/>
      <c r="J26" s="356"/>
      <c r="K26" s="354"/>
      <c r="L26" s="339"/>
      <c r="M26" s="339"/>
      <c r="N26" s="339"/>
      <c r="O26" s="339"/>
      <c r="P26" s="339"/>
      <c r="Q26" s="343"/>
      <c r="R26" s="339"/>
      <c r="S26" s="339"/>
      <c r="T26" s="339"/>
      <c r="U26" s="344"/>
      <c r="V26" s="344"/>
      <c r="W26" s="341"/>
      <c r="X26" s="355"/>
    </row>
    <row r="27" spans="1:27" ht="51" customHeight="1">
      <c r="A27" s="348"/>
      <c r="B27" s="341"/>
      <c r="C27" s="341"/>
      <c r="D27" s="353"/>
      <c r="E27" s="357" t="s">
        <v>11</v>
      </c>
      <c r="F27" s="347">
        <f>COUNTIF(W32:W38,"Cerrada")</f>
        <v>0</v>
      </c>
      <c r="G27" s="352"/>
      <c r="H27" s="358"/>
      <c r="I27" s="359"/>
      <c r="J27" s="343"/>
      <c r="K27" s="343"/>
      <c r="L27" s="339"/>
      <c r="M27" s="339"/>
      <c r="N27" s="339"/>
      <c r="O27" s="339"/>
      <c r="P27" s="339"/>
      <c r="Q27" s="343"/>
      <c r="R27" s="339"/>
      <c r="S27" s="339"/>
      <c r="T27" s="339"/>
      <c r="U27" s="344"/>
      <c r="V27" s="344"/>
      <c r="W27" s="341"/>
      <c r="X27" s="355"/>
    </row>
    <row r="28" spans="1:27" ht="51" customHeight="1">
      <c r="A28" s="348"/>
      <c r="B28" s="341"/>
      <c r="C28" s="341"/>
      <c r="D28" s="353"/>
      <c r="E28" s="21"/>
      <c r="F28" s="22"/>
      <c r="G28" s="352"/>
      <c r="H28" s="358"/>
      <c r="I28" s="359"/>
      <c r="J28" s="343"/>
      <c r="K28" s="343"/>
      <c r="L28" s="339"/>
      <c r="M28" s="339"/>
      <c r="N28" s="339"/>
      <c r="O28" s="339"/>
      <c r="P28" s="339"/>
      <c r="Q28" s="343"/>
      <c r="R28" s="339"/>
      <c r="S28" s="339"/>
      <c r="T28" s="339"/>
      <c r="U28" s="344"/>
      <c r="V28" s="344"/>
      <c r="W28" s="341"/>
      <c r="X28" s="355"/>
      <c r="Y28" s="23"/>
      <c r="Z28" s="23"/>
      <c r="AA28" s="23"/>
    </row>
    <row r="29" spans="1:27" ht="41.25" customHeight="1">
      <c r="A29" s="348"/>
      <c r="B29" s="341"/>
      <c r="C29" s="341"/>
      <c r="D29" s="341"/>
      <c r="E29" s="360"/>
      <c r="F29" s="361"/>
      <c r="G29" s="352"/>
      <c r="H29" s="358"/>
      <c r="I29" s="362"/>
      <c r="J29" s="363"/>
      <c r="K29" s="362"/>
      <c r="L29" s="363"/>
      <c r="M29" s="364"/>
      <c r="N29" s="365"/>
      <c r="O29" s="365"/>
      <c r="P29" s="365"/>
      <c r="Q29" s="365"/>
      <c r="R29" s="337"/>
      <c r="S29" s="337"/>
      <c r="T29" s="337"/>
      <c r="U29" s="337"/>
      <c r="V29" s="337"/>
      <c r="W29" s="337"/>
      <c r="X29" s="337"/>
      <c r="Y29" s="23"/>
      <c r="Z29" s="23"/>
    </row>
    <row r="30" spans="1:27" ht="45" customHeight="1">
      <c r="A30" s="670" t="s">
        <v>107</v>
      </c>
      <c r="B30" s="580"/>
      <c r="C30" s="580"/>
      <c r="D30" s="580"/>
      <c r="E30" s="580"/>
      <c r="F30" s="580"/>
      <c r="G30" s="581"/>
      <c r="H30" s="671" t="s">
        <v>108</v>
      </c>
      <c r="I30" s="580"/>
      <c r="J30" s="580"/>
      <c r="K30" s="580"/>
      <c r="L30" s="580"/>
      <c r="M30" s="580"/>
      <c r="N30" s="581"/>
      <c r="O30" s="672" t="s">
        <v>109</v>
      </c>
      <c r="P30" s="580"/>
      <c r="Q30" s="580"/>
      <c r="R30" s="580"/>
      <c r="S30" s="581"/>
      <c r="T30" s="673" t="s">
        <v>110</v>
      </c>
      <c r="U30" s="580"/>
      <c r="V30" s="580"/>
      <c r="W30" s="580"/>
      <c r="X30" s="581"/>
      <c r="Y30" s="102"/>
      <c r="Z30" s="103"/>
      <c r="AA30" s="104"/>
    </row>
    <row r="31" spans="1:27" ht="63" customHeight="1">
      <c r="A31" s="105" t="s">
        <v>111</v>
      </c>
      <c r="B31" s="106" t="s">
        <v>53</v>
      </c>
      <c r="C31" s="106" t="s">
        <v>112</v>
      </c>
      <c r="D31" s="106" t="s">
        <v>113</v>
      </c>
      <c r="E31" s="106" t="s">
        <v>114</v>
      </c>
      <c r="F31" s="106" t="s">
        <v>115</v>
      </c>
      <c r="G31" s="107" t="s">
        <v>116</v>
      </c>
      <c r="H31" s="108" t="s">
        <v>117</v>
      </c>
      <c r="I31" s="106" t="s">
        <v>55</v>
      </c>
      <c r="J31" s="106" t="s">
        <v>118</v>
      </c>
      <c r="K31" s="109" t="s">
        <v>119</v>
      </c>
      <c r="L31" s="109" t="s">
        <v>120</v>
      </c>
      <c r="M31" s="109" t="s">
        <v>121</v>
      </c>
      <c r="N31" s="110" t="s">
        <v>122</v>
      </c>
      <c r="O31" s="714" t="s">
        <v>123</v>
      </c>
      <c r="P31" s="580"/>
      <c r="Q31" s="580"/>
      <c r="R31" s="715"/>
      <c r="S31" s="110" t="s">
        <v>124</v>
      </c>
      <c r="T31" s="112" t="s">
        <v>123</v>
      </c>
      <c r="U31" s="109" t="s">
        <v>124</v>
      </c>
      <c r="V31" s="109" t="s">
        <v>57</v>
      </c>
      <c r="W31" s="109" t="s">
        <v>125</v>
      </c>
      <c r="X31" s="110" t="s">
        <v>126</v>
      </c>
      <c r="Y31" s="113"/>
      <c r="Z31" s="23"/>
      <c r="AA31" s="23"/>
    </row>
    <row r="32" spans="1:27" ht="60" customHeight="1">
      <c r="A32" s="366">
        <v>1</v>
      </c>
      <c r="B32" s="367" t="s">
        <v>961</v>
      </c>
      <c r="C32" s="141" t="s">
        <v>59</v>
      </c>
      <c r="D32" s="131">
        <v>44708</v>
      </c>
      <c r="E32" s="91" t="s">
        <v>962</v>
      </c>
      <c r="F32" s="141" t="s">
        <v>75</v>
      </c>
      <c r="G32" s="91" t="s">
        <v>963</v>
      </c>
      <c r="H32" s="91" t="s">
        <v>964</v>
      </c>
      <c r="I32" s="130" t="s">
        <v>69</v>
      </c>
      <c r="J32" s="141" t="s">
        <v>965</v>
      </c>
      <c r="K32" s="130" t="s">
        <v>966</v>
      </c>
      <c r="L32" s="131">
        <v>44750</v>
      </c>
      <c r="M32" s="131">
        <v>44896</v>
      </c>
      <c r="N32" s="368">
        <v>45115</v>
      </c>
      <c r="O32" s="710" t="s">
        <v>1347</v>
      </c>
      <c r="P32" s="592"/>
      <c r="Q32" s="592"/>
      <c r="R32" s="593"/>
      <c r="S32" s="369"/>
      <c r="T32" s="139"/>
      <c r="U32" s="139"/>
      <c r="V32" s="286"/>
      <c r="W32" s="286" t="s">
        <v>19</v>
      </c>
      <c r="X32" s="370"/>
      <c r="Y32" s="23"/>
      <c r="Z32" s="23"/>
      <c r="AA32" s="23"/>
    </row>
    <row r="33" spans="1:27" ht="79.5" customHeight="1">
      <c r="A33" s="366">
        <v>2</v>
      </c>
      <c r="B33" s="367" t="s">
        <v>961</v>
      </c>
      <c r="C33" s="141" t="s">
        <v>59</v>
      </c>
      <c r="D33" s="131">
        <v>44708</v>
      </c>
      <c r="E33" s="91" t="s">
        <v>967</v>
      </c>
      <c r="F33" s="211" t="s">
        <v>75</v>
      </c>
      <c r="G33" s="91" t="s">
        <v>968</v>
      </c>
      <c r="H33" s="91" t="s">
        <v>969</v>
      </c>
      <c r="I33" s="130" t="s">
        <v>69</v>
      </c>
      <c r="J33" s="141" t="s">
        <v>970</v>
      </c>
      <c r="K33" s="130" t="s">
        <v>966</v>
      </c>
      <c r="L33" s="131">
        <v>44750</v>
      </c>
      <c r="M33" s="131">
        <v>44896</v>
      </c>
      <c r="N33" s="368">
        <v>45115</v>
      </c>
      <c r="O33" s="710" t="s">
        <v>1347</v>
      </c>
      <c r="P33" s="592"/>
      <c r="Q33" s="592"/>
      <c r="R33" s="593"/>
      <c r="S33" s="369"/>
      <c r="T33" s="139"/>
      <c r="U33" s="139"/>
      <c r="V33" s="286"/>
      <c r="W33" s="286" t="s">
        <v>19</v>
      </c>
      <c r="X33" s="370"/>
      <c r="Y33" s="23"/>
      <c r="Z33" s="23"/>
      <c r="AA33" s="23"/>
    </row>
    <row r="34" spans="1:27" ht="85.5" customHeight="1" thickBot="1">
      <c r="A34" s="371">
        <v>3</v>
      </c>
      <c r="B34" s="372" t="s">
        <v>961</v>
      </c>
      <c r="C34" s="373" t="s">
        <v>59</v>
      </c>
      <c r="D34" s="374">
        <v>44708</v>
      </c>
      <c r="E34" s="375" t="s">
        <v>971</v>
      </c>
      <c r="F34" s="376" t="s">
        <v>61</v>
      </c>
      <c r="G34" s="375" t="s">
        <v>972</v>
      </c>
      <c r="H34" s="375" t="s">
        <v>973</v>
      </c>
      <c r="I34" s="377" t="s">
        <v>62</v>
      </c>
      <c r="J34" s="373" t="s">
        <v>974</v>
      </c>
      <c r="K34" s="376" t="s">
        <v>966</v>
      </c>
      <c r="L34" s="374">
        <v>44750</v>
      </c>
      <c r="M34" s="374">
        <v>44896</v>
      </c>
      <c r="N34" s="378">
        <v>45115</v>
      </c>
      <c r="O34" s="710" t="s">
        <v>1347</v>
      </c>
      <c r="P34" s="592"/>
      <c r="Q34" s="592"/>
      <c r="R34" s="593"/>
      <c r="S34" s="369"/>
      <c r="T34" s="139"/>
      <c r="U34" s="379"/>
      <c r="V34" s="290"/>
      <c r="W34" s="286" t="s">
        <v>19</v>
      </c>
      <c r="X34" s="370"/>
      <c r="Y34" s="23"/>
      <c r="Z34" s="23"/>
      <c r="AA34" s="23"/>
    </row>
    <row r="35" spans="1:27" ht="15.75" customHeight="1">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row>
    <row r="49" spans="1:26"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row>
    <row r="50" spans="1:26"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row>
    <row r="51" spans="1:26"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row>
    <row r="52" spans="1:26"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row>
    <row r="53" spans="1:26"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row>
    <row r="54" spans="1:26"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row>
    <row r="55" spans="1:26"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row>
    <row r="56" spans="1:26"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row>
    <row r="57" spans="1:26"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row>
    <row r="58" spans="1:26"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row>
    <row r="59" spans="1:26"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row>
    <row r="60" spans="1:26"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row>
    <row r="61" spans="1:26"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row>
    <row r="62" spans="1:26"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row>
    <row r="63" spans="1:26"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row>
    <row r="64" spans="1:26"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row>
    <row r="65" spans="1:26"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row>
    <row r="66" spans="1:26"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row>
    <row r="67" spans="1:26"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row>
    <row r="68" spans="1:26"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row>
    <row r="69" spans="1:26"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row>
    <row r="70" spans="1:26"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row>
    <row r="71" spans="1:26"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row>
    <row r="72" spans="1:26"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row>
    <row r="73" spans="1:26"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row>
    <row r="74" spans="1:26"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row>
    <row r="75" spans="1:26"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row>
    <row r="76" spans="1:26"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row>
    <row r="77" spans="1:26"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row>
    <row r="78" spans="1:26"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row>
    <row r="79" spans="1:26"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row>
    <row r="80" spans="1:26"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row>
    <row r="81" spans="1:26"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row>
    <row r="82" spans="1:26"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row>
    <row r="83" spans="1:26"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row>
    <row r="84" spans="1:26"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row>
    <row r="85" spans="1:26"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row>
    <row r="86" spans="1:26" ht="15.75" customHeight="1">
      <c r="A86" s="23"/>
      <c r="B86" s="23"/>
      <c r="C86" s="23"/>
      <c r="D86" s="23"/>
      <c r="E86" s="23"/>
      <c r="F86" s="23"/>
      <c r="G86" s="23"/>
      <c r="H86" s="23"/>
      <c r="I86" s="23"/>
      <c r="J86" s="23"/>
      <c r="K86" s="23"/>
      <c r="L86" s="23"/>
      <c r="M86" s="23"/>
      <c r="N86" s="23"/>
      <c r="O86" s="23"/>
      <c r="P86" s="23"/>
      <c r="Q86" s="23"/>
      <c r="R86" s="23"/>
      <c r="S86" s="23"/>
      <c r="T86" s="23"/>
      <c r="U86" s="23"/>
      <c r="V86" s="23"/>
      <c r="W86" s="219"/>
      <c r="X86" s="23"/>
      <c r="Y86" s="23"/>
      <c r="Z86" s="23"/>
    </row>
    <row r="87" spans="1:26" ht="15.75" customHeight="1">
      <c r="O87" s="23"/>
      <c r="P87" s="23"/>
      <c r="Q87" s="23"/>
      <c r="V87" s="23"/>
      <c r="W87" s="219"/>
    </row>
    <row r="88" spans="1:26" ht="15.75" customHeight="1">
      <c r="O88" s="23"/>
      <c r="P88" s="23"/>
      <c r="Q88" s="23"/>
      <c r="V88" s="23"/>
      <c r="W88" s="219"/>
    </row>
    <row r="89" spans="1:26" ht="15.75" customHeight="1">
      <c r="O89" s="23"/>
      <c r="P89" s="23"/>
      <c r="Q89" s="23"/>
      <c r="V89" s="23"/>
      <c r="W89" s="219"/>
    </row>
    <row r="90" spans="1:26" ht="15.75" customHeight="1">
      <c r="O90" s="23"/>
      <c r="P90" s="23"/>
      <c r="Q90" s="23"/>
      <c r="V90" s="23"/>
      <c r="W90" s="219"/>
    </row>
    <row r="91" spans="1:26" ht="15.75" customHeight="1">
      <c r="O91" s="23"/>
      <c r="P91" s="23"/>
      <c r="Q91" s="23"/>
      <c r="V91" s="23"/>
      <c r="W91" s="219"/>
    </row>
    <row r="92" spans="1:26" ht="15.75" customHeight="1">
      <c r="O92" s="23"/>
      <c r="P92" s="23"/>
      <c r="Q92" s="23"/>
      <c r="V92" s="23"/>
      <c r="W92" s="219"/>
    </row>
    <row r="93" spans="1:26" ht="15.75" customHeight="1">
      <c r="O93" s="23"/>
      <c r="P93" s="23"/>
      <c r="Q93" s="23"/>
      <c r="V93" s="23"/>
      <c r="W93" s="219"/>
    </row>
    <row r="94" spans="1:26" ht="15.75" customHeight="1">
      <c r="O94" s="23"/>
      <c r="P94" s="23"/>
      <c r="Q94" s="23"/>
      <c r="V94" s="23"/>
      <c r="W94" s="219"/>
    </row>
    <row r="95" spans="1:26" ht="15.75" customHeight="1">
      <c r="O95" s="23"/>
      <c r="P95" s="23"/>
      <c r="Q95" s="23"/>
      <c r="V95" s="23"/>
      <c r="W95" s="219"/>
    </row>
    <row r="96" spans="1:26" ht="15.75" customHeight="1">
      <c r="O96" s="23"/>
      <c r="P96" s="23"/>
      <c r="Q96" s="23"/>
      <c r="V96" s="23"/>
      <c r="W96" s="219"/>
    </row>
    <row r="97" spans="15:23" ht="15.75" customHeight="1">
      <c r="O97" s="23"/>
      <c r="P97" s="23"/>
      <c r="Q97" s="23"/>
      <c r="V97" s="23"/>
      <c r="W97" s="219"/>
    </row>
    <row r="98" spans="15:23" ht="15.75" customHeight="1">
      <c r="O98" s="23"/>
      <c r="P98" s="23"/>
      <c r="Q98" s="23"/>
      <c r="V98" s="23"/>
      <c r="W98" s="219"/>
    </row>
    <row r="99" spans="15:23" ht="15.75" customHeight="1">
      <c r="O99" s="23"/>
      <c r="P99" s="23"/>
      <c r="Q99" s="23"/>
      <c r="V99" s="23"/>
      <c r="W99" s="219"/>
    </row>
    <row r="100" spans="15:23" ht="15.75" customHeight="1">
      <c r="O100" s="23"/>
      <c r="P100" s="23"/>
      <c r="Q100" s="23"/>
      <c r="V100" s="23"/>
      <c r="W100" s="219"/>
    </row>
    <row r="101" spans="15:23" ht="15.75" customHeight="1">
      <c r="O101" s="23"/>
      <c r="P101" s="23"/>
      <c r="Q101" s="23"/>
      <c r="V101" s="23"/>
      <c r="W101" s="219"/>
    </row>
    <row r="102" spans="15:23" ht="15.75" customHeight="1">
      <c r="O102" s="23"/>
      <c r="P102" s="23"/>
      <c r="Q102" s="23"/>
      <c r="V102" s="23"/>
      <c r="W102" s="219"/>
    </row>
    <row r="103" spans="15:23" ht="15.75" customHeight="1">
      <c r="O103" s="23"/>
      <c r="P103" s="23"/>
      <c r="Q103" s="23"/>
      <c r="V103" s="23"/>
      <c r="W103" s="219"/>
    </row>
    <row r="104" spans="15:23" ht="15.75" customHeight="1">
      <c r="O104" s="23"/>
      <c r="P104" s="23"/>
      <c r="Q104" s="23"/>
      <c r="V104" s="23"/>
      <c r="W104" s="219"/>
    </row>
    <row r="105" spans="15:23" ht="15.75" customHeight="1">
      <c r="O105" s="23"/>
      <c r="P105" s="23"/>
      <c r="Q105" s="23"/>
      <c r="V105" s="23"/>
      <c r="W105" s="219"/>
    </row>
    <row r="106" spans="15:23" ht="15.75" customHeight="1">
      <c r="O106" s="23"/>
      <c r="P106" s="23"/>
      <c r="Q106" s="23"/>
      <c r="V106" s="23"/>
      <c r="W106" s="219"/>
    </row>
    <row r="107" spans="15:23" ht="15.75" customHeight="1">
      <c r="O107" s="23"/>
      <c r="P107" s="23"/>
      <c r="Q107" s="23"/>
      <c r="V107" s="23"/>
      <c r="W107" s="219"/>
    </row>
    <row r="108" spans="15:23" ht="15.75" customHeight="1">
      <c r="O108" s="23"/>
      <c r="P108" s="23"/>
      <c r="Q108" s="23"/>
      <c r="V108" s="23"/>
      <c r="W108" s="219"/>
    </row>
    <row r="109" spans="15:23" ht="15.75" customHeight="1">
      <c r="O109" s="23"/>
      <c r="P109" s="23"/>
      <c r="Q109" s="23"/>
      <c r="V109" s="23"/>
      <c r="W109" s="219"/>
    </row>
    <row r="110" spans="15:23" ht="15.75" customHeight="1">
      <c r="O110" s="23"/>
      <c r="P110" s="23"/>
      <c r="Q110" s="23"/>
      <c r="V110" s="23"/>
      <c r="W110" s="219"/>
    </row>
    <row r="111" spans="15:23" ht="15.75" customHeight="1">
      <c r="O111" s="23"/>
      <c r="P111" s="23"/>
      <c r="Q111" s="23"/>
      <c r="V111" s="23"/>
      <c r="W111" s="219"/>
    </row>
    <row r="112" spans="15:23" ht="15.75" customHeight="1">
      <c r="O112" s="23"/>
      <c r="P112" s="23"/>
      <c r="Q112" s="23"/>
      <c r="V112" s="23"/>
      <c r="W112" s="219"/>
    </row>
    <row r="113" spans="15:23" ht="15.75" customHeight="1">
      <c r="O113" s="23"/>
      <c r="P113" s="23"/>
      <c r="Q113" s="23"/>
      <c r="V113" s="23"/>
      <c r="W113" s="219"/>
    </row>
    <row r="114" spans="15:23" ht="15.75" customHeight="1">
      <c r="O114" s="23"/>
      <c r="P114" s="23"/>
      <c r="Q114" s="23"/>
      <c r="V114" s="23"/>
      <c r="W114" s="219"/>
    </row>
    <row r="115" spans="15:23" ht="15.75" customHeight="1">
      <c r="O115" s="23"/>
      <c r="P115" s="23"/>
      <c r="Q115" s="23"/>
      <c r="V115" s="23"/>
      <c r="W115" s="219"/>
    </row>
    <row r="116" spans="15:23" ht="15.75" customHeight="1">
      <c r="O116" s="23"/>
      <c r="P116" s="23"/>
      <c r="Q116" s="23"/>
      <c r="V116" s="23"/>
      <c r="W116" s="219"/>
    </row>
    <row r="117" spans="15:23" ht="15.75" customHeight="1">
      <c r="O117" s="23"/>
      <c r="P117" s="23"/>
      <c r="Q117" s="23"/>
      <c r="V117" s="23"/>
      <c r="W117" s="219"/>
    </row>
    <row r="118" spans="15:23" ht="15.75" customHeight="1">
      <c r="O118" s="23"/>
      <c r="P118" s="23"/>
      <c r="Q118" s="23"/>
      <c r="V118" s="23"/>
      <c r="W118" s="219"/>
    </row>
    <row r="119" spans="15:23" ht="15.75" customHeight="1">
      <c r="O119" s="23"/>
      <c r="P119" s="23"/>
      <c r="Q119" s="23"/>
      <c r="V119" s="23"/>
      <c r="W119" s="219"/>
    </row>
    <row r="120" spans="15:23" ht="15.75" customHeight="1">
      <c r="O120" s="23"/>
      <c r="P120" s="23"/>
      <c r="Q120" s="23"/>
      <c r="V120" s="23"/>
      <c r="W120" s="219"/>
    </row>
    <row r="121" spans="15:23" ht="15.75" customHeight="1">
      <c r="O121" s="23"/>
      <c r="P121" s="23"/>
      <c r="Q121" s="23"/>
      <c r="V121" s="23"/>
      <c r="W121" s="219"/>
    </row>
    <row r="122" spans="15:23" ht="15.75" customHeight="1">
      <c r="O122" s="23"/>
      <c r="P122" s="23"/>
      <c r="Q122" s="23"/>
      <c r="V122" s="23"/>
      <c r="W122" s="219"/>
    </row>
    <row r="123" spans="15:23" ht="15.75" customHeight="1">
      <c r="O123" s="23"/>
      <c r="P123" s="23"/>
      <c r="Q123" s="23"/>
      <c r="V123" s="23"/>
      <c r="W123" s="219"/>
    </row>
    <row r="124" spans="15:23" ht="15.75" customHeight="1">
      <c r="O124" s="23"/>
      <c r="P124" s="23"/>
      <c r="Q124" s="23"/>
      <c r="V124" s="23"/>
      <c r="W124" s="219"/>
    </row>
    <row r="125" spans="15:23" ht="15.75" customHeight="1">
      <c r="O125" s="23"/>
      <c r="P125" s="23"/>
      <c r="Q125" s="23"/>
      <c r="V125" s="23"/>
      <c r="W125" s="219"/>
    </row>
    <row r="126" spans="15:23" ht="15.75" customHeight="1">
      <c r="O126" s="23"/>
      <c r="P126" s="23"/>
      <c r="Q126" s="23"/>
      <c r="V126" s="23"/>
      <c r="W126" s="219"/>
    </row>
    <row r="127" spans="15:23" ht="15.75" customHeight="1">
      <c r="O127" s="23"/>
      <c r="P127" s="23"/>
      <c r="Q127" s="23"/>
      <c r="V127" s="23"/>
      <c r="W127" s="219"/>
    </row>
    <row r="128" spans="15:23" ht="15.75" customHeight="1">
      <c r="O128" s="23"/>
      <c r="P128" s="23"/>
      <c r="Q128" s="23"/>
      <c r="V128" s="23"/>
      <c r="W128" s="219"/>
    </row>
    <row r="129" spans="15:23" ht="15.75" customHeight="1">
      <c r="O129" s="23"/>
      <c r="P129" s="23"/>
      <c r="Q129" s="23"/>
      <c r="V129" s="23"/>
      <c r="W129" s="219"/>
    </row>
    <row r="130" spans="15:23" ht="15.75" customHeight="1">
      <c r="O130" s="23"/>
      <c r="P130" s="23"/>
      <c r="Q130" s="23"/>
      <c r="V130" s="23"/>
      <c r="W130" s="219"/>
    </row>
    <row r="131" spans="15:23" ht="15.75" customHeight="1">
      <c r="O131" s="23"/>
      <c r="P131" s="23"/>
      <c r="Q131" s="23"/>
      <c r="V131" s="23"/>
      <c r="W131" s="219"/>
    </row>
    <row r="132" spans="15:23" ht="15.75" customHeight="1">
      <c r="O132" s="23"/>
      <c r="P132" s="23"/>
      <c r="Q132" s="23"/>
      <c r="V132" s="23"/>
      <c r="W132" s="219"/>
    </row>
    <row r="133" spans="15:23" ht="15.75" customHeight="1">
      <c r="O133" s="23"/>
      <c r="P133" s="23"/>
      <c r="Q133" s="23"/>
      <c r="V133" s="23"/>
      <c r="W133" s="219"/>
    </row>
    <row r="134" spans="15:23" ht="15.75" customHeight="1">
      <c r="O134" s="23"/>
      <c r="P134" s="23"/>
      <c r="Q134" s="23"/>
      <c r="V134" s="23"/>
      <c r="W134" s="219"/>
    </row>
    <row r="135" spans="15:23" ht="15.75" customHeight="1">
      <c r="O135" s="23"/>
      <c r="P135" s="23"/>
      <c r="Q135" s="23"/>
      <c r="V135" s="23"/>
      <c r="W135" s="219"/>
    </row>
    <row r="136" spans="15:23" ht="15.75" customHeight="1">
      <c r="O136" s="23"/>
      <c r="P136" s="23"/>
      <c r="Q136" s="23"/>
      <c r="V136" s="23"/>
      <c r="W136" s="219"/>
    </row>
    <row r="137" spans="15:23" ht="15.75" customHeight="1">
      <c r="O137" s="23"/>
      <c r="P137" s="23"/>
      <c r="Q137" s="23"/>
      <c r="V137" s="23"/>
      <c r="W137" s="219"/>
    </row>
    <row r="138" spans="15:23" ht="15.75" customHeight="1">
      <c r="O138" s="23"/>
      <c r="P138" s="23"/>
      <c r="Q138" s="23"/>
      <c r="V138" s="23"/>
      <c r="W138" s="219"/>
    </row>
    <row r="139" spans="15:23" ht="15.75" customHeight="1">
      <c r="O139" s="23"/>
      <c r="P139" s="23"/>
      <c r="Q139" s="23"/>
      <c r="V139" s="23"/>
      <c r="W139" s="219"/>
    </row>
    <row r="140" spans="15:23" ht="15.75" customHeight="1">
      <c r="O140" s="23"/>
      <c r="P140" s="23"/>
      <c r="Q140" s="23"/>
      <c r="V140" s="23"/>
      <c r="W140" s="219"/>
    </row>
    <row r="141" spans="15:23" ht="15.75" customHeight="1">
      <c r="O141" s="23"/>
      <c r="P141" s="23"/>
      <c r="Q141" s="23"/>
      <c r="V141" s="23"/>
      <c r="W141" s="219"/>
    </row>
    <row r="142" spans="15:23" ht="15.75" customHeight="1">
      <c r="O142" s="23"/>
      <c r="P142" s="23"/>
      <c r="Q142" s="23"/>
      <c r="V142" s="23"/>
      <c r="W142" s="219"/>
    </row>
    <row r="143" spans="15:23" ht="15.75" customHeight="1">
      <c r="O143" s="23"/>
      <c r="P143" s="23"/>
      <c r="Q143" s="23"/>
      <c r="V143" s="23"/>
      <c r="W143" s="219"/>
    </row>
    <row r="144" spans="15:23" ht="15.75" customHeight="1">
      <c r="O144" s="23"/>
      <c r="P144" s="23"/>
      <c r="Q144" s="23"/>
      <c r="V144" s="23"/>
      <c r="W144" s="219"/>
    </row>
    <row r="145" spans="15:23" ht="15.75" customHeight="1">
      <c r="O145" s="23"/>
      <c r="P145" s="23"/>
      <c r="Q145" s="23"/>
      <c r="V145" s="23"/>
      <c r="W145" s="219"/>
    </row>
    <row r="146" spans="15:23" ht="15.75" customHeight="1">
      <c r="O146" s="23"/>
      <c r="P146" s="23"/>
      <c r="Q146" s="23"/>
      <c r="V146" s="23"/>
      <c r="W146" s="219"/>
    </row>
    <row r="147" spans="15:23" ht="15.75" customHeight="1">
      <c r="O147" s="23"/>
      <c r="P147" s="23"/>
      <c r="Q147" s="23"/>
      <c r="V147" s="23"/>
      <c r="W147" s="219"/>
    </row>
    <row r="148" spans="15:23" ht="15.75" customHeight="1">
      <c r="O148" s="23"/>
      <c r="P148" s="23"/>
      <c r="Q148" s="23"/>
      <c r="V148" s="23"/>
      <c r="W148" s="219"/>
    </row>
    <row r="149" spans="15:23" ht="15.75" customHeight="1">
      <c r="O149" s="23"/>
      <c r="P149" s="23"/>
      <c r="Q149" s="23"/>
      <c r="V149" s="23"/>
      <c r="W149" s="219"/>
    </row>
    <row r="150" spans="15:23" ht="15.75" customHeight="1">
      <c r="O150" s="23"/>
      <c r="P150" s="23"/>
      <c r="Q150" s="23"/>
      <c r="V150" s="23"/>
      <c r="W150" s="219"/>
    </row>
    <row r="151" spans="15:23" ht="15.75" customHeight="1">
      <c r="O151" s="23"/>
      <c r="P151" s="23"/>
      <c r="Q151" s="23"/>
      <c r="V151" s="23"/>
      <c r="W151" s="219"/>
    </row>
    <row r="152" spans="15:23" ht="15.75" customHeight="1">
      <c r="O152" s="23"/>
      <c r="P152" s="23"/>
      <c r="Q152" s="23"/>
      <c r="V152" s="23"/>
      <c r="W152" s="219"/>
    </row>
    <row r="153" spans="15:23" ht="15.75" customHeight="1">
      <c r="O153" s="23"/>
      <c r="P153" s="23"/>
      <c r="Q153" s="23"/>
      <c r="V153" s="23"/>
      <c r="W153" s="219"/>
    </row>
    <row r="154" spans="15:23" ht="15.75" customHeight="1">
      <c r="O154" s="23"/>
      <c r="P154" s="23"/>
      <c r="Q154" s="23"/>
      <c r="V154" s="23"/>
      <c r="W154" s="219"/>
    </row>
    <row r="155" spans="15:23" ht="15.75" customHeight="1">
      <c r="O155" s="23"/>
      <c r="P155" s="23"/>
      <c r="Q155" s="23"/>
      <c r="V155" s="23"/>
      <c r="W155" s="219"/>
    </row>
    <row r="156" spans="15:23" ht="15.75" customHeight="1">
      <c r="O156" s="23"/>
      <c r="P156" s="23"/>
      <c r="Q156" s="23"/>
      <c r="V156" s="23"/>
      <c r="W156" s="219"/>
    </row>
    <row r="157" spans="15:23" ht="15.75" customHeight="1">
      <c r="O157" s="23"/>
      <c r="P157" s="23"/>
      <c r="Q157" s="23"/>
      <c r="V157" s="23"/>
      <c r="W157" s="219"/>
    </row>
    <row r="158" spans="15:23" ht="15.75" customHeight="1">
      <c r="O158" s="23"/>
      <c r="P158" s="23"/>
      <c r="Q158" s="23"/>
      <c r="V158" s="23"/>
      <c r="W158" s="219"/>
    </row>
    <row r="159" spans="15:23" ht="15.75" customHeight="1">
      <c r="O159" s="23"/>
      <c r="P159" s="23"/>
      <c r="Q159" s="23"/>
      <c r="V159" s="23"/>
      <c r="W159" s="219"/>
    </row>
    <row r="160" spans="15:23" ht="15.75" customHeight="1">
      <c r="O160" s="23"/>
      <c r="P160" s="23"/>
      <c r="Q160" s="23"/>
      <c r="V160" s="23"/>
      <c r="W160" s="219"/>
    </row>
    <row r="161" spans="15:23" ht="15.75" customHeight="1">
      <c r="O161" s="23"/>
      <c r="P161" s="23"/>
      <c r="Q161" s="23"/>
      <c r="V161" s="23"/>
      <c r="W161" s="219"/>
    </row>
    <row r="162" spans="15:23" ht="15.75" customHeight="1">
      <c r="O162" s="23"/>
      <c r="P162" s="23"/>
      <c r="Q162" s="23"/>
      <c r="V162" s="23"/>
      <c r="W162" s="219"/>
    </row>
    <row r="163" spans="15:23" ht="15.75" customHeight="1">
      <c r="O163" s="23"/>
      <c r="P163" s="23"/>
      <c r="Q163" s="23"/>
      <c r="V163" s="23"/>
      <c r="W163" s="219"/>
    </row>
    <row r="164" spans="15:23" ht="15.75" customHeight="1">
      <c r="O164" s="23"/>
      <c r="P164" s="23"/>
      <c r="Q164" s="23"/>
      <c r="V164" s="23"/>
      <c r="W164" s="219"/>
    </row>
    <row r="165" spans="15:23" ht="15.75" customHeight="1">
      <c r="O165" s="23"/>
      <c r="P165" s="23"/>
      <c r="Q165" s="23"/>
      <c r="V165" s="23"/>
      <c r="W165" s="219"/>
    </row>
    <row r="166" spans="15:23" ht="15.75" customHeight="1">
      <c r="O166" s="23"/>
      <c r="P166" s="23"/>
      <c r="Q166" s="23"/>
      <c r="V166" s="23"/>
      <c r="W166" s="219"/>
    </row>
    <row r="167" spans="15:23" ht="15.75" customHeight="1">
      <c r="O167" s="23"/>
      <c r="P167" s="23"/>
      <c r="Q167" s="23"/>
      <c r="V167" s="23"/>
      <c r="W167" s="219"/>
    </row>
    <row r="168" spans="15:23" ht="15.75" customHeight="1">
      <c r="O168" s="23"/>
      <c r="P168" s="23"/>
      <c r="Q168" s="23"/>
      <c r="V168" s="23"/>
      <c r="W168" s="219"/>
    </row>
    <row r="169" spans="15:23" ht="15.75" customHeight="1">
      <c r="O169" s="23"/>
      <c r="P169" s="23"/>
      <c r="Q169" s="23"/>
      <c r="V169" s="23"/>
      <c r="W169" s="219"/>
    </row>
    <row r="170" spans="15:23" ht="15.75" customHeight="1">
      <c r="O170" s="23"/>
      <c r="P170" s="23"/>
      <c r="Q170" s="23"/>
      <c r="V170" s="23"/>
      <c r="W170" s="219"/>
    </row>
    <row r="171" spans="15:23" ht="15.75" customHeight="1">
      <c r="O171" s="23"/>
      <c r="P171" s="23"/>
      <c r="Q171" s="23"/>
      <c r="V171" s="23"/>
      <c r="W171" s="219"/>
    </row>
    <row r="172" spans="15:23" ht="15.75" customHeight="1">
      <c r="O172" s="23"/>
      <c r="P172" s="23"/>
      <c r="Q172" s="23"/>
      <c r="V172" s="23"/>
      <c r="W172" s="219"/>
    </row>
    <row r="173" spans="15:23" ht="15.75" customHeight="1">
      <c r="O173" s="23"/>
      <c r="P173" s="23"/>
      <c r="Q173" s="23"/>
      <c r="V173" s="23"/>
      <c r="W173" s="219"/>
    </row>
    <row r="174" spans="15:23" ht="15.75" customHeight="1">
      <c r="O174" s="23"/>
      <c r="P174" s="23"/>
      <c r="Q174" s="23"/>
      <c r="V174" s="23"/>
      <c r="W174" s="219"/>
    </row>
    <row r="175" spans="15:23" ht="15.75" customHeight="1">
      <c r="O175" s="23"/>
      <c r="P175" s="23"/>
      <c r="Q175" s="23"/>
      <c r="V175" s="23"/>
      <c r="W175" s="219"/>
    </row>
    <row r="176" spans="15:23" ht="15.75" customHeight="1">
      <c r="O176" s="23"/>
      <c r="P176" s="23"/>
      <c r="Q176" s="23"/>
      <c r="V176" s="23"/>
      <c r="W176" s="219"/>
    </row>
    <row r="177" spans="15:23" ht="15.75" customHeight="1">
      <c r="O177" s="23"/>
      <c r="P177" s="23"/>
      <c r="Q177" s="23"/>
      <c r="V177" s="23"/>
      <c r="W177" s="219"/>
    </row>
    <row r="178" spans="15:23" ht="15.75" customHeight="1">
      <c r="O178" s="23"/>
      <c r="P178" s="23"/>
      <c r="Q178" s="23"/>
      <c r="V178" s="23"/>
      <c r="W178" s="219"/>
    </row>
    <row r="179" spans="15:23" ht="15.75" customHeight="1">
      <c r="O179" s="23"/>
      <c r="P179" s="23"/>
      <c r="Q179" s="23"/>
      <c r="V179" s="23"/>
      <c r="W179" s="219"/>
    </row>
    <row r="180" spans="15:23" ht="15.75" customHeight="1">
      <c r="O180" s="23"/>
      <c r="P180" s="23"/>
      <c r="Q180" s="23"/>
      <c r="V180" s="23"/>
      <c r="W180" s="219"/>
    </row>
    <row r="181" spans="15:23" ht="15.75" customHeight="1">
      <c r="O181" s="23"/>
      <c r="P181" s="23"/>
      <c r="Q181" s="23"/>
      <c r="V181" s="23"/>
      <c r="W181" s="219"/>
    </row>
    <row r="182" spans="15:23" ht="15.75" customHeight="1">
      <c r="O182" s="23"/>
      <c r="P182" s="23"/>
      <c r="Q182" s="23"/>
      <c r="V182" s="23"/>
      <c r="W182" s="219"/>
    </row>
    <row r="183" spans="15:23" ht="15.75" customHeight="1">
      <c r="O183" s="23"/>
      <c r="P183" s="23"/>
      <c r="Q183" s="23"/>
      <c r="V183" s="23"/>
      <c r="W183" s="219"/>
    </row>
    <row r="184" spans="15:23" ht="15.75" customHeight="1">
      <c r="O184" s="23"/>
      <c r="P184" s="23"/>
      <c r="Q184" s="23"/>
      <c r="V184" s="23"/>
      <c r="W184" s="219"/>
    </row>
    <row r="185" spans="15:23" ht="15.75" customHeight="1">
      <c r="O185" s="23"/>
      <c r="P185" s="23"/>
      <c r="Q185" s="23"/>
      <c r="V185" s="23"/>
      <c r="W185" s="219"/>
    </row>
    <row r="186" spans="15:23" ht="15.75" customHeight="1">
      <c r="O186" s="23"/>
      <c r="P186" s="23"/>
      <c r="Q186" s="23"/>
      <c r="V186" s="23"/>
      <c r="W186" s="219"/>
    </row>
    <row r="187" spans="15:23" ht="15.75" customHeight="1">
      <c r="O187" s="23"/>
      <c r="P187" s="23"/>
      <c r="Q187" s="23"/>
      <c r="V187" s="23"/>
      <c r="W187" s="219"/>
    </row>
    <row r="188" spans="15:23" ht="15.75" customHeight="1">
      <c r="O188" s="23"/>
      <c r="P188" s="23"/>
      <c r="Q188" s="23"/>
      <c r="V188" s="23"/>
      <c r="W188" s="219"/>
    </row>
    <row r="189" spans="15:23" ht="15.75" customHeight="1">
      <c r="O189" s="23"/>
      <c r="P189" s="23"/>
      <c r="Q189" s="23"/>
      <c r="V189" s="23"/>
      <c r="W189" s="219"/>
    </row>
    <row r="190" spans="15:23" ht="15.75" customHeight="1">
      <c r="O190" s="23"/>
      <c r="P190" s="23"/>
      <c r="Q190" s="23"/>
      <c r="V190" s="23"/>
      <c r="W190" s="219"/>
    </row>
    <row r="191" spans="15:23" ht="15.75" customHeight="1">
      <c r="O191" s="23"/>
      <c r="P191" s="23"/>
      <c r="Q191" s="23"/>
      <c r="V191" s="23"/>
      <c r="W191" s="219"/>
    </row>
    <row r="192" spans="15:23" ht="15.75" customHeight="1">
      <c r="O192" s="23"/>
      <c r="P192" s="23"/>
      <c r="Q192" s="23"/>
      <c r="V192" s="23"/>
      <c r="W192" s="219"/>
    </row>
    <row r="193" spans="15:23" ht="15.75" customHeight="1">
      <c r="O193" s="23"/>
      <c r="P193" s="23"/>
      <c r="Q193" s="23"/>
      <c r="V193" s="23"/>
      <c r="W193" s="219"/>
    </row>
    <row r="194" spans="15:23" ht="15.75" customHeight="1">
      <c r="O194" s="23"/>
      <c r="P194" s="23"/>
      <c r="Q194" s="23"/>
      <c r="V194" s="23"/>
      <c r="W194" s="219"/>
    </row>
    <row r="195" spans="15:23" ht="15.75" customHeight="1">
      <c r="O195" s="23"/>
      <c r="P195" s="23"/>
      <c r="Q195" s="23"/>
      <c r="V195" s="23"/>
      <c r="W195" s="219"/>
    </row>
    <row r="196" spans="15:23" ht="15.75" customHeight="1">
      <c r="O196" s="23"/>
      <c r="P196" s="23"/>
      <c r="Q196" s="23"/>
      <c r="V196" s="23"/>
      <c r="W196" s="219"/>
    </row>
    <row r="197" spans="15:23" ht="15.75" customHeight="1">
      <c r="O197" s="23"/>
      <c r="P197" s="23"/>
      <c r="Q197" s="23"/>
      <c r="V197" s="23"/>
      <c r="W197" s="219"/>
    </row>
    <row r="198" spans="15:23" ht="15.75" customHeight="1">
      <c r="O198" s="23"/>
      <c r="P198" s="23"/>
      <c r="Q198" s="23"/>
      <c r="V198" s="23"/>
      <c r="W198" s="219"/>
    </row>
    <row r="199" spans="15:23" ht="15.75" customHeight="1">
      <c r="O199" s="23"/>
      <c r="P199" s="23"/>
      <c r="Q199" s="23"/>
      <c r="V199" s="23"/>
      <c r="W199" s="219"/>
    </row>
    <row r="200" spans="15:23" ht="15.75" customHeight="1">
      <c r="O200" s="23"/>
      <c r="P200" s="23"/>
      <c r="Q200" s="23"/>
      <c r="V200" s="23"/>
      <c r="W200" s="219"/>
    </row>
    <row r="201" spans="15:23" ht="15.75" customHeight="1">
      <c r="O201" s="23"/>
      <c r="P201" s="23"/>
      <c r="Q201" s="23"/>
      <c r="V201" s="23"/>
      <c r="W201" s="219"/>
    </row>
    <row r="202" spans="15:23" ht="15.75" customHeight="1">
      <c r="O202" s="23"/>
      <c r="P202" s="23"/>
      <c r="Q202" s="23"/>
      <c r="V202" s="23"/>
      <c r="W202" s="219"/>
    </row>
    <row r="203" spans="15:23" ht="15.75" customHeight="1">
      <c r="O203" s="23"/>
      <c r="P203" s="23"/>
      <c r="Q203" s="23"/>
      <c r="V203" s="23"/>
      <c r="W203" s="219"/>
    </row>
    <row r="204" spans="15:23" ht="15.75" customHeight="1">
      <c r="O204" s="23"/>
      <c r="P204" s="23"/>
      <c r="Q204" s="23"/>
      <c r="V204" s="23"/>
      <c r="W204" s="219"/>
    </row>
    <row r="205" spans="15:23" ht="15.75" customHeight="1">
      <c r="O205" s="23"/>
      <c r="P205" s="23"/>
      <c r="Q205" s="23"/>
      <c r="V205" s="23"/>
      <c r="W205" s="219"/>
    </row>
    <row r="206" spans="15:23" ht="15.75" customHeight="1">
      <c r="O206" s="23"/>
      <c r="P206" s="23"/>
      <c r="Q206" s="23"/>
      <c r="V206" s="23"/>
      <c r="W206" s="219"/>
    </row>
    <row r="207" spans="15:23" ht="15.75" customHeight="1">
      <c r="O207" s="23"/>
      <c r="P207" s="23"/>
      <c r="Q207" s="23"/>
      <c r="V207" s="23"/>
      <c r="W207" s="219"/>
    </row>
    <row r="208" spans="15:23" ht="15.75" customHeight="1">
      <c r="O208" s="23"/>
      <c r="P208" s="23"/>
      <c r="Q208" s="23"/>
      <c r="V208" s="23"/>
      <c r="W208" s="219"/>
    </row>
    <row r="209" spans="15:23" ht="15.75" customHeight="1">
      <c r="O209" s="23"/>
      <c r="P209" s="23"/>
      <c r="Q209" s="23"/>
      <c r="V209" s="23"/>
      <c r="W209" s="219"/>
    </row>
    <row r="210" spans="15:23" ht="15.75" customHeight="1">
      <c r="O210" s="23"/>
      <c r="P210" s="23"/>
      <c r="Q210" s="23"/>
      <c r="V210" s="23"/>
      <c r="W210" s="219"/>
    </row>
    <row r="211" spans="15:23" ht="15.75" customHeight="1">
      <c r="O211" s="23"/>
      <c r="P211" s="23"/>
      <c r="Q211" s="23"/>
      <c r="V211" s="23"/>
      <c r="W211" s="219"/>
    </row>
    <row r="212" spans="15:23" ht="15.75" customHeight="1">
      <c r="O212" s="23"/>
      <c r="P212" s="23"/>
      <c r="Q212" s="23"/>
      <c r="V212" s="23"/>
      <c r="W212" s="219"/>
    </row>
    <row r="213" spans="15:23" ht="15.75" customHeight="1">
      <c r="O213" s="23"/>
      <c r="P213" s="23"/>
      <c r="Q213" s="23"/>
      <c r="V213" s="23"/>
      <c r="W213" s="219"/>
    </row>
    <row r="214" spans="15:23" ht="15.75" customHeight="1">
      <c r="O214" s="23"/>
      <c r="P214" s="23"/>
      <c r="Q214" s="23"/>
      <c r="V214" s="23"/>
      <c r="W214" s="219"/>
    </row>
    <row r="215" spans="15:23" ht="15.75" customHeight="1">
      <c r="O215" s="23"/>
      <c r="P215" s="23"/>
      <c r="Q215" s="23"/>
      <c r="V215" s="23"/>
      <c r="W215" s="219"/>
    </row>
    <row r="216" spans="15:23" ht="15.75" customHeight="1">
      <c r="O216" s="23"/>
      <c r="P216" s="23"/>
      <c r="Q216" s="23"/>
      <c r="V216" s="23"/>
      <c r="W216" s="219"/>
    </row>
    <row r="217" spans="15:23" ht="15.75" customHeight="1">
      <c r="O217" s="23"/>
      <c r="P217" s="23"/>
      <c r="Q217" s="23"/>
      <c r="V217" s="23"/>
      <c r="W217" s="219"/>
    </row>
    <row r="218" spans="15:23" ht="15.75" customHeight="1">
      <c r="O218" s="23"/>
      <c r="P218" s="23"/>
      <c r="Q218" s="23"/>
      <c r="V218" s="23"/>
      <c r="W218" s="219"/>
    </row>
    <row r="219" spans="15:23" ht="15.75" customHeight="1">
      <c r="O219" s="23"/>
      <c r="P219" s="23"/>
      <c r="Q219" s="23"/>
      <c r="V219" s="23"/>
      <c r="W219" s="219"/>
    </row>
    <row r="220" spans="15:23" ht="15.75" customHeight="1">
      <c r="O220" s="23"/>
      <c r="P220" s="23"/>
      <c r="Q220" s="23"/>
      <c r="V220" s="23"/>
      <c r="W220" s="219"/>
    </row>
    <row r="221" spans="15:23" ht="15.75" customHeight="1">
      <c r="O221" s="23"/>
      <c r="P221" s="23"/>
      <c r="Q221" s="23"/>
      <c r="V221" s="23"/>
      <c r="W221" s="219"/>
    </row>
    <row r="222" spans="15:23" ht="15.75" customHeight="1">
      <c r="O222" s="23"/>
      <c r="P222" s="23"/>
      <c r="Q222" s="23"/>
      <c r="V222" s="23"/>
      <c r="W222" s="219"/>
    </row>
    <row r="223" spans="15:23" ht="15.75" customHeight="1">
      <c r="O223" s="23"/>
      <c r="P223" s="23"/>
      <c r="Q223" s="23"/>
      <c r="V223" s="23"/>
      <c r="W223" s="219"/>
    </row>
    <row r="224" spans="15:23" ht="15.75" customHeight="1">
      <c r="O224" s="23"/>
      <c r="P224" s="23"/>
      <c r="Q224" s="23"/>
      <c r="V224" s="23"/>
      <c r="W224" s="219"/>
    </row>
    <row r="225" spans="15:23" ht="15.75" customHeight="1">
      <c r="O225" s="23"/>
      <c r="P225" s="23"/>
      <c r="Q225" s="23"/>
      <c r="V225" s="23"/>
      <c r="W225" s="219"/>
    </row>
    <row r="226" spans="15:23" ht="15.75" customHeight="1">
      <c r="O226" s="23"/>
      <c r="P226" s="23"/>
      <c r="Q226" s="23"/>
      <c r="V226" s="23"/>
      <c r="W226" s="219"/>
    </row>
    <row r="227" spans="15:23" ht="15.75" customHeight="1">
      <c r="O227" s="23"/>
      <c r="P227" s="23"/>
      <c r="Q227" s="23"/>
      <c r="V227" s="23"/>
      <c r="W227" s="219"/>
    </row>
    <row r="228" spans="15:23" ht="15.75" customHeight="1">
      <c r="O228" s="23"/>
      <c r="P228" s="23"/>
      <c r="Q228" s="23"/>
      <c r="V228" s="23"/>
      <c r="W228" s="219"/>
    </row>
    <row r="229" spans="15:23" ht="15.75" customHeight="1">
      <c r="O229" s="23"/>
      <c r="P229" s="23"/>
      <c r="Q229" s="23"/>
      <c r="V229" s="23"/>
      <c r="W229" s="219"/>
    </row>
    <row r="230" spans="15:23" ht="15.75" customHeight="1">
      <c r="O230" s="23"/>
      <c r="P230" s="23"/>
      <c r="Q230" s="23"/>
      <c r="V230" s="23"/>
      <c r="W230" s="219"/>
    </row>
    <row r="231" spans="15:23" ht="15.75" customHeight="1">
      <c r="O231" s="23"/>
      <c r="P231" s="23"/>
      <c r="Q231" s="23"/>
      <c r="V231" s="23"/>
      <c r="W231" s="219"/>
    </row>
    <row r="232" spans="15:23" ht="15.75" customHeight="1">
      <c r="O232" s="23"/>
      <c r="P232" s="23"/>
      <c r="Q232" s="23"/>
      <c r="V232" s="23"/>
      <c r="W232" s="219"/>
    </row>
    <row r="233" spans="15:23" ht="15.75" customHeight="1">
      <c r="O233" s="23"/>
      <c r="P233" s="23"/>
      <c r="Q233" s="23"/>
      <c r="V233" s="23"/>
      <c r="W233" s="219"/>
    </row>
    <row r="234" spans="15:23" ht="15.75" customHeight="1">
      <c r="O234" s="23"/>
      <c r="P234" s="23"/>
      <c r="Q234" s="23"/>
      <c r="V234" s="23"/>
      <c r="W234" s="219"/>
    </row>
    <row r="235" spans="15:23" ht="15.75" customHeight="1">
      <c r="O235" s="23"/>
      <c r="P235" s="23"/>
      <c r="Q235" s="23"/>
      <c r="V235" s="23"/>
    </row>
    <row r="236" spans="15:23" ht="15.75" customHeight="1">
      <c r="O236" s="23"/>
      <c r="P236" s="23"/>
      <c r="Q236" s="23"/>
      <c r="V236" s="23"/>
    </row>
    <row r="237" spans="15:23" ht="15.75" customHeight="1">
      <c r="O237" s="23"/>
      <c r="P237" s="23"/>
      <c r="Q237" s="23"/>
      <c r="V237" s="23"/>
    </row>
    <row r="238" spans="15:23" ht="15.75" customHeight="1">
      <c r="O238" s="23"/>
      <c r="P238" s="23"/>
      <c r="Q238" s="23"/>
      <c r="V238" s="23"/>
    </row>
    <row r="239" spans="15:23" ht="15.75" customHeight="1">
      <c r="O239" s="23"/>
      <c r="P239" s="23"/>
      <c r="Q239" s="23"/>
      <c r="V239" s="23"/>
    </row>
    <row r="240" spans="15:23" ht="15.75" customHeight="1">
      <c r="O240" s="23"/>
      <c r="P240" s="23"/>
      <c r="Q240" s="23"/>
      <c r="V240" s="23"/>
    </row>
    <row r="241" spans="15:22" ht="15.75" customHeight="1">
      <c r="O241" s="23"/>
      <c r="P241" s="23"/>
      <c r="Q241" s="23"/>
      <c r="V241" s="23"/>
    </row>
    <row r="242" spans="15:22" ht="15.75" customHeight="1">
      <c r="O242" s="23"/>
      <c r="P242" s="23"/>
      <c r="Q242" s="23"/>
      <c r="V242" s="23"/>
    </row>
    <row r="243" spans="15:22" ht="15.75" customHeight="1">
      <c r="O243" s="23"/>
      <c r="P243" s="23"/>
      <c r="Q243" s="23"/>
      <c r="V243" s="23"/>
    </row>
    <row r="244" spans="15:22" ht="15.75" customHeight="1">
      <c r="O244" s="23"/>
      <c r="P244" s="23"/>
      <c r="Q244" s="23"/>
      <c r="V244" s="23"/>
    </row>
    <row r="245" spans="15:22" ht="15.75" customHeight="1">
      <c r="O245" s="23"/>
      <c r="P245" s="23"/>
      <c r="Q245" s="23"/>
      <c r="V245" s="23"/>
    </row>
    <row r="246" spans="15:22" ht="15.75" customHeight="1">
      <c r="O246" s="23"/>
      <c r="P246" s="23"/>
      <c r="Q246" s="23"/>
      <c r="V246" s="23"/>
    </row>
    <row r="247" spans="15:22" ht="15.75" customHeight="1">
      <c r="O247" s="23"/>
      <c r="P247" s="23"/>
      <c r="Q247" s="23"/>
      <c r="V247" s="23"/>
    </row>
    <row r="248" spans="15:22" ht="15.75" customHeight="1">
      <c r="O248" s="23"/>
      <c r="P248" s="23"/>
      <c r="Q248" s="23"/>
      <c r="V248" s="23"/>
    </row>
    <row r="249" spans="15:22" ht="15.75" customHeight="1">
      <c r="O249" s="23"/>
      <c r="P249" s="23"/>
      <c r="Q249" s="23"/>
      <c r="V249" s="23"/>
    </row>
    <row r="250" spans="15:22" ht="15.75" customHeight="1">
      <c r="O250" s="23"/>
      <c r="P250" s="23"/>
      <c r="Q250" s="23"/>
      <c r="V250" s="23"/>
    </row>
    <row r="251" spans="15:22" ht="15.75" customHeight="1">
      <c r="O251" s="23"/>
      <c r="P251" s="23"/>
      <c r="Q251" s="23"/>
      <c r="V251" s="23"/>
    </row>
    <row r="252" spans="15:22" ht="15.75" customHeight="1">
      <c r="O252" s="23"/>
      <c r="P252" s="23"/>
      <c r="Q252" s="23"/>
      <c r="V252" s="23"/>
    </row>
    <row r="253" spans="15:22" ht="15.75" customHeight="1">
      <c r="O253" s="23"/>
      <c r="P253" s="23"/>
      <c r="Q253" s="23"/>
      <c r="V253" s="23"/>
    </row>
    <row r="254" spans="15:22" ht="15.75" customHeight="1">
      <c r="O254" s="23"/>
      <c r="P254" s="23"/>
      <c r="Q254" s="23"/>
      <c r="V254" s="23"/>
    </row>
    <row r="255" spans="15:22" ht="15.75" customHeight="1">
      <c r="O255" s="23"/>
      <c r="P255" s="23"/>
      <c r="Q255" s="23"/>
      <c r="V255" s="23"/>
    </row>
    <row r="256" spans="15:22" ht="15.75" customHeight="1">
      <c r="O256" s="23"/>
      <c r="P256" s="23"/>
      <c r="Q256" s="23"/>
      <c r="V256" s="23"/>
    </row>
    <row r="257" spans="15:22" ht="15.75" customHeight="1">
      <c r="O257" s="23"/>
      <c r="P257" s="23"/>
      <c r="Q257" s="23"/>
      <c r="V257" s="23"/>
    </row>
    <row r="258" spans="15:22" ht="15.75" customHeight="1">
      <c r="O258" s="23"/>
      <c r="P258" s="23"/>
      <c r="Q258" s="23"/>
      <c r="V258" s="23"/>
    </row>
    <row r="259" spans="15:22" ht="15.75" customHeight="1">
      <c r="O259" s="23"/>
      <c r="P259" s="23"/>
      <c r="Q259" s="23"/>
      <c r="V259" s="23"/>
    </row>
    <row r="260" spans="15:22" ht="15.75" customHeight="1">
      <c r="O260" s="23"/>
      <c r="P260" s="23"/>
      <c r="Q260" s="23"/>
      <c r="V260" s="23"/>
    </row>
    <row r="261" spans="15:22" ht="15.75" customHeight="1">
      <c r="O261" s="23"/>
      <c r="P261" s="23"/>
      <c r="Q261" s="23"/>
      <c r="V261" s="23"/>
    </row>
    <row r="262" spans="15:22" ht="15.75" customHeight="1">
      <c r="O262" s="23"/>
      <c r="P262" s="23"/>
      <c r="Q262" s="23"/>
      <c r="V262" s="23"/>
    </row>
    <row r="263" spans="15:22" ht="15.75" customHeight="1">
      <c r="O263" s="23"/>
      <c r="P263" s="23"/>
      <c r="Q263" s="23"/>
      <c r="V263" s="23"/>
    </row>
    <row r="264" spans="15:22" ht="15.75" customHeight="1">
      <c r="O264" s="23"/>
      <c r="P264" s="23"/>
      <c r="Q264" s="23"/>
      <c r="V264" s="23"/>
    </row>
    <row r="265" spans="15:22" ht="15.75" customHeight="1">
      <c r="O265" s="23"/>
      <c r="P265" s="23"/>
      <c r="Q265" s="23"/>
      <c r="V265" s="23"/>
    </row>
    <row r="266" spans="15:22" ht="15.75" customHeight="1">
      <c r="O266" s="23"/>
      <c r="P266" s="23"/>
      <c r="Q266" s="23"/>
      <c r="V266" s="23"/>
    </row>
    <row r="267" spans="15:22" ht="15.75" customHeight="1">
      <c r="O267" s="23"/>
      <c r="P267" s="23"/>
      <c r="Q267" s="23"/>
      <c r="V267" s="23"/>
    </row>
    <row r="268" spans="15:22" ht="15.75" customHeight="1">
      <c r="O268" s="23"/>
      <c r="P268" s="23"/>
      <c r="Q268" s="23"/>
      <c r="V268" s="23"/>
    </row>
    <row r="269" spans="15:22" ht="15.75" customHeight="1">
      <c r="O269" s="23"/>
      <c r="P269" s="23"/>
      <c r="Q269" s="23"/>
      <c r="V269" s="23"/>
    </row>
    <row r="270" spans="15:22" ht="15.75" customHeight="1">
      <c r="O270" s="23"/>
      <c r="P270" s="23"/>
      <c r="Q270" s="23"/>
      <c r="V270" s="23"/>
    </row>
    <row r="271" spans="15:22" ht="15.75" customHeight="1">
      <c r="O271" s="23"/>
      <c r="P271" s="23"/>
      <c r="Q271" s="23"/>
      <c r="V271" s="23"/>
    </row>
    <row r="272" spans="15:22" ht="15.75" customHeight="1">
      <c r="O272" s="23"/>
      <c r="P272" s="23"/>
      <c r="Q272" s="23"/>
      <c r="V272" s="23"/>
    </row>
    <row r="273" spans="15:22" ht="15.75" customHeight="1">
      <c r="O273" s="23"/>
      <c r="P273" s="23"/>
      <c r="Q273" s="23"/>
      <c r="V273" s="23"/>
    </row>
    <row r="274" spans="15:22" ht="15.75" customHeight="1">
      <c r="O274" s="23"/>
      <c r="P274" s="23"/>
      <c r="Q274" s="23"/>
      <c r="V274" s="23"/>
    </row>
    <row r="275" spans="15:22" ht="15.75" customHeight="1">
      <c r="O275" s="23"/>
      <c r="P275" s="23"/>
      <c r="Q275" s="23"/>
      <c r="V275" s="23"/>
    </row>
    <row r="276" spans="15:22" ht="15.75" customHeight="1">
      <c r="O276" s="23"/>
      <c r="P276" s="23"/>
      <c r="Q276" s="23"/>
      <c r="V276" s="23"/>
    </row>
    <row r="277" spans="15:22" ht="15.75" customHeight="1">
      <c r="O277" s="23"/>
      <c r="P277" s="23"/>
      <c r="Q277" s="23"/>
      <c r="V277" s="23"/>
    </row>
    <row r="278" spans="15:22" ht="15.75" customHeight="1">
      <c r="O278" s="23"/>
      <c r="P278" s="23"/>
      <c r="Q278" s="23"/>
      <c r="V278" s="23"/>
    </row>
    <row r="279" spans="15:22" ht="15.75" customHeight="1">
      <c r="O279" s="23"/>
      <c r="P279" s="23"/>
      <c r="Q279" s="23"/>
      <c r="V279" s="23"/>
    </row>
    <row r="280" spans="15:22" ht="15.75" customHeight="1">
      <c r="O280" s="23"/>
      <c r="P280" s="23"/>
      <c r="Q280" s="23"/>
      <c r="V280" s="23"/>
    </row>
    <row r="281" spans="15:22" ht="15.75" customHeight="1">
      <c r="O281" s="23"/>
      <c r="P281" s="23"/>
      <c r="Q281" s="23"/>
      <c r="V281" s="23"/>
    </row>
    <row r="282" spans="15:22" ht="15.75" customHeight="1">
      <c r="O282" s="23"/>
      <c r="P282" s="23"/>
      <c r="Q282" s="23"/>
      <c r="V282" s="23"/>
    </row>
    <row r="283" spans="15:22" ht="15.75" customHeight="1">
      <c r="O283" s="23"/>
      <c r="P283" s="23"/>
      <c r="Q283" s="23"/>
      <c r="V283" s="23"/>
    </row>
    <row r="284" spans="15:22" ht="15.75" customHeight="1">
      <c r="O284" s="23"/>
      <c r="P284" s="23"/>
      <c r="Q284" s="23"/>
      <c r="V284" s="23"/>
    </row>
    <row r="285" spans="15:22" ht="15.75" customHeight="1">
      <c r="O285" s="23"/>
      <c r="P285" s="23"/>
      <c r="Q285" s="23"/>
      <c r="V285" s="23"/>
    </row>
    <row r="286" spans="15:22" ht="15.75" customHeight="1">
      <c r="O286" s="23"/>
      <c r="P286" s="23"/>
      <c r="Q286" s="23"/>
      <c r="V286" s="23"/>
    </row>
    <row r="287" spans="15:22" ht="15.75" customHeight="1">
      <c r="O287" s="23"/>
      <c r="P287" s="23"/>
      <c r="Q287" s="23"/>
      <c r="V287" s="23"/>
    </row>
    <row r="288" spans="15:22" ht="15.75" customHeight="1">
      <c r="O288" s="23"/>
      <c r="P288" s="23"/>
      <c r="Q288" s="23"/>
      <c r="V288" s="23"/>
    </row>
    <row r="289" spans="15:22" ht="15.75" customHeight="1">
      <c r="O289" s="23"/>
      <c r="P289" s="23"/>
      <c r="Q289" s="23"/>
      <c r="V289" s="23"/>
    </row>
    <row r="290" spans="15:22" ht="15.75" customHeight="1">
      <c r="O290" s="23"/>
      <c r="P290" s="23"/>
      <c r="Q290" s="23"/>
      <c r="V290" s="23"/>
    </row>
    <row r="291" spans="15:22" ht="15.75" customHeight="1">
      <c r="O291" s="23"/>
      <c r="P291" s="23"/>
      <c r="Q291" s="23"/>
      <c r="V291" s="23"/>
    </row>
    <row r="292" spans="15:22" ht="15.75" customHeight="1">
      <c r="O292" s="23"/>
      <c r="P292" s="23"/>
      <c r="Q292" s="23"/>
      <c r="V292" s="23"/>
    </row>
    <row r="293" spans="15:22" ht="15.75" customHeight="1">
      <c r="O293" s="23"/>
      <c r="P293" s="23"/>
      <c r="Q293" s="23"/>
      <c r="V293" s="23"/>
    </row>
    <row r="294" spans="15:22" ht="15.75" customHeight="1">
      <c r="O294" s="23"/>
      <c r="P294" s="23"/>
      <c r="Q294" s="23"/>
      <c r="V294" s="23"/>
    </row>
    <row r="295" spans="15:22" ht="15.75" customHeight="1">
      <c r="O295" s="23"/>
      <c r="P295" s="23"/>
      <c r="Q295" s="23"/>
      <c r="V295" s="23"/>
    </row>
    <row r="296" spans="15:22" ht="15.75" customHeight="1">
      <c r="O296" s="23"/>
      <c r="P296" s="23"/>
      <c r="Q296" s="23"/>
      <c r="V296" s="23"/>
    </row>
    <row r="297" spans="15:22" ht="15.75" customHeight="1">
      <c r="O297" s="23"/>
      <c r="P297" s="23"/>
      <c r="Q297" s="23"/>
      <c r="V297" s="23"/>
    </row>
    <row r="298" spans="15:22" ht="15.75" customHeight="1">
      <c r="O298" s="23"/>
      <c r="P298" s="23"/>
      <c r="Q298" s="23"/>
      <c r="V298" s="23"/>
    </row>
    <row r="299" spans="15:22" ht="15.75" customHeight="1">
      <c r="O299" s="23"/>
      <c r="P299" s="23"/>
      <c r="Q299" s="23"/>
      <c r="V299" s="23"/>
    </row>
    <row r="300" spans="15:22" ht="15.75" customHeight="1">
      <c r="O300" s="23"/>
      <c r="P300" s="23"/>
      <c r="Q300" s="23"/>
      <c r="V300" s="23"/>
    </row>
    <row r="301" spans="15:22" ht="15.75" customHeight="1">
      <c r="O301" s="23"/>
      <c r="P301" s="23"/>
      <c r="Q301" s="23"/>
      <c r="V301" s="23"/>
    </row>
    <row r="302" spans="15:22" ht="15.75" customHeight="1">
      <c r="O302" s="23"/>
      <c r="P302" s="23"/>
      <c r="Q302" s="23"/>
      <c r="V302" s="23"/>
    </row>
    <row r="303" spans="15:22" ht="15.75" customHeight="1">
      <c r="O303" s="23"/>
      <c r="P303" s="23"/>
      <c r="Q303" s="23"/>
      <c r="V303" s="23"/>
    </row>
    <row r="304" spans="15:22" ht="15.75" customHeight="1">
      <c r="O304" s="23"/>
      <c r="P304" s="23"/>
      <c r="Q304" s="23"/>
      <c r="V304" s="23"/>
    </row>
    <row r="305" spans="15:22" ht="15.75" customHeight="1">
      <c r="O305" s="23"/>
      <c r="P305" s="23"/>
      <c r="Q305" s="23"/>
      <c r="V305" s="23"/>
    </row>
    <row r="306" spans="15:22" ht="15.75" customHeight="1">
      <c r="O306" s="23"/>
      <c r="P306" s="23"/>
      <c r="Q306" s="23"/>
      <c r="V306" s="23"/>
    </row>
    <row r="307" spans="15:22" ht="15.75" customHeight="1">
      <c r="O307" s="23"/>
      <c r="P307" s="23"/>
      <c r="Q307" s="23"/>
      <c r="V307" s="23"/>
    </row>
    <row r="308" spans="15:22" ht="15.75" customHeight="1">
      <c r="O308" s="23"/>
      <c r="P308" s="23"/>
      <c r="Q308" s="23"/>
      <c r="V308" s="23"/>
    </row>
    <row r="309" spans="15:22" ht="15.75" customHeight="1">
      <c r="O309" s="23"/>
      <c r="P309" s="23"/>
      <c r="Q309" s="23"/>
      <c r="V309" s="23"/>
    </row>
    <row r="310" spans="15:22" ht="15.75" customHeight="1">
      <c r="O310" s="23"/>
      <c r="P310" s="23"/>
      <c r="Q310" s="23"/>
      <c r="V310" s="23"/>
    </row>
    <row r="311" spans="15:22" ht="15.75" customHeight="1">
      <c r="O311" s="23"/>
      <c r="P311" s="23"/>
      <c r="Q311" s="23"/>
      <c r="V311" s="23"/>
    </row>
    <row r="312" spans="15:22" ht="15.75" customHeight="1">
      <c r="O312" s="23"/>
      <c r="P312" s="23"/>
      <c r="Q312" s="23"/>
      <c r="V312" s="23"/>
    </row>
    <row r="313" spans="15:22" ht="15.75" customHeight="1">
      <c r="O313" s="23"/>
      <c r="P313" s="23"/>
      <c r="Q313" s="23"/>
      <c r="V313" s="23"/>
    </row>
    <row r="314" spans="15:22" ht="15.75" customHeight="1">
      <c r="O314" s="23"/>
      <c r="P314" s="23"/>
      <c r="Q314" s="23"/>
      <c r="V314" s="23"/>
    </row>
    <row r="315" spans="15:22" ht="15.75" customHeight="1">
      <c r="O315" s="23"/>
      <c r="P315" s="23"/>
      <c r="Q315" s="23"/>
      <c r="V315" s="23"/>
    </row>
    <row r="316" spans="15:22" ht="15.75" customHeight="1">
      <c r="O316" s="23"/>
      <c r="P316" s="23"/>
      <c r="Q316" s="23"/>
      <c r="V316" s="23"/>
    </row>
    <row r="317" spans="15:22" ht="15.75" customHeight="1">
      <c r="O317" s="23"/>
      <c r="P317" s="23"/>
      <c r="Q317" s="23"/>
      <c r="V317" s="23"/>
    </row>
    <row r="318" spans="15:22" ht="15.75" customHeight="1">
      <c r="O318" s="23"/>
      <c r="P318" s="23"/>
      <c r="Q318" s="23"/>
      <c r="V318" s="23"/>
    </row>
    <row r="319" spans="15:22" ht="15.75" customHeight="1">
      <c r="O319" s="23"/>
      <c r="P319" s="23"/>
      <c r="Q319" s="23"/>
      <c r="V319" s="23"/>
    </row>
    <row r="320" spans="15:22" ht="15.75" customHeight="1">
      <c r="O320" s="23"/>
      <c r="P320" s="23"/>
      <c r="Q320" s="23"/>
      <c r="V320" s="23"/>
    </row>
    <row r="321" spans="15:22" ht="15.75" customHeight="1">
      <c r="O321" s="23"/>
      <c r="P321" s="23"/>
      <c r="Q321" s="23"/>
      <c r="V321" s="23"/>
    </row>
    <row r="322" spans="15:22" ht="15.75" customHeight="1">
      <c r="O322" s="23"/>
      <c r="P322" s="23"/>
      <c r="Q322" s="23"/>
      <c r="V322" s="23"/>
    </row>
    <row r="323" spans="15:22" ht="15.75" customHeight="1">
      <c r="O323" s="23"/>
      <c r="P323" s="23"/>
      <c r="Q323" s="23"/>
      <c r="V323" s="23"/>
    </row>
    <row r="324" spans="15:22" ht="15.75" customHeight="1">
      <c r="O324" s="23"/>
      <c r="P324" s="23"/>
      <c r="Q324" s="23"/>
      <c r="V324" s="23"/>
    </row>
    <row r="325" spans="15:22" ht="15.75" customHeight="1">
      <c r="O325" s="23"/>
      <c r="P325" s="23"/>
      <c r="Q325" s="23"/>
      <c r="V325" s="23"/>
    </row>
    <row r="326" spans="15:22" ht="15.75" customHeight="1">
      <c r="O326" s="23"/>
      <c r="P326" s="23"/>
      <c r="Q326" s="23"/>
      <c r="V326" s="23"/>
    </row>
    <row r="327" spans="15:22" ht="15.75" customHeight="1">
      <c r="O327" s="23"/>
      <c r="P327" s="23"/>
      <c r="Q327" s="23"/>
      <c r="V327" s="23"/>
    </row>
    <row r="328" spans="15:22" ht="15.75" customHeight="1">
      <c r="O328" s="23"/>
      <c r="P328" s="23"/>
      <c r="Q328" s="23"/>
      <c r="V328" s="23"/>
    </row>
    <row r="329" spans="15:22" ht="15.75" customHeight="1">
      <c r="O329" s="23"/>
      <c r="P329" s="23"/>
      <c r="Q329" s="23"/>
      <c r="V329" s="23"/>
    </row>
    <row r="330" spans="15:22" ht="15.75" customHeight="1">
      <c r="O330" s="23"/>
      <c r="P330" s="23"/>
      <c r="Q330" s="23"/>
      <c r="V330" s="23"/>
    </row>
    <row r="331" spans="15:22" ht="15.75" customHeight="1">
      <c r="O331" s="23"/>
      <c r="P331" s="23"/>
      <c r="Q331" s="23"/>
      <c r="V331" s="23"/>
    </row>
    <row r="332" spans="15:22" ht="15.75" customHeight="1">
      <c r="O332" s="23"/>
      <c r="P332" s="23"/>
      <c r="Q332" s="23"/>
      <c r="V332" s="23"/>
    </row>
    <row r="333" spans="15:22" ht="15.75" customHeight="1">
      <c r="O333" s="23"/>
      <c r="P333" s="23"/>
      <c r="Q333" s="23"/>
      <c r="V333" s="23"/>
    </row>
    <row r="334" spans="15:22" ht="15.75" customHeight="1">
      <c r="O334" s="23"/>
      <c r="P334" s="23"/>
      <c r="Q334" s="23"/>
      <c r="V334" s="23"/>
    </row>
    <row r="335" spans="15:22" ht="15.75" customHeight="1">
      <c r="O335" s="23"/>
      <c r="P335" s="23"/>
      <c r="Q335" s="23"/>
      <c r="V335" s="23"/>
    </row>
    <row r="336" spans="15:22" ht="15.75" customHeight="1">
      <c r="O336" s="23"/>
      <c r="P336" s="23"/>
      <c r="Q336" s="23"/>
      <c r="V336" s="23"/>
    </row>
    <row r="337" spans="15:22" ht="15.75" customHeight="1">
      <c r="O337" s="23"/>
      <c r="P337" s="23"/>
      <c r="Q337" s="23"/>
      <c r="V337" s="23"/>
    </row>
    <row r="338" spans="15:22" ht="15.75" customHeight="1">
      <c r="O338" s="23"/>
      <c r="P338" s="23"/>
      <c r="Q338" s="23"/>
      <c r="V338" s="23"/>
    </row>
    <row r="339" spans="15:22" ht="15.75" customHeight="1">
      <c r="O339" s="23"/>
      <c r="P339" s="23"/>
      <c r="Q339" s="23"/>
      <c r="V339" s="23"/>
    </row>
    <row r="340" spans="15:22" ht="15.75" customHeight="1">
      <c r="O340" s="23"/>
      <c r="P340" s="23"/>
      <c r="Q340" s="23"/>
      <c r="V340" s="23"/>
    </row>
    <row r="341" spans="15:22" ht="15.75" customHeight="1">
      <c r="O341" s="23"/>
      <c r="P341" s="23"/>
      <c r="Q341" s="23"/>
      <c r="V341" s="23"/>
    </row>
    <row r="342" spans="15:22" ht="15.75" customHeight="1">
      <c r="O342" s="23"/>
      <c r="P342" s="23"/>
      <c r="Q342" s="23"/>
      <c r="V342" s="23"/>
    </row>
    <row r="343" spans="15:22" ht="15.75" customHeight="1">
      <c r="O343" s="23"/>
      <c r="P343" s="23"/>
      <c r="Q343" s="23"/>
      <c r="V343" s="23"/>
    </row>
    <row r="344" spans="15:22" ht="15.75" customHeight="1">
      <c r="O344" s="23"/>
      <c r="P344" s="23"/>
      <c r="Q344" s="23"/>
      <c r="V344" s="23"/>
    </row>
    <row r="345" spans="15:22" ht="15.75" customHeight="1">
      <c r="O345" s="23"/>
      <c r="P345" s="23"/>
      <c r="Q345" s="23"/>
      <c r="V345" s="23"/>
    </row>
    <row r="346" spans="15:22" ht="15.75" customHeight="1">
      <c r="O346" s="23"/>
      <c r="P346" s="23"/>
      <c r="Q346" s="23"/>
      <c r="V346" s="23"/>
    </row>
    <row r="347" spans="15:22" ht="15.75" customHeight="1">
      <c r="O347" s="23"/>
      <c r="P347" s="23"/>
      <c r="Q347" s="23"/>
      <c r="V347" s="23"/>
    </row>
    <row r="348" spans="15:22" ht="15.75" customHeight="1">
      <c r="O348" s="23"/>
      <c r="P348" s="23"/>
      <c r="Q348" s="23"/>
      <c r="V348" s="23"/>
    </row>
    <row r="349" spans="15:22" ht="15.75" customHeight="1">
      <c r="O349" s="23"/>
      <c r="P349" s="23"/>
      <c r="Q349" s="23"/>
      <c r="V349" s="23"/>
    </row>
    <row r="350" spans="15:22" ht="15.75" customHeight="1">
      <c r="O350" s="23"/>
      <c r="P350" s="23"/>
      <c r="Q350" s="23"/>
      <c r="V350" s="23"/>
    </row>
    <row r="351" spans="15:22" ht="15.75" customHeight="1">
      <c r="O351" s="23"/>
      <c r="P351" s="23"/>
      <c r="Q351" s="23"/>
      <c r="V351" s="23"/>
    </row>
    <row r="352" spans="15:22" ht="15.75" customHeight="1">
      <c r="O352" s="23"/>
      <c r="P352" s="23"/>
      <c r="Q352" s="23"/>
      <c r="V352" s="23"/>
    </row>
    <row r="353" spans="15:22" ht="15.75" customHeight="1">
      <c r="O353" s="23"/>
      <c r="P353" s="23"/>
      <c r="Q353" s="23"/>
      <c r="V353" s="23"/>
    </row>
    <row r="354" spans="15:22" ht="15.75" customHeight="1">
      <c r="O354" s="23"/>
      <c r="P354" s="23"/>
      <c r="Q354" s="23"/>
      <c r="V354" s="23"/>
    </row>
    <row r="355" spans="15:22" ht="15.75" customHeight="1">
      <c r="O355" s="23"/>
      <c r="P355" s="23"/>
      <c r="Q355" s="23"/>
      <c r="V355" s="23"/>
    </row>
    <row r="356" spans="15:22" ht="15.75" customHeight="1">
      <c r="O356" s="23"/>
      <c r="P356" s="23"/>
      <c r="Q356" s="23"/>
      <c r="V356" s="23"/>
    </row>
    <row r="357" spans="15:22" ht="15.75" customHeight="1">
      <c r="O357" s="23"/>
      <c r="P357" s="23"/>
      <c r="Q357" s="23"/>
      <c r="V357" s="23"/>
    </row>
    <row r="358" spans="15:22" ht="15.75" customHeight="1">
      <c r="O358" s="23"/>
      <c r="P358" s="23"/>
      <c r="Q358" s="23"/>
      <c r="V358" s="23"/>
    </row>
    <row r="359" spans="15:22" ht="15.75" customHeight="1">
      <c r="O359" s="23"/>
      <c r="P359" s="23"/>
      <c r="Q359" s="23"/>
      <c r="V359" s="23"/>
    </row>
    <row r="360" spans="15:22" ht="15.75" customHeight="1">
      <c r="O360" s="23"/>
      <c r="P360" s="23"/>
      <c r="Q360" s="23"/>
      <c r="V360" s="23"/>
    </row>
    <row r="361" spans="15:22" ht="15.75" customHeight="1">
      <c r="O361" s="23"/>
      <c r="P361" s="23"/>
      <c r="Q361" s="23"/>
      <c r="V361" s="23"/>
    </row>
    <row r="362" spans="15:22" ht="15.75" customHeight="1">
      <c r="O362" s="23"/>
      <c r="P362" s="23"/>
      <c r="Q362" s="23"/>
      <c r="V362" s="23"/>
    </row>
    <row r="363" spans="15:22" ht="15.75" customHeight="1">
      <c r="O363" s="23"/>
      <c r="P363" s="23"/>
      <c r="Q363" s="23"/>
      <c r="V363" s="23"/>
    </row>
    <row r="364" spans="15:22" ht="15.75" customHeight="1">
      <c r="O364" s="23"/>
      <c r="P364" s="23"/>
      <c r="Q364" s="23"/>
      <c r="V364" s="23"/>
    </row>
    <row r="365" spans="15:22" ht="15.75" customHeight="1">
      <c r="O365" s="23"/>
      <c r="P365" s="23"/>
      <c r="Q365" s="23"/>
      <c r="V365" s="23"/>
    </row>
    <row r="366" spans="15:22" ht="15.75" customHeight="1">
      <c r="O366" s="23"/>
      <c r="P366" s="23"/>
      <c r="Q366" s="23"/>
      <c r="V366" s="23"/>
    </row>
    <row r="367" spans="15:22" ht="15.75" customHeight="1">
      <c r="O367" s="23"/>
      <c r="P367" s="23"/>
      <c r="Q367" s="23"/>
      <c r="V367" s="23"/>
    </row>
    <row r="368" spans="15:22" ht="15.75" customHeight="1">
      <c r="O368" s="23"/>
      <c r="P368" s="23"/>
      <c r="Q368" s="23"/>
      <c r="V368" s="23"/>
    </row>
    <row r="369" spans="15:22" ht="15.75" customHeight="1">
      <c r="O369" s="23"/>
      <c r="P369" s="23"/>
      <c r="Q369" s="23"/>
      <c r="V369" s="23"/>
    </row>
    <row r="370" spans="15:22" ht="15.75" customHeight="1">
      <c r="O370" s="23"/>
      <c r="P370" s="23"/>
      <c r="Q370" s="23"/>
      <c r="V370" s="23"/>
    </row>
    <row r="371" spans="15:22" ht="15.75" customHeight="1">
      <c r="O371" s="23"/>
      <c r="P371" s="23"/>
      <c r="Q371" s="23"/>
      <c r="V371" s="23"/>
    </row>
    <row r="372" spans="15:22" ht="15.75" customHeight="1">
      <c r="O372" s="23"/>
      <c r="P372" s="23"/>
      <c r="Q372" s="23"/>
      <c r="V372" s="23"/>
    </row>
    <row r="373" spans="15:22" ht="15.75" customHeight="1">
      <c r="O373" s="23"/>
      <c r="P373" s="23"/>
      <c r="Q373" s="23"/>
      <c r="V373" s="23"/>
    </row>
    <row r="374" spans="15:22" ht="15.75" customHeight="1">
      <c r="O374" s="23"/>
      <c r="P374" s="23"/>
      <c r="Q374" s="23"/>
      <c r="V374" s="23"/>
    </row>
    <row r="375" spans="15:22" ht="15.75" customHeight="1">
      <c r="O375" s="23"/>
      <c r="P375" s="23"/>
      <c r="Q375" s="23"/>
      <c r="V375" s="23"/>
    </row>
    <row r="376" spans="15:22" ht="15.75" customHeight="1">
      <c r="O376" s="23"/>
      <c r="P376" s="23"/>
      <c r="Q376" s="23"/>
      <c r="V376" s="23"/>
    </row>
    <row r="377" spans="15:22" ht="15.75" customHeight="1">
      <c r="O377" s="23"/>
      <c r="P377" s="23"/>
      <c r="Q377" s="23"/>
      <c r="V377" s="23"/>
    </row>
    <row r="378" spans="15:22" ht="15.75" customHeight="1">
      <c r="O378" s="23"/>
      <c r="P378" s="23"/>
      <c r="Q378" s="23"/>
      <c r="V378" s="23"/>
    </row>
    <row r="379" spans="15:22" ht="15.75" customHeight="1">
      <c r="O379" s="23"/>
      <c r="P379" s="23"/>
      <c r="Q379" s="23"/>
      <c r="V379" s="23"/>
    </row>
    <row r="380" spans="15:22" ht="15.75" customHeight="1">
      <c r="O380" s="23"/>
      <c r="P380" s="23"/>
      <c r="Q380" s="23"/>
      <c r="V380" s="23"/>
    </row>
    <row r="381" spans="15:22" ht="15.75" customHeight="1">
      <c r="O381" s="23"/>
      <c r="P381" s="23"/>
      <c r="Q381" s="23"/>
      <c r="V381" s="23"/>
    </row>
    <row r="382" spans="15:22" ht="15.75" customHeight="1">
      <c r="O382" s="23"/>
      <c r="P382" s="23"/>
      <c r="Q382" s="23"/>
      <c r="V382" s="23"/>
    </row>
    <row r="383" spans="15:22" ht="15.75" customHeight="1">
      <c r="O383" s="23"/>
      <c r="P383" s="23"/>
      <c r="Q383" s="23"/>
      <c r="V383" s="23"/>
    </row>
    <row r="384" spans="15:22" ht="15.75" customHeight="1">
      <c r="O384" s="23"/>
      <c r="P384" s="23"/>
      <c r="Q384" s="23"/>
      <c r="V384" s="23"/>
    </row>
    <row r="385" spans="15:22" ht="15.75" customHeight="1">
      <c r="O385" s="23"/>
      <c r="P385" s="23"/>
      <c r="Q385" s="23"/>
      <c r="V385" s="23"/>
    </row>
    <row r="386" spans="15:22" ht="15.75" customHeight="1">
      <c r="O386" s="23"/>
      <c r="P386" s="23"/>
      <c r="Q386" s="23"/>
      <c r="V386" s="23"/>
    </row>
    <row r="387" spans="15:22" ht="15.75" customHeight="1">
      <c r="O387" s="23"/>
      <c r="P387" s="23"/>
      <c r="Q387" s="23"/>
      <c r="V387" s="23"/>
    </row>
    <row r="388" spans="15:22" ht="15.75" customHeight="1">
      <c r="O388" s="23"/>
      <c r="P388" s="23"/>
      <c r="Q388" s="23"/>
      <c r="V388" s="23"/>
    </row>
    <row r="389" spans="15:22" ht="15.75" customHeight="1">
      <c r="O389" s="23"/>
      <c r="P389" s="23"/>
      <c r="Q389" s="23"/>
      <c r="V389" s="23"/>
    </row>
    <row r="390" spans="15:22" ht="15.75" customHeight="1">
      <c r="O390" s="23"/>
      <c r="P390" s="23"/>
      <c r="Q390" s="23"/>
      <c r="V390" s="23"/>
    </row>
    <row r="391" spans="15:22" ht="15.75" customHeight="1">
      <c r="O391" s="23"/>
      <c r="P391" s="23"/>
      <c r="Q391" s="23"/>
      <c r="V391" s="23"/>
    </row>
    <row r="392" spans="15:22" ht="15.75" customHeight="1">
      <c r="O392" s="23"/>
      <c r="P392" s="23"/>
      <c r="Q392" s="23"/>
      <c r="V392" s="23"/>
    </row>
    <row r="393" spans="15:22" ht="15.75" customHeight="1">
      <c r="O393" s="23"/>
      <c r="P393" s="23"/>
      <c r="Q393" s="23"/>
      <c r="V393" s="23"/>
    </row>
    <row r="394" spans="15:22" ht="15.75" customHeight="1">
      <c r="O394" s="23"/>
      <c r="P394" s="23"/>
      <c r="Q394" s="23"/>
      <c r="V394" s="23"/>
    </row>
    <row r="395" spans="15:22" ht="15.75" customHeight="1">
      <c r="O395" s="23"/>
      <c r="P395" s="23"/>
      <c r="Q395" s="23"/>
      <c r="V395" s="23"/>
    </row>
    <row r="396" spans="15:22" ht="15.75" customHeight="1">
      <c r="O396" s="23"/>
      <c r="P396" s="23"/>
      <c r="Q396" s="23"/>
      <c r="V396" s="23"/>
    </row>
    <row r="397" spans="15:22" ht="15.75" customHeight="1">
      <c r="O397" s="23"/>
      <c r="P397" s="23"/>
      <c r="Q397" s="23"/>
      <c r="V397" s="23"/>
    </row>
    <row r="398" spans="15:22" ht="15.75" customHeight="1">
      <c r="O398" s="23"/>
      <c r="P398" s="23"/>
      <c r="Q398" s="23"/>
      <c r="V398" s="23"/>
    </row>
    <row r="399" spans="15:22" ht="15.75" customHeight="1">
      <c r="O399" s="23"/>
      <c r="P399" s="23"/>
      <c r="Q399" s="23"/>
      <c r="V399" s="23"/>
    </row>
    <row r="400" spans="15:22" ht="15.75" customHeight="1">
      <c r="O400" s="23"/>
      <c r="P400" s="23"/>
      <c r="Q400" s="23"/>
      <c r="V400" s="23"/>
    </row>
    <row r="401" spans="15:22" ht="15.75" customHeight="1">
      <c r="O401" s="23"/>
      <c r="P401" s="23"/>
      <c r="Q401" s="23"/>
      <c r="V401" s="23"/>
    </row>
    <row r="402" spans="15:22" ht="15.75" customHeight="1">
      <c r="O402" s="23"/>
      <c r="P402" s="23"/>
      <c r="Q402" s="23"/>
      <c r="V402" s="23"/>
    </row>
    <row r="403" spans="15:22" ht="15.75" customHeight="1">
      <c r="O403" s="23"/>
      <c r="P403" s="23"/>
      <c r="Q403" s="23"/>
      <c r="V403" s="23"/>
    </row>
    <row r="404" spans="15:22" ht="15.75" customHeight="1">
      <c r="O404" s="23"/>
      <c r="P404" s="23"/>
      <c r="Q404" s="23"/>
      <c r="V404" s="23"/>
    </row>
    <row r="405" spans="15:22" ht="15.75" customHeight="1">
      <c r="O405" s="23"/>
      <c r="P405" s="23"/>
      <c r="Q405" s="23"/>
      <c r="V405" s="23"/>
    </row>
    <row r="406" spans="15:22" ht="15.75" customHeight="1">
      <c r="O406" s="23"/>
      <c r="P406" s="23"/>
      <c r="Q406" s="23"/>
      <c r="V406" s="23"/>
    </row>
    <row r="407" spans="15:22" ht="15.75" customHeight="1">
      <c r="O407" s="23"/>
      <c r="P407" s="23"/>
      <c r="Q407" s="23"/>
      <c r="V407" s="23"/>
    </row>
    <row r="408" spans="15:22" ht="15.75" customHeight="1">
      <c r="O408" s="23"/>
      <c r="P408" s="23"/>
      <c r="Q408" s="23"/>
      <c r="V408" s="23"/>
    </row>
    <row r="409" spans="15:22" ht="15.75" customHeight="1">
      <c r="O409" s="23"/>
      <c r="P409" s="23"/>
      <c r="Q409" s="23"/>
      <c r="V409" s="23"/>
    </row>
    <row r="410" spans="15:22" ht="15.75" customHeight="1">
      <c r="O410" s="23"/>
      <c r="P410" s="23"/>
      <c r="Q410" s="23"/>
      <c r="V410" s="23"/>
    </row>
    <row r="411" spans="15:22" ht="15.75" customHeight="1">
      <c r="O411" s="23"/>
      <c r="P411" s="23"/>
      <c r="Q411" s="23"/>
      <c r="V411" s="23"/>
    </row>
    <row r="412" spans="15:22" ht="15.75" customHeight="1">
      <c r="O412" s="23"/>
      <c r="P412" s="23"/>
      <c r="Q412" s="23"/>
      <c r="V412" s="23"/>
    </row>
    <row r="413" spans="15:22" ht="15.75" customHeight="1">
      <c r="O413" s="23"/>
      <c r="P413" s="23"/>
      <c r="Q413" s="23"/>
      <c r="V413" s="23"/>
    </row>
    <row r="414" spans="15:22" ht="15.75" customHeight="1">
      <c r="O414" s="23"/>
      <c r="P414" s="23"/>
      <c r="Q414" s="23"/>
      <c r="V414" s="23"/>
    </row>
    <row r="415" spans="15:22" ht="15.75" customHeight="1">
      <c r="O415" s="23"/>
      <c r="P415" s="23"/>
      <c r="Q415" s="23"/>
      <c r="V415" s="23"/>
    </row>
    <row r="416" spans="15:22" ht="15.75" customHeight="1">
      <c r="O416" s="23"/>
      <c r="P416" s="23"/>
      <c r="Q416" s="23"/>
      <c r="V416" s="23"/>
    </row>
    <row r="417" spans="15:22" ht="15.75" customHeight="1">
      <c r="O417" s="23"/>
      <c r="P417" s="23"/>
      <c r="Q417" s="23"/>
      <c r="V417" s="23"/>
    </row>
    <row r="418" spans="15:22" ht="15.75" customHeight="1">
      <c r="O418" s="23"/>
      <c r="P418" s="23"/>
      <c r="Q418" s="23"/>
      <c r="V418" s="23"/>
    </row>
    <row r="419" spans="15:22" ht="15.75" customHeight="1">
      <c r="O419" s="23"/>
      <c r="P419" s="23"/>
      <c r="Q419" s="23"/>
      <c r="V419" s="23"/>
    </row>
    <row r="420" spans="15:22" ht="15.75" customHeight="1">
      <c r="O420" s="23"/>
      <c r="P420" s="23"/>
      <c r="Q420" s="23"/>
      <c r="V420" s="23"/>
    </row>
    <row r="421" spans="15:22" ht="15.75" customHeight="1">
      <c r="O421" s="23"/>
      <c r="P421" s="23"/>
      <c r="Q421" s="23"/>
      <c r="V421" s="23"/>
    </row>
    <row r="422" spans="15:22" ht="15.75" customHeight="1">
      <c r="O422" s="23"/>
      <c r="P422" s="23"/>
      <c r="Q422" s="23"/>
      <c r="V422" s="23"/>
    </row>
    <row r="423" spans="15:22" ht="15.75" customHeight="1">
      <c r="O423" s="23"/>
      <c r="P423" s="23"/>
      <c r="Q423" s="23"/>
      <c r="V423" s="23"/>
    </row>
    <row r="424" spans="15:22" ht="15.75" customHeight="1">
      <c r="O424" s="23"/>
      <c r="P424" s="23"/>
      <c r="Q424" s="23"/>
      <c r="V424" s="23"/>
    </row>
    <row r="425" spans="15:22" ht="15.75" customHeight="1">
      <c r="O425" s="23"/>
      <c r="P425" s="23"/>
      <c r="Q425" s="23"/>
      <c r="V425" s="23"/>
    </row>
    <row r="426" spans="15:22" ht="15.75" customHeight="1">
      <c r="O426" s="23"/>
      <c r="P426" s="23"/>
      <c r="Q426" s="23"/>
      <c r="V426" s="23"/>
    </row>
    <row r="427" spans="15:22" ht="15.75" customHeight="1">
      <c r="O427" s="23"/>
      <c r="P427" s="23"/>
      <c r="Q427" s="23"/>
      <c r="V427" s="23"/>
    </row>
    <row r="428" spans="15:22" ht="15.75" customHeight="1">
      <c r="O428" s="23"/>
      <c r="P428" s="23"/>
      <c r="Q428" s="23"/>
      <c r="V428" s="23"/>
    </row>
    <row r="429" spans="15:22" ht="15.75" customHeight="1">
      <c r="O429" s="23"/>
      <c r="P429" s="23"/>
      <c r="Q429" s="23"/>
      <c r="V429" s="23"/>
    </row>
    <row r="430" spans="15:22" ht="15.75" customHeight="1">
      <c r="O430" s="23"/>
      <c r="P430" s="23"/>
      <c r="Q430" s="23"/>
      <c r="V430" s="23"/>
    </row>
    <row r="431" spans="15:22" ht="15.75" customHeight="1">
      <c r="O431" s="23"/>
      <c r="P431" s="23"/>
      <c r="Q431" s="23"/>
      <c r="V431" s="23"/>
    </row>
    <row r="432" spans="15:22" ht="15.75" customHeight="1">
      <c r="O432" s="23"/>
      <c r="P432" s="23"/>
      <c r="Q432" s="23"/>
      <c r="V432" s="23"/>
    </row>
    <row r="433" spans="15:22" ht="15.75" customHeight="1">
      <c r="O433" s="23"/>
      <c r="P433" s="23"/>
      <c r="Q433" s="23"/>
      <c r="V433" s="23"/>
    </row>
    <row r="434" spans="15:22" ht="15.75" customHeight="1">
      <c r="O434" s="23"/>
      <c r="P434" s="23"/>
      <c r="Q434" s="23"/>
      <c r="V434" s="23"/>
    </row>
    <row r="435" spans="15:22" ht="15.75" customHeight="1">
      <c r="O435" s="23"/>
      <c r="P435" s="23"/>
      <c r="Q435" s="23"/>
      <c r="V435" s="23"/>
    </row>
    <row r="436" spans="15:22" ht="15.75" customHeight="1">
      <c r="O436" s="23"/>
      <c r="P436" s="23"/>
      <c r="Q436" s="23"/>
      <c r="V436" s="23"/>
    </row>
    <row r="437" spans="15:22" ht="15.75" customHeight="1">
      <c r="O437" s="23"/>
      <c r="P437" s="23"/>
      <c r="Q437" s="23"/>
      <c r="V437" s="23"/>
    </row>
    <row r="438" spans="15:22" ht="15.75" customHeight="1">
      <c r="O438" s="23"/>
      <c r="P438" s="23"/>
      <c r="Q438" s="23"/>
      <c r="V438" s="23"/>
    </row>
    <row r="439" spans="15:22" ht="15.75" customHeight="1">
      <c r="O439" s="23"/>
      <c r="P439" s="23"/>
      <c r="Q439" s="23"/>
      <c r="V439" s="23"/>
    </row>
    <row r="440" spans="15:22" ht="15.75" customHeight="1">
      <c r="O440" s="23"/>
      <c r="P440" s="23"/>
      <c r="Q440" s="23"/>
      <c r="V440" s="23"/>
    </row>
    <row r="441" spans="15:22" ht="15.75" customHeight="1">
      <c r="O441" s="23"/>
      <c r="P441" s="23"/>
      <c r="Q441" s="23"/>
      <c r="V441" s="23"/>
    </row>
    <row r="442" spans="15:22" ht="15.75" customHeight="1">
      <c r="O442" s="23"/>
      <c r="P442" s="23"/>
      <c r="Q442" s="23"/>
      <c r="V442" s="23"/>
    </row>
    <row r="443" spans="15:22" ht="15.75" customHeight="1">
      <c r="O443" s="23"/>
      <c r="P443" s="23"/>
      <c r="Q443" s="23"/>
      <c r="V443" s="23"/>
    </row>
    <row r="444" spans="15:22" ht="15.75" customHeight="1">
      <c r="O444" s="23"/>
      <c r="P444" s="23"/>
      <c r="Q444" s="23"/>
      <c r="V444" s="23"/>
    </row>
    <row r="445" spans="15:22" ht="15.75" customHeight="1">
      <c r="O445" s="23"/>
      <c r="P445" s="23"/>
      <c r="Q445" s="23"/>
      <c r="V445" s="23"/>
    </row>
    <row r="446" spans="15:22" ht="15.75" customHeight="1">
      <c r="O446" s="23"/>
      <c r="P446" s="23"/>
      <c r="Q446" s="23"/>
      <c r="V446" s="23"/>
    </row>
    <row r="447" spans="15:22" ht="15.75" customHeight="1">
      <c r="O447" s="23"/>
      <c r="P447" s="23"/>
      <c r="Q447" s="23"/>
      <c r="V447" s="23"/>
    </row>
    <row r="448" spans="15:22" ht="15.75" customHeight="1">
      <c r="O448" s="23"/>
      <c r="P448" s="23"/>
      <c r="Q448" s="23"/>
      <c r="V448" s="23"/>
    </row>
    <row r="449" spans="15:22" ht="15.75" customHeight="1">
      <c r="O449" s="23"/>
      <c r="P449" s="23"/>
      <c r="Q449" s="23"/>
      <c r="V449" s="23"/>
    </row>
    <row r="450" spans="15:22" ht="15.75" customHeight="1">
      <c r="O450" s="23"/>
      <c r="P450" s="23"/>
      <c r="Q450" s="23"/>
      <c r="V450" s="23"/>
    </row>
    <row r="451" spans="15:22" ht="15.75" customHeight="1">
      <c r="O451" s="23"/>
      <c r="P451" s="23"/>
      <c r="Q451" s="23"/>
      <c r="V451" s="23"/>
    </row>
    <row r="452" spans="15:22" ht="15.75" customHeight="1">
      <c r="O452" s="23"/>
      <c r="P452" s="23"/>
      <c r="Q452" s="23"/>
      <c r="V452" s="23"/>
    </row>
    <row r="453" spans="15:22" ht="15.75" customHeight="1">
      <c r="O453" s="23"/>
      <c r="P453" s="23"/>
      <c r="Q453" s="23"/>
      <c r="V453" s="23"/>
    </row>
    <row r="454" spans="15:22" ht="15.75" customHeight="1">
      <c r="O454" s="23"/>
      <c r="P454" s="23"/>
      <c r="Q454" s="23"/>
      <c r="V454" s="23"/>
    </row>
    <row r="455" spans="15:22" ht="15.75" customHeight="1">
      <c r="O455" s="23"/>
      <c r="P455" s="23"/>
      <c r="Q455" s="23"/>
      <c r="V455" s="23"/>
    </row>
    <row r="456" spans="15:22" ht="15.75" customHeight="1">
      <c r="O456" s="23"/>
      <c r="P456" s="23"/>
      <c r="Q456" s="23"/>
      <c r="V456" s="23"/>
    </row>
    <row r="457" spans="15:22" ht="15.75" customHeight="1">
      <c r="O457" s="23"/>
      <c r="P457" s="23"/>
      <c r="Q457" s="23"/>
      <c r="V457" s="23"/>
    </row>
    <row r="458" spans="15:22" ht="15.75" customHeight="1">
      <c r="O458" s="23"/>
      <c r="P458" s="23"/>
      <c r="Q458" s="23"/>
      <c r="V458" s="23"/>
    </row>
    <row r="459" spans="15:22" ht="15.75" customHeight="1">
      <c r="O459" s="23"/>
      <c r="P459" s="23"/>
      <c r="Q459" s="23"/>
      <c r="V459" s="23"/>
    </row>
    <row r="460" spans="15:22" ht="15.75" customHeight="1">
      <c r="O460" s="23"/>
      <c r="P460" s="23"/>
      <c r="Q460" s="23"/>
      <c r="V460" s="23"/>
    </row>
    <row r="461" spans="15:22" ht="15.75" customHeight="1">
      <c r="O461" s="23"/>
      <c r="P461" s="23"/>
      <c r="Q461" s="23"/>
      <c r="V461" s="23"/>
    </row>
    <row r="462" spans="15:22" ht="15.75" customHeight="1">
      <c r="O462" s="23"/>
      <c r="P462" s="23"/>
      <c r="Q462" s="23"/>
      <c r="V462" s="23"/>
    </row>
    <row r="463" spans="15:22" ht="15.75" customHeight="1">
      <c r="O463" s="23"/>
      <c r="P463" s="23"/>
      <c r="Q463" s="23"/>
      <c r="V463" s="23"/>
    </row>
    <row r="464" spans="15:22" ht="15.75" customHeight="1">
      <c r="O464" s="23"/>
      <c r="P464" s="23"/>
      <c r="Q464" s="23"/>
      <c r="V464" s="23"/>
    </row>
    <row r="465" spans="15:22" ht="15.75" customHeight="1">
      <c r="O465" s="23"/>
      <c r="P465" s="23"/>
      <c r="Q465" s="23"/>
      <c r="V465" s="23"/>
    </row>
    <row r="466" spans="15:22" ht="15.75" customHeight="1">
      <c r="O466" s="23"/>
      <c r="P466" s="23"/>
      <c r="Q466" s="23"/>
      <c r="V466" s="23"/>
    </row>
    <row r="467" spans="15:22" ht="15.75" customHeight="1">
      <c r="O467" s="23"/>
      <c r="P467" s="23"/>
      <c r="Q467" s="23"/>
      <c r="V467" s="23"/>
    </row>
    <row r="468" spans="15:22" ht="15.75" customHeight="1">
      <c r="O468" s="23"/>
      <c r="P468" s="23"/>
      <c r="Q468" s="23"/>
      <c r="V468" s="23"/>
    </row>
    <row r="469" spans="15:22" ht="15.75" customHeight="1">
      <c r="O469" s="23"/>
      <c r="P469" s="23"/>
      <c r="Q469" s="23"/>
      <c r="V469" s="23"/>
    </row>
    <row r="470" spans="15:22" ht="15.75" customHeight="1">
      <c r="O470" s="23"/>
      <c r="P470" s="23"/>
      <c r="Q470" s="23"/>
      <c r="V470" s="23"/>
    </row>
    <row r="471" spans="15:22" ht="15.75" customHeight="1">
      <c r="O471" s="23"/>
      <c r="P471" s="23"/>
      <c r="Q471" s="23"/>
      <c r="V471" s="23"/>
    </row>
    <row r="472" spans="15:22" ht="15.75" customHeight="1">
      <c r="O472" s="23"/>
      <c r="P472" s="23"/>
      <c r="Q472" s="23"/>
      <c r="V472" s="23"/>
    </row>
    <row r="473" spans="15:22" ht="15.75" customHeight="1">
      <c r="O473" s="23"/>
      <c r="P473" s="23"/>
      <c r="Q473" s="23"/>
      <c r="V473" s="23"/>
    </row>
    <row r="474" spans="15:22" ht="15.75" customHeight="1">
      <c r="O474" s="23"/>
      <c r="P474" s="23"/>
      <c r="Q474" s="23"/>
      <c r="V474" s="23"/>
    </row>
    <row r="475" spans="15:22" ht="15.75" customHeight="1">
      <c r="O475" s="23"/>
      <c r="P475" s="23"/>
      <c r="Q475" s="23"/>
      <c r="V475" s="23"/>
    </row>
    <row r="476" spans="15:22" ht="15.75" customHeight="1">
      <c r="O476" s="23"/>
      <c r="P476" s="23"/>
      <c r="Q476" s="23"/>
      <c r="V476" s="23"/>
    </row>
    <row r="477" spans="15:22" ht="15.75" customHeight="1">
      <c r="O477" s="23"/>
      <c r="P477" s="23"/>
      <c r="Q477" s="23"/>
      <c r="V477" s="23"/>
    </row>
    <row r="478" spans="15:22" ht="15.75" customHeight="1">
      <c r="O478" s="23"/>
      <c r="P478" s="23"/>
      <c r="Q478" s="23"/>
      <c r="V478" s="23"/>
    </row>
    <row r="479" spans="15:22" ht="15.75" customHeight="1">
      <c r="O479" s="23"/>
      <c r="P479" s="23"/>
      <c r="Q479" s="23"/>
      <c r="V479" s="23"/>
    </row>
    <row r="480" spans="15:22" ht="15.75" customHeight="1">
      <c r="O480" s="23"/>
      <c r="P480" s="23"/>
      <c r="Q480" s="23"/>
      <c r="V480" s="23"/>
    </row>
    <row r="481" spans="15:22" ht="15.75" customHeight="1">
      <c r="O481" s="23"/>
      <c r="P481" s="23"/>
      <c r="Q481" s="23"/>
      <c r="V481" s="23"/>
    </row>
    <row r="482" spans="15:22" ht="15.75" customHeight="1">
      <c r="O482" s="23"/>
      <c r="P482" s="23"/>
      <c r="Q482" s="23"/>
      <c r="V482" s="23"/>
    </row>
    <row r="483" spans="15:22" ht="15.75" customHeight="1">
      <c r="O483" s="23"/>
      <c r="P483" s="23"/>
      <c r="Q483" s="23"/>
      <c r="V483" s="23"/>
    </row>
    <row r="484" spans="15:22" ht="15.75" customHeight="1">
      <c r="O484" s="23"/>
      <c r="P484" s="23"/>
      <c r="Q484" s="23"/>
      <c r="V484" s="23"/>
    </row>
    <row r="485" spans="15:22" ht="15.75" customHeight="1">
      <c r="O485" s="23"/>
      <c r="P485" s="23"/>
      <c r="Q485" s="23"/>
      <c r="V485" s="23"/>
    </row>
    <row r="486" spans="15:22" ht="15.75" customHeight="1">
      <c r="O486" s="23"/>
      <c r="P486" s="23"/>
      <c r="Q486" s="23"/>
      <c r="V486" s="23"/>
    </row>
    <row r="487" spans="15:22" ht="15.75" customHeight="1">
      <c r="O487" s="23"/>
      <c r="P487" s="23"/>
      <c r="Q487" s="23"/>
      <c r="V487" s="23"/>
    </row>
    <row r="488" spans="15:22" ht="15.75" customHeight="1">
      <c r="O488" s="23"/>
      <c r="P488" s="23"/>
      <c r="Q488" s="23"/>
      <c r="V488" s="23"/>
    </row>
    <row r="489" spans="15:22" ht="15.75" customHeight="1">
      <c r="O489" s="23"/>
      <c r="P489" s="23"/>
      <c r="Q489" s="23"/>
      <c r="V489" s="23"/>
    </row>
    <row r="490" spans="15:22" ht="15.75" customHeight="1">
      <c r="O490" s="23"/>
      <c r="P490" s="23"/>
      <c r="Q490" s="23"/>
      <c r="V490" s="23"/>
    </row>
    <row r="491" spans="15:22" ht="15.75" customHeight="1">
      <c r="O491" s="23"/>
      <c r="P491" s="23"/>
      <c r="Q491" s="23"/>
      <c r="V491" s="23"/>
    </row>
    <row r="492" spans="15:22" ht="15.75" customHeight="1">
      <c r="O492" s="23"/>
      <c r="P492" s="23"/>
      <c r="Q492" s="23"/>
      <c r="V492" s="23"/>
    </row>
    <row r="493" spans="15:22" ht="15.75" customHeight="1">
      <c r="O493" s="23"/>
      <c r="P493" s="23"/>
      <c r="Q493" s="23"/>
      <c r="V493" s="23"/>
    </row>
    <row r="494" spans="15:22" ht="15.75" customHeight="1">
      <c r="O494" s="23"/>
      <c r="P494" s="23"/>
      <c r="Q494" s="23"/>
      <c r="V494" s="23"/>
    </row>
    <row r="495" spans="15:22" ht="15.75" customHeight="1">
      <c r="O495" s="23"/>
      <c r="P495" s="23"/>
      <c r="Q495" s="23"/>
      <c r="V495" s="23"/>
    </row>
    <row r="496" spans="15:22" ht="15.75" customHeight="1">
      <c r="O496" s="23"/>
      <c r="P496" s="23"/>
      <c r="Q496" s="23"/>
      <c r="V496" s="23"/>
    </row>
    <row r="497" spans="15:22" ht="15.75" customHeight="1">
      <c r="O497" s="23"/>
      <c r="P497" s="23"/>
      <c r="Q497" s="23"/>
      <c r="V497" s="23"/>
    </row>
    <row r="498" spans="15:22" ht="15.75" customHeight="1">
      <c r="O498" s="23"/>
      <c r="P498" s="23"/>
      <c r="Q498" s="23"/>
      <c r="V498" s="23"/>
    </row>
    <row r="499" spans="15:22" ht="15.75" customHeight="1">
      <c r="O499" s="23"/>
      <c r="P499" s="23"/>
      <c r="Q499" s="23"/>
      <c r="V499" s="23"/>
    </row>
    <row r="500" spans="15:22" ht="15.75" customHeight="1">
      <c r="O500" s="23"/>
      <c r="P500" s="23"/>
      <c r="Q500" s="23"/>
      <c r="V500" s="23"/>
    </row>
    <row r="501" spans="15:22" ht="15.75" customHeight="1">
      <c r="O501" s="23"/>
      <c r="P501" s="23"/>
      <c r="Q501" s="23"/>
      <c r="V501" s="23"/>
    </row>
    <row r="502" spans="15:22" ht="15.75" customHeight="1">
      <c r="O502" s="23"/>
      <c r="P502" s="23"/>
      <c r="Q502" s="23"/>
      <c r="V502" s="23"/>
    </row>
    <row r="503" spans="15:22" ht="15.75" customHeight="1">
      <c r="O503" s="23"/>
      <c r="P503" s="23"/>
      <c r="Q503" s="23"/>
      <c r="V503" s="23"/>
    </row>
    <row r="504" spans="15:22" ht="15.75" customHeight="1">
      <c r="O504" s="23"/>
      <c r="P504" s="23"/>
      <c r="Q504" s="23"/>
      <c r="V504" s="23"/>
    </row>
    <row r="505" spans="15:22" ht="15.75" customHeight="1">
      <c r="O505" s="23"/>
      <c r="P505" s="23"/>
      <c r="Q505" s="23"/>
      <c r="V505" s="23"/>
    </row>
    <row r="506" spans="15:22" ht="15.75" customHeight="1">
      <c r="O506" s="23"/>
      <c r="P506" s="23"/>
      <c r="Q506" s="23"/>
      <c r="V506" s="23"/>
    </row>
    <row r="507" spans="15:22" ht="15.75" customHeight="1">
      <c r="O507" s="23"/>
      <c r="P507" s="23"/>
      <c r="Q507" s="23"/>
      <c r="V507" s="23"/>
    </row>
    <row r="508" spans="15:22" ht="15.75" customHeight="1">
      <c r="O508" s="23"/>
      <c r="P508" s="23"/>
      <c r="Q508" s="23"/>
      <c r="V508" s="23"/>
    </row>
    <row r="509" spans="15:22" ht="15.75" customHeight="1">
      <c r="O509" s="23"/>
      <c r="P509" s="23"/>
      <c r="Q509" s="23"/>
      <c r="V509" s="23"/>
    </row>
    <row r="510" spans="15:22" ht="15.75" customHeight="1">
      <c r="O510" s="23"/>
      <c r="P510" s="23"/>
      <c r="Q510" s="23"/>
      <c r="V510" s="23"/>
    </row>
    <row r="511" spans="15:22" ht="15.75" customHeight="1">
      <c r="O511" s="23"/>
      <c r="P511" s="23"/>
      <c r="Q511" s="23"/>
      <c r="V511" s="23"/>
    </row>
    <row r="512" spans="15:22" ht="15.75" customHeight="1">
      <c r="O512" s="23"/>
      <c r="P512" s="23"/>
      <c r="Q512" s="23"/>
      <c r="V512" s="23"/>
    </row>
    <row r="513" spans="15:22" ht="15.75" customHeight="1">
      <c r="O513" s="23"/>
      <c r="P513" s="23"/>
      <c r="Q513" s="23"/>
      <c r="V513" s="23"/>
    </row>
    <row r="514" spans="15:22" ht="15.75" customHeight="1">
      <c r="O514" s="23"/>
      <c r="P514" s="23"/>
      <c r="Q514" s="23"/>
      <c r="V514" s="23"/>
    </row>
    <row r="515" spans="15:22" ht="15.75" customHeight="1">
      <c r="O515" s="23"/>
      <c r="P515" s="23"/>
      <c r="Q515" s="23"/>
      <c r="V515" s="23"/>
    </row>
    <row r="516" spans="15:22" ht="15.75" customHeight="1">
      <c r="O516" s="23"/>
      <c r="P516" s="23"/>
      <c r="Q516" s="23"/>
      <c r="V516" s="23"/>
    </row>
    <row r="517" spans="15:22" ht="15.75" customHeight="1">
      <c r="O517" s="23"/>
      <c r="P517" s="23"/>
      <c r="Q517" s="23"/>
      <c r="V517" s="23"/>
    </row>
    <row r="518" spans="15:22" ht="15.75" customHeight="1">
      <c r="O518" s="23"/>
      <c r="P518" s="23"/>
      <c r="Q518" s="23"/>
      <c r="V518" s="23"/>
    </row>
    <row r="519" spans="15:22" ht="15.75" customHeight="1">
      <c r="O519" s="23"/>
      <c r="P519" s="23"/>
      <c r="Q519" s="23"/>
      <c r="V519" s="23"/>
    </row>
    <row r="520" spans="15:22" ht="15.75" customHeight="1">
      <c r="O520" s="23"/>
      <c r="P520" s="23"/>
      <c r="Q520" s="23"/>
      <c r="V520" s="23"/>
    </row>
    <row r="521" spans="15:22" ht="15.75" customHeight="1">
      <c r="O521" s="23"/>
      <c r="P521" s="23"/>
      <c r="Q521" s="23"/>
      <c r="V521" s="23"/>
    </row>
    <row r="522" spans="15:22" ht="15.75" customHeight="1">
      <c r="O522" s="23"/>
      <c r="P522" s="23"/>
      <c r="Q522" s="23"/>
      <c r="V522" s="23"/>
    </row>
    <row r="523" spans="15:22" ht="15.75" customHeight="1">
      <c r="O523" s="23"/>
      <c r="P523" s="23"/>
      <c r="Q523" s="23"/>
      <c r="V523" s="23"/>
    </row>
    <row r="524" spans="15:22" ht="15.75" customHeight="1">
      <c r="O524" s="23"/>
      <c r="P524" s="23"/>
      <c r="Q524" s="23"/>
      <c r="V524" s="23"/>
    </row>
    <row r="525" spans="15:22" ht="15.75" customHeight="1">
      <c r="O525" s="23"/>
      <c r="P525" s="23"/>
      <c r="Q525" s="23"/>
      <c r="V525" s="23"/>
    </row>
    <row r="526" spans="15:22" ht="15.75" customHeight="1">
      <c r="O526" s="23"/>
      <c r="P526" s="23"/>
      <c r="Q526" s="23"/>
      <c r="V526" s="23"/>
    </row>
    <row r="527" spans="15:22" ht="15.75" customHeight="1">
      <c r="O527" s="23"/>
      <c r="P527" s="23"/>
      <c r="Q527" s="23"/>
      <c r="V527" s="23"/>
    </row>
    <row r="528" spans="15:22" ht="15.75" customHeight="1">
      <c r="O528" s="23"/>
      <c r="P528" s="23"/>
      <c r="Q528" s="23"/>
      <c r="V528" s="23"/>
    </row>
    <row r="529" spans="15:22" ht="15.75" customHeight="1">
      <c r="O529" s="23"/>
      <c r="P529" s="23"/>
      <c r="Q529" s="23"/>
      <c r="V529" s="23"/>
    </row>
    <row r="530" spans="15:22" ht="15.75" customHeight="1">
      <c r="O530" s="23"/>
      <c r="P530" s="23"/>
      <c r="Q530" s="23"/>
      <c r="V530" s="23"/>
    </row>
    <row r="531" spans="15:22" ht="15.75" customHeight="1">
      <c r="O531" s="23"/>
      <c r="P531" s="23"/>
      <c r="Q531" s="23"/>
      <c r="V531" s="23"/>
    </row>
    <row r="532" spans="15:22" ht="15.75" customHeight="1">
      <c r="O532" s="23"/>
      <c r="P532" s="23"/>
      <c r="Q532" s="23"/>
      <c r="V532" s="23"/>
    </row>
    <row r="533" spans="15:22" ht="15.75" customHeight="1">
      <c r="O533" s="23"/>
      <c r="P533" s="23"/>
      <c r="Q533" s="23"/>
      <c r="V533" s="23"/>
    </row>
    <row r="534" spans="15:22" ht="15.75" customHeight="1">
      <c r="O534" s="23"/>
      <c r="P534" s="23"/>
      <c r="Q534" s="23"/>
      <c r="V534" s="23"/>
    </row>
    <row r="535" spans="15:22" ht="15.75" customHeight="1">
      <c r="O535" s="23"/>
      <c r="P535" s="23"/>
      <c r="Q535" s="23"/>
      <c r="V535" s="23"/>
    </row>
    <row r="536" spans="15:22" ht="15.75" customHeight="1">
      <c r="O536" s="23"/>
      <c r="P536" s="23"/>
      <c r="Q536" s="23"/>
      <c r="V536" s="23"/>
    </row>
    <row r="537" spans="15:22" ht="15.75" customHeight="1">
      <c r="O537" s="23"/>
      <c r="P537" s="23"/>
      <c r="Q537" s="23"/>
      <c r="V537" s="23"/>
    </row>
    <row r="538" spans="15:22" ht="15.75" customHeight="1">
      <c r="O538" s="23"/>
      <c r="P538" s="23"/>
      <c r="Q538" s="23"/>
      <c r="V538" s="23"/>
    </row>
    <row r="539" spans="15:22" ht="15.75" customHeight="1">
      <c r="O539" s="23"/>
      <c r="P539" s="23"/>
      <c r="Q539" s="23"/>
      <c r="V539" s="23"/>
    </row>
    <row r="540" spans="15:22" ht="15.75" customHeight="1">
      <c r="O540" s="23"/>
      <c r="P540" s="23"/>
      <c r="Q540" s="23"/>
      <c r="V540" s="23"/>
    </row>
    <row r="541" spans="15:22" ht="15.75" customHeight="1">
      <c r="O541" s="23"/>
      <c r="P541" s="23"/>
      <c r="Q541" s="23"/>
      <c r="V541" s="23"/>
    </row>
    <row r="542" spans="15:22" ht="15.75" customHeight="1">
      <c r="O542" s="23"/>
      <c r="P542" s="23"/>
      <c r="Q542" s="23"/>
      <c r="V542" s="23"/>
    </row>
    <row r="543" spans="15:22" ht="15.75" customHeight="1">
      <c r="O543" s="23"/>
      <c r="P543" s="23"/>
      <c r="Q543" s="23"/>
      <c r="V543" s="23"/>
    </row>
    <row r="544" spans="15:22" ht="15.75" customHeight="1">
      <c r="O544" s="23"/>
      <c r="P544" s="23"/>
      <c r="Q544" s="23"/>
      <c r="V544" s="23"/>
    </row>
    <row r="545" spans="15:22" ht="15.75" customHeight="1">
      <c r="O545" s="23"/>
      <c r="P545" s="23"/>
      <c r="Q545" s="23"/>
      <c r="V545" s="23"/>
    </row>
    <row r="546" spans="15:22" ht="15.75" customHeight="1">
      <c r="O546" s="23"/>
      <c r="P546" s="23"/>
      <c r="Q546" s="23"/>
      <c r="V546" s="23"/>
    </row>
    <row r="547" spans="15:22" ht="15.75" customHeight="1">
      <c r="O547" s="23"/>
      <c r="P547" s="23"/>
      <c r="Q547" s="23"/>
      <c r="V547" s="23"/>
    </row>
    <row r="548" spans="15:22" ht="15.75" customHeight="1">
      <c r="O548" s="23"/>
      <c r="P548" s="23"/>
      <c r="Q548" s="23"/>
      <c r="V548" s="23"/>
    </row>
    <row r="549" spans="15:22" ht="15.75" customHeight="1">
      <c r="O549" s="23"/>
      <c r="P549" s="23"/>
      <c r="Q549" s="23"/>
      <c r="V549" s="23"/>
    </row>
    <row r="550" spans="15:22" ht="15.75" customHeight="1">
      <c r="O550" s="23"/>
      <c r="P550" s="23"/>
      <c r="Q550" s="23"/>
      <c r="V550" s="23"/>
    </row>
    <row r="551" spans="15:22" ht="15.75" customHeight="1">
      <c r="O551" s="23"/>
      <c r="P551" s="23"/>
      <c r="Q551" s="23"/>
      <c r="V551" s="23"/>
    </row>
    <row r="552" spans="15:22" ht="15.75" customHeight="1">
      <c r="O552" s="23"/>
      <c r="P552" s="23"/>
      <c r="Q552" s="23"/>
      <c r="V552" s="23"/>
    </row>
    <row r="553" spans="15:22" ht="15.75" customHeight="1">
      <c r="O553" s="23"/>
      <c r="P553" s="23"/>
      <c r="Q553" s="23"/>
      <c r="V553" s="23"/>
    </row>
    <row r="554" spans="15:22" ht="15.75" customHeight="1">
      <c r="O554" s="23"/>
      <c r="P554" s="23"/>
      <c r="Q554" s="23"/>
      <c r="V554" s="23"/>
    </row>
    <row r="555" spans="15:22" ht="15.75" customHeight="1">
      <c r="O555" s="23"/>
      <c r="P555" s="23"/>
      <c r="Q555" s="23"/>
      <c r="V555" s="23"/>
    </row>
    <row r="556" spans="15:22" ht="15.75" customHeight="1">
      <c r="O556" s="23"/>
      <c r="P556" s="23"/>
      <c r="Q556" s="23"/>
      <c r="V556" s="23"/>
    </row>
    <row r="557" spans="15:22" ht="15.75" customHeight="1">
      <c r="O557" s="23"/>
      <c r="P557" s="23"/>
      <c r="Q557" s="23"/>
      <c r="V557" s="23"/>
    </row>
    <row r="558" spans="15:22" ht="15.75" customHeight="1">
      <c r="O558" s="23"/>
      <c r="P558" s="23"/>
      <c r="Q558" s="23"/>
      <c r="V558" s="23"/>
    </row>
    <row r="559" spans="15:22" ht="15.75" customHeight="1">
      <c r="O559" s="23"/>
      <c r="P559" s="23"/>
      <c r="Q559" s="23"/>
      <c r="V559" s="23"/>
    </row>
    <row r="560" spans="15:22" ht="15.75" customHeight="1">
      <c r="O560" s="23"/>
      <c r="P560" s="23"/>
      <c r="Q560" s="23"/>
      <c r="V560" s="23"/>
    </row>
    <row r="561" spans="15:22" ht="15.75" customHeight="1">
      <c r="O561" s="23"/>
      <c r="P561" s="23"/>
      <c r="Q561" s="23"/>
      <c r="V561" s="23"/>
    </row>
    <row r="562" spans="15:22" ht="15.75" customHeight="1">
      <c r="O562" s="23"/>
      <c r="P562" s="23"/>
      <c r="Q562" s="23"/>
      <c r="V562" s="23"/>
    </row>
    <row r="563" spans="15:22" ht="15.75" customHeight="1">
      <c r="O563" s="23"/>
      <c r="P563" s="23"/>
      <c r="Q563" s="23"/>
      <c r="V563" s="23"/>
    </row>
    <row r="564" spans="15:22" ht="15.75" customHeight="1">
      <c r="O564" s="23"/>
      <c r="P564" s="23"/>
      <c r="Q564" s="23"/>
      <c r="V564" s="23"/>
    </row>
    <row r="565" spans="15:22" ht="15.75" customHeight="1">
      <c r="O565" s="23"/>
      <c r="P565" s="23"/>
      <c r="Q565" s="23"/>
      <c r="V565" s="23"/>
    </row>
    <row r="566" spans="15:22" ht="15.75" customHeight="1">
      <c r="O566" s="23"/>
      <c r="P566" s="23"/>
      <c r="Q566" s="23"/>
      <c r="V566" s="23"/>
    </row>
    <row r="567" spans="15:22" ht="15.75" customHeight="1">
      <c r="O567" s="23"/>
      <c r="P567" s="23"/>
      <c r="Q567" s="23"/>
      <c r="V567" s="23"/>
    </row>
    <row r="568" spans="15:22" ht="15.75" customHeight="1">
      <c r="O568" s="23"/>
      <c r="P568" s="23"/>
      <c r="Q568" s="23"/>
      <c r="V568" s="23"/>
    </row>
    <row r="569" spans="15:22" ht="15.75" customHeight="1">
      <c r="O569" s="23"/>
      <c r="P569" s="23"/>
      <c r="Q569" s="23"/>
      <c r="V569" s="23"/>
    </row>
    <row r="570" spans="15:22" ht="15.75" customHeight="1">
      <c r="O570" s="23"/>
      <c r="P570" s="23"/>
      <c r="Q570" s="23"/>
      <c r="V570" s="23"/>
    </row>
    <row r="571" spans="15:22" ht="15.75" customHeight="1">
      <c r="O571" s="23"/>
      <c r="P571" s="23"/>
      <c r="Q571" s="23"/>
      <c r="V571" s="23"/>
    </row>
    <row r="572" spans="15:22" ht="15.75" customHeight="1">
      <c r="O572" s="23"/>
      <c r="P572" s="23"/>
      <c r="Q572" s="23"/>
      <c r="V572" s="23"/>
    </row>
    <row r="573" spans="15:22" ht="15.75" customHeight="1">
      <c r="O573" s="23"/>
      <c r="P573" s="23"/>
      <c r="Q573" s="23"/>
      <c r="V573" s="23"/>
    </row>
    <row r="574" spans="15:22" ht="15.75" customHeight="1">
      <c r="O574" s="23"/>
      <c r="P574" s="23"/>
      <c r="Q574" s="23"/>
      <c r="V574" s="23"/>
    </row>
    <row r="575" spans="15:22" ht="15.75" customHeight="1">
      <c r="O575" s="23"/>
      <c r="P575" s="23"/>
      <c r="Q575" s="23"/>
      <c r="V575" s="23"/>
    </row>
    <row r="576" spans="15:22" ht="15.75" customHeight="1">
      <c r="O576" s="23"/>
      <c r="P576" s="23"/>
      <c r="Q576" s="23"/>
      <c r="V576" s="23"/>
    </row>
    <row r="577" spans="15:22" ht="15.75" customHeight="1">
      <c r="O577" s="23"/>
      <c r="P577" s="23"/>
      <c r="Q577" s="23"/>
      <c r="V577" s="23"/>
    </row>
    <row r="578" spans="15:22" ht="15.75" customHeight="1">
      <c r="O578" s="23"/>
      <c r="P578" s="23"/>
      <c r="Q578" s="23"/>
      <c r="V578" s="23"/>
    </row>
    <row r="579" spans="15:22" ht="15.75" customHeight="1">
      <c r="O579" s="23"/>
      <c r="P579" s="23"/>
      <c r="Q579" s="23"/>
      <c r="V579" s="23"/>
    </row>
    <row r="580" spans="15:22" ht="15.75" customHeight="1">
      <c r="O580" s="23"/>
      <c r="P580" s="23"/>
      <c r="Q580" s="23"/>
      <c r="V580" s="23"/>
    </row>
    <row r="581" spans="15:22" ht="15.75" customHeight="1">
      <c r="O581" s="23"/>
      <c r="P581" s="23"/>
      <c r="Q581" s="23"/>
      <c r="V581" s="23"/>
    </row>
    <row r="582" spans="15:22" ht="15.75" customHeight="1">
      <c r="O582" s="23"/>
      <c r="P582" s="23"/>
      <c r="Q582" s="23"/>
      <c r="V582" s="23"/>
    </row>
    <row r="583" spans="15:22" ht="15.75" customHeight="1">
      <c r="O583" s="23"/>
      <c r="P583" s="23"/>
      <c r="Q583" s="23"/>
      <c r="V583" s="23"/>
    </row>
    <row r="584" spans="15:22" ht="15.75" customHeight="1">
      <c r="O584" s="23"/>
      <c r="P584" s="23"/>
      <c r="Q584" s="23"/>
      <c r="V584" s="23"/>
    </row>
    <row r="585" spans="15:22" ht="15.75" customHeight="1">
      <c r="O585" s="23"/>
      <c r="P585" s="23"/>
      <c r="Q585" s="23"/>
      <c r="V585" s="23"/>
    </row>
    <row r="586" spans="15:22" ht="15.75" customHeight="1">
      <c r="O586" s="23"/>
      <c r="P586" s="23"/>
      <c r="Q586" s="23"/>
      <c r="V586" s="23"/>
    </row>
    <row r="587" spans="15:22" ht="15.75" customHeight="1">
      <c r="O587" s="23"/>
      <c r="P587" s="23"/>
      <c r="Q587" s="23"/>
      <c r="V587" s="23"/>
    </row>
    <row r="588" spans="15:22" ht="15.75" customHeight="1">
      <c r="O588" s="23"/>
      <c r="P588" s="23"/>
      <c r="Q588" s="23"/>
      <c r="V588" s="23"/>
    </row>
    <row r="589" spans="15:22" ht="15.75" customHeight="1">
      <c r="O589" s="23"/>
      <c r="P589" s="23"/>
      <c r="Q589" s="23"/>
      <c r="V589" s="23"/>
    </row>
    <row r="590" spans="15:22" ht="15.75" customHeight="1">
      <c r="O590" s="23"/>
      <c r="P590" s="23"/>
      <c r="Q590" s="23"/>
      <c r="V590" s="23"/>
    </row>
    <row r="591" spans="15:22" ht="15.75" customHeight="1">
      <c r="O591" s="23"/>
      <c r="P591" s="23"/>
      <c r="Q591" s="23"/>
      <c r="V591" s="23"/>
    </row>
    <row r="592" spans="15:22" ht="15.75" customHeight="1">
      <c r="O592" s="23"/>
      <c r="P592" s="23"/>
      <c r="Q592" s="23"/>
      <c r="V592" s="23"/>
    </row>
    <row r="593" spans="15:22" ht="15.75" customHeight="1">
      <c r="O593" s="23"/>
      <c r="P593" s="23"/>
      <c r="Q593" s="23"/>
      <c r="V593" s="23"/>
    </row>
    <row r="594" spans="15:22" ht="15.75" customHeight="1">
      <c r="O594" s="23"/>
      <c r="P594" s="23"/>
      <c r="Q594" s="23"/>
      <c r="V594" s="23"/>
    </row>
    <row r="595" spans="15:22" ht="15.75" customHeight="1">
      <c r="O595" s="23"/>
      <c r="P595" s="23"/>
      <c r="Q595" s="23"/>
      <c r="V595" s="23"/>
    </row>
    <row r="596" spans="15:22" ht="15.75" customHeight="1">
      <c r="O596" s="23"/>
      <c r="P596" s="23"/>
      <c r="Q596" s="23"/>
      <c r="V596" s="23"/>
    </row>
    <row r="597" spans="15:22" ht="15.75" customHeight="1">
      <c r="O597" s="23"/>
      <c r="P597" s="23"/>
      <c r="Q597" s="23"/>
      <c r="V597" s="23"/>
    </row>
    <row r="598" spans="15:22" ht="15.75" customHeight="1">
      <c r="O598" s="23"/>
      <c r="P598" s="23"/>
      <c r="Q598" s="23"/>
      <c r="V598" s="23"/>
    </row>
    <row r="599" spans="15:22" ht="15.75" customHeight="1">
      <c r="O599" s="23"/>
      <c r="P599" s="23"/>
      <c r="Q599" s="23"/>
      <c r="V599" s="23"/>
    </row>
    <row r="600" spans="15:22" ht="15.75" customHeight="1">
      <c r="O600" s="23"/>
      <c r="P600" s="23"/>
      <c r="Q600" s="23"/>
      <c r="V600" s="23"/>
    </row>
    <row r="601" spans="15:22" ht="15.75" customHeight="1">
      <c r="O601" s="23"/>
      <c r="P601" s="23"/>
      <c r="Q601" s="23"/>
      <c r="V601" s="23"/>
    </row>
    <row r="602" spans="15:22" ht="15.75" customHeight="1">
      <c r="O602" s="23"/>
      <c r="P602" s="23"/>
      <c r="Q602" s="23"/>
      <c r="V602" s="23"/>
    </row>
    <row r="603" spans="15:22" ht="15.75" customHeight="1">
      <c r="O603" s="23"/>
      <c r="P603" s="23"/>
      <c r="Q603" s="23"/>
      <c r="V603" s="23"/>
    </row>
    <row r="604" spans="15:22" ht="15.75" customHeight="1">
      <c r="O604" s="23"/>
      <c r="P604" s="23"/>
      <c r="Q604" s="23"/>
      <c r="V604" s="23"/>
    </row>
    <row r="605" spans="15:22" ht="15.75" customHeight="1">
      <c r="O605" s="23"/>
      <c r="P605" s="23"/>
      <c r="Q605" s="23"/>
      <c r="V605" s="23"/>
    </row>
    <row r="606" spans="15:22" ht="15.75" customHeight="1">
      <c r="O606" s="23"/>
      <c r="P606" s="23"/>
      <c r="Q606" s="23"/>
      <c r="V606" s="23"/>
    </row>
    <row r="607" spans="15:22" ht="15.75" customHeight="1">
      <c r="O607" s="23"/>
      <c r="P607" s="23"/>
      <c r="Q607" s="23"/>
      <c r="V607" s="23"/>
    </row>
    <row r="608" spans="15:22" ht="15.75" customHeight="1">
      <c r="O608" s="23"/>
      <c r="P608" s="23"/>
      <c r="Q608" s="23"/>
      <c r="V608" s="23"/>
    </row>
    <row r="609" spans="15:22" ht="15.75" customHeight="1">
      <c r="O609" s="23"/>
      <c r="P609" s="23"/>
      <c r="Q609" s="23"/>
      <c r="V609" s="23"/>
    </row>
    <row r="610" spans="15:22" ht="15.75" customHeight="1">
      <c r="O610" s="23"/>
      <c r="P610" s="23"/>
      <c r="Q610" s="23"/>
      <c r="V610" s="23"/>
    </row>
    <row r="611" spans="15:22" ht="15.75" customHeight="1">
      <c r="O611" s="23"/>
      <c r="P611" s="23"/>
      <c r="Q611" s="23"/>
      <c r="V611" s="23"/>
    </row>
    <row r="612" spans="15:22" ht="15.75" customHeight="1">
      <c r="O612" s="23"/>
      <c r="P612" s="23"/>
      <c r="Q612" s="23"/>
      <c r="V612" s="23"/>
    </row>
    <row r="613" spans="15:22" ht="15.75" customHeight="1">
      <c r="O613" s="23"/>
      <c r="P613" s="23"/>
      <c r="Q613" s="23"/>
      <c r="V613" s="23"/>
    </row>
    <row r="614" spans="15:22" ht="15.75" customHeight="1">
      <c r="O614" s="23"/>
      <c r="P614" s="23"/>
      <c r="Q614" s="23"/>
      <c r="V614" s="23"/>
    </row>
    <row r="615" spans="15:22" ht="15.75" customHeight="1">
      <c r="O615" s="23"/>
      <c r="P615" s="23"/>
      <c r="Q615" s="23"/>
      <c r="V615" s="23"/>
    </row>
    <row r="616" spans="15:22" ht="15.75" customHeight="1">
      <c r="O616" s="23"/>
      <c r="P616" s="23"/>
      <c r="Q616" s="23"/>
      <c r="V616" s="23"/>
    </row>
    <row r="617" spans="15:22" ht="15.75" customHeight="1">
      <c r="O617" s="23"/>
      <c r="P617" s="23"/>
      <c r="Q617" s="23"/>
      <c r="V617" s="23"/>
    </row>
    <row r="618" spans="15:22" ht="15.75" customHeight="1">
      <c r="O618" s="23"/>
      <c r="P618" s="23"/>
      <c r="Q618" s="23"/>
      <c r="V618" s="23"/>
    </row>
    <row r="619" spans="15:22" ht="15.75" customHeight="1">
      <c r="O619" s="23"/>
      <c r="P619" s="23"/>
      <c r="Q619" s="23"/>
      <c r="V619" s="23"/>
    </row>
    <row r="620" spans="15:22" ht="15.75" customHeight="1">
      <c r="O620" s="23"/>
      <c r="P620" s="23"/>
      <c r="Q620" s="23"/>
      <c r="V620" s="23"/>
    </row>
    <row r="621" spans="15:22" ht="15.75" customHeight="1">
      <c r="O621" s="23"/>
      <c r="P621" s="23"/>
      <c r="Q621" s="23"/>
      <c r="V621" s="23"/>
    </row>
    <row r="622" spans="15:22" ht="15.75" customHeight="1">
      <c r="O622" s="23"/>
      <c r="P622" s="23"/>
      <c r="Q622" s="23"/>
      <c r="V622" s="23"/>
    </row>
    <row r="623" spans="15:22" ht="15.75" customHeight="1">
      <c r="O623" s="23"/>
      <c r="P623" s="23"/>
      <c r="Q623" s="23"/>
      <c r="V623" s="23"/>
    </row>
    <row r="624" spans="15:22" ht="15.75" customHeight="1">
      <c r="O624" s="23"/>
      <c r="P624" s="23"/>
      <c r="Q624" s="23"/>
      <c r="V624" s="23"/>
    </row>
    <row r="625" spans="15:22" ht="15.75" customHeight="1">
      <c r="O625" s="23"/>
      <c r="P625" s="23"/>
      <c r="Q625" s="23"/>
      <c r="V625" s="23"/>
    </row>
    <row r="626" spans="15:22" ht="15.75" customHeight="1">
      <c r="O626" s="23"/>
      <c r="P626" s="23"/>
      <c r="Q626" s="23"/>
      <c r="V626" s="23"/>
    </row>
    <row r="627" spans="15:22" ht="15.75" customHeight="1">
      <c r="O627" s="23"/>
      <c r="P627" s="23"/>
      <c r="Q627" s="23"/>
      <c r="V627" s="23"/>
    </row>
    <row r="628" spans="15:22" ht="15.75" customHeight="1">
      <c r="O628" s="23"/>
      <c r="P628" s="23"/>
      <c r="Q628" s="23"/>
      <c r="V628" s="23"/>
    </row>
    <row r="629" spans="15:22" ht="15.75" customHeight="1">
      <c r="O629" s="23"/>
      <c r="P629" s="23"/>
      <c r="Q629" s="23"/>
      <c r="V629" s="23"/>
    </row>
    <row r="630" spans="15:22" ht="15.75" customHeight="1">
      <c r="O630" s="23"/>
      <c r="P630" s="23"/>
      <c r="Q630" s="23"/>
      <c r="V630" s="23"/>
    </row>
    <row r="631" spans="15:22" ht="15.75" customHeight="1">
      <c r="O631" s="23"/>
      <c r="P631" s="23"/>
      <c r="Q631" s="23"/>
      <c r="V631" s="23"/>
    </row>
    <row r="632" spans="15:22" ht="15.75" customHeight="1">
      <c r="O632" s="23"/>
      <c r="P632" s="23"/>
      <c r="Q632" s="23"/>
      <c r="V632" s="23"/>
    </row>
    <row r="633" spans="15:22" ht="15.75" customHeight="1">
      <c r="O633" s="23"/>
      <c r="P633" s="23"/>
      <c r="Q633" s="23"/>
      <c r="V633" s="23"/>
    </row>
    <row r="634" spans="15:22" ht="15.75" customHeight="1">
      <c r="O634" s="23"/>
      <c r="P634" s="23"/>
      <c r="Q634" s="23"/>
      <c r="V634" s="23"/>
    </row>
    <row r="635" spans="15:22" ht="15.75" customHeight="1">
      <c r="O635" s="23"/>
      <c r="P635" s="23"/>
      <c r="Q635" s="23"/>
      <c r="V635" s="23"/>
    </row>
    <row r="636" spans="15:22" ht="15.75" customHeight="1">
      <c r="O636" s="23"/>
      <c r="P636" s="23"/>
      <c r="Q636" s="23"/>
      <c r="V636" s="23"/>
    </row>
    <row r="637" spans="15:22" ht="15.75" customHeight="1">
      <c r="O637" s="23"/>
      <c r="P637" s="23"/>
      <c r="Q637" s="23"/>
      <c r="V637" s="23"/>
    </row>
    <row r="638" spans="15:22" ht="15.75" customHeight="1">
      <c r="O638" s="23"/>
      <c r="P638" s="23"/>
      <c r="Q638" s="23"/>
      <c r="V638" s="23"/>
    </row>
    <row r="639" spans="15:22" ht="15.75" customHeight="1">
      <c r="O639" s="23"/>
      <c r="P639" s="23"/>
      <c r="Q639" s="23"/>
      <c r="V639" s="23"/>
    </row>
    <row r="640" spans="15:22" ht="15.75" customHeight="1">
      <c r="O640" s="23"/>
      <c r="P640" s="23"/>
      <c r="Q640" s="23"/>
      <c r="V640" s="23"/>
    </row>
    <row r="641" spans="15:22" ht="15.75" customHeight="1">
      <c r="O641" s="23"/>
      <c r="P641" s="23"/>
      <c r="Q641" s="23"/>
      <c r="V641" s="23"/>
    </row>
    <row r="642" spans="15:22" ht="15.75" customHeight="1">
      <c r="O642" s="23"/>
      <c r="P642" s="23"/>
      <c r="Q642" s="23"/>
      <c r="V642" s="23"/>
    </row>
    <row r="643" spans="15:22" ht="15.75" customHeight="1">
      <c r="O643" s="23"/>
      <c r="P643" s="23"/>
      <c r="Q643" s="23"/>
      <c r="V643" s="23"/>
    </row>
    <row r="644" spans="15:22" ht="15.75" customHeight="1">
      <c r="O644" s="23"/>
      <c r="P644" s="23"/>
      <c r="Q644" s="23"/>
      <c r="V644" s="23"/>
    </row>
    <row r="645" spans="15:22" ht="15.75" customHeight="1">
      <c r="O645" s="23"/>
      <c r="P645" s="23"/>
      <c r="Q645" s="23"/>
      <c r="V645" s="23"/>
    </row>
    <row r="646" spans="15:22" ht="15.75" customHeight="1">
      <c r="O646" s="23"/>
      <c r="P646" s="23"/>
      <c r="Q646" s="23"/>
      <c r="V646" s="23"/>
    </row>
    <row r="647" spans="15:22" ht="15.75" customHeight="1">
      <c r="O647" s="23"/>
      <c r="P647" s="23"/>
      <c r="Q647" s="23"/>
      <c r="V647" s="23"/>
    </row>
    <row r="648" spans="15:22" ht="15.75" customHeight="1">
      <c r="O648" s="23"/>
      <c r="P648" s="23"/>
      <c r="Q648" s="23"/>
      <c r="V648" s="23"/>
    </row>
    <row r="649" spans="15:22" ht="15.75" customHeight="1">
      <c r="O649" s="23"/>
      <c r="P649" s="23"/>
      <c r="Q649" s="23"/>
      <c r="V649" s="23"/>
    </row>
    <row r="650" spans="15:22" ht="15.75" customHeight="1">
      <c r="O650" s="23"/>
      <c r="P650" s="23"/>
      <c r="Q650" s="23"/>
      <c r="V650" s="23"/>
    </row>
    <row r="651" spans="15:22" ht="15.75" customHeight="1">
      <c r="O651" s="23"/>
      <c r="P651" s="23"/>
      <c r="Q651" s="23"/>
      <c r="V651" s="23"/>
    </row>
    <row r="652" spans="15:22" ht="15.75" customHeight="1">
      <c r="O652" s="23"/>
      <c r="P652" s="23"/>
      <c r="Q652" s="23"/>
      <c r="V652" s="23"/>
    </row>
    <row r="653" spans="15:22" ht="15.75" customHeight="1">
      <c r="O653" s="23"/>
      <c r="P653" s="23"/>
      <c r="Q653" s="23"/>
      <c r="V653" s="23"/>
    </row>
    <row r="654" spans="15:22" ht="15.75" customHeight="1">
      <c r="O654" s="23"/>
      <c r="P654" s="23"/>
      <c r="Q654" s="23"/>
      <c r="V654" s="23"/>
    </row>
    <row r="655" spans="15:22" ht="15.75" customHeight="1">
      <c r="O655" s="23"/>
      <c r="P655" s="23"/>
      <c r="Q655" s="23"/>
      <c r="V655" s="23"/>
    </row>
    <row r="656" spans="15:22" ht="15.75" customHeight="1">
      <c r="O656" s="23"/>
      <c r="P656" s="23"/>
      <c r="Q656" s="23"/>
      <c r="V656" s="23"/>
    </row>
    <row r="657" spans="15:22" ht="15.75" customHeight="1">
      <c r="O657" s="23"/>
      <c r="P657" s="23"/>
      <c r="Q657" s="23"/>
      <c r="V657" s="23"/>
    </row>
    <row r="658" spans="15:22" ht="15.75" customHeight="1">
      <c r="O658" s="23"/>
      <c r="P658" s="23"/>
      <c r="Q658" s="23"/>
      <c r="V658" s="23"/>
    </row>
    <row r="659" spans="15:22" ht="15.75" customHeight="1">
      <c r="O659" s="23"/>
      <c r="P659" s="23"/>
      <c r="Q659" s="23"/>
      <c r="V659" s="23"/>
    </row>
    <row r="660" spans="15:22" ht="15.75" customHeight="1">
      <c r="O660" s="23"/>
      <c r="P660" s="23"/>
      <c r="Q660" s="23"/>
      <c r="V660" s="23"/>
    </row>
    <row r="661" spans="15:22" ht="15.75" customHeight="1">
      <c r="O661" s="23"/>
      <c r="P661" s="23"/>
      <c r="Q661" s="23"/>
      <c r="V661" s="23"/>
    </row>
    <row r="662" spans="15:22" ht="15.75" customHeight="1">
      <c r="O662" s="23"/>
      <c r="P662" s="23"/>
      <c r="Q662" s="23"/>
      <c r="V662" s="23"/>
    </row>
    <row r="663" spans="15:22" ht="15.75" customHeight="1">
      <c r="O663" s="23"/>
      <c r="P663" s="23"/>
      <c r="Q663" s="23"/>
      <c r="V663" s="23"/>
    </row>
    <row r="664" spans="15:22" ht="15.75" customHeight="1">
      <c r="O664" s="23"/>
      <c r="P664" s="23"/>
      <c r="Q664" s="23"/>
      <c r="V664" s="23"/>
    </row>
    <row r="665" spans="15:22" ht="15.75" customHeight="1">
      <c r="O665" s="23"/>
      <c r="P665" s="23"/>
      <c r="Q665" s="23"/>
      <c r="V665" s="23"/>
    </row>
    <row r="666" spans="15:22" ht="15.75" customHeight="1">
      <c r="O666" s="23"/>
      <c r="P666" s="23"/>
      <c r="Q666" s="23"/>
      <c r="V666" s="23"/>
    </row>
    <row r="667" spans="15:22" ht="15.75" customHeight="1">
      <c r="O667" s="23"/>
      <c r="P667" s="23"/>
      <c r="Q667" s="23"/>
      <c r="V667" s="23"/>
    </row>
    <row r="668" spans="15:22" ht="15.75" customHeight="1">
      <c r="O668" s="23"/>
      <c r="P668" s="23"/>
      <c r="Q668" s="23"/>
      <c r="V668" s="23"/>
    </row>
    <row r="669" spans="15:22" ht="15.75" customHeight="1">
      <c r="O669" s="23"/>
      <c r="P669" s="23"/>
      <c r="Q669" s="23"/>
      <c r="V669" s="23"/>
    </row>
    <row r="670" spans="15:22" ht="15.75" customHeight="1">
      <c r="O670" s="23"/>
      <c r="P670" s="23"/>
      <c r="Q670" s="23"/>
      <c r="V670" s="23"/>
    </row>
    <row r="671" spans="15:22" ht="15.75" customHeight="1">
      <c r="O671" s="23"/>
      <c r="P671" s="23"/>
      <c r="Q671" s="23"/>
      <c r="V671" s="23"/>
    </row>
    <row r="672" spans="15:22" ht="15.75" customHeight="1">
      <c r="O672" s="23"/>
      <c r="P672" s="23"/>
      <c r="Q672" s="23"/>
      <c r="V672" s="23"/>
    </row>
    <row r="673" spans="15:22" ht="15.75" customHeight="1">
      <c r="O673" s="23"/>
      <c r="P673" s="23"/>
      <c r="Q673" s="23"/>
      <c r="V673" s="23"/>
    </row>
    <row r="674" spans="15:22" ht="15.75" customHeight="1">
      <c r="O674" s="23"/>
      <c r="P674" s="23"/>
      <c r="Q674" s="23"/>
      <c r="V674" s="23"/>
    </row>
    <row r="675" spans="15:22" ht="15.75" customHeight="1">
      <c r="O675" s="23"/>
      <c r="P675" s="23"/>
      <c r="Q675" s="23"/>
      <c r="V675" s="23"/>
    </row>
    <row r="676" spans="15:22" ht="15.75" customHeight="1">
      <c r="O676" s="23"/>
      <c r="P676" s="23"/>
      <c r="Q676" s="23"/>
      <c r="V676" s="23"/>
    </row>
    <row r="677" spans="15:22" ht="15.75" customHeight="1">
      <c r="O677" s="23"/>
      <c r="P677" s="23"/>
      <c r="Q677" s="23"/>
      <c r="V677" s="23"/>
    </row>
    <row r="678" spans="15:22" ht="15.75" customHeight="1">
      <c r="O678" s="23"/>
      <c r="P678" s="23"/>
      <c r="Q678" s="23"/>
      <c r="V678" s="23"/>
    </row>
    <row r="679" spans="15:22" ht="15.75" customHeight="1">
      <c r="O679" s="23"/>
      <c r="P679" s="23"/>
      <c r="Q679" s="23"/>
      <c r="V679" s="23"/>
    </row>
    <row r="680" spans="15:22" ht="15.75" customHeight="1">
      <c r="O680" s="23"/>
      <c r="P680" s="23"/>
      <c r="Q680" s="23"/>
      <c r="V680" s="23"/>
    </row>
    <row r="681" spans="15:22" ht="15.75" customHeight="1">
      <c r="O681" s="23"/>
      <c r="P681" s="23"/>
      <c r="Q681" s="23"/>
      <c r="V681" s="23"/>
    </row>
    <row r="682" spans="15:22" ht="15.75" customHeight="1">
      <c r="O682" s="23"/>
      <c r="P682" s="23"/>
      <c r="Q682" s="23"/>
      <c r="V682" s="23"/>
    </row>
    <row r="683" spans="15:22" ht="15.75" customHeight="1">
      <c r="O683" s="23"/>
      <c r="P683" s="23"/>
      <c r="Q683" s="23"/>
      <c r="V683" s="23"/>
    </row>
    <row r="684" spans="15:22" ht="15.75" customHeight="1">
      <c r="O684" s="23"/>
      <c r="P684" s="23"/>
      <c r="Q684" s="23"/>
      <c r="V684" s="23"/>
    </row>
    <row r="685" spans="15:22" ht="15.75" customHeight="1">
      <c r="O685" s="23"/>
      <c r="P685" s="23"/>
      <c r="Q685" s="23"/>
      <c r="V685" s="23"/>
    </row>
    <row r="686" spans="15:22" ht="15.75" customHeight="1">
      <c r="O686" s="23"/>
      <c r="P686" s="23"/>
      <c r="Q686" s="23"/>
      <c r="V686" s="23"/>
    </row>
    <row r="687" spans="15:22" ht="15.75" customHeight="1">
      <c r="O687" s="23"/>
      <c r="P687" s="23"/>
      <c r="Q687" s="23"/>
      <c r="V687" s="23"/>
    </row>
    <row r="688" spans="15:22" ht="15.75" customHeight="1">
      <c r="O688" s="23"/>
      <c r="P688" s="23"/>
      <c r="Q688" s="23"/>
      <c r="V688" s="23"/>
    </row>
    <row r="689" spans="15:22" ht="15.75" customHeight="1">
      <c r="O689" s="23"/>
      <c r="P689" s="23"/>
      <c r="Q689" s="23"/>
      <c r="V689" s="23"/>
    </row>
    <row r="690" spans="15:22" ht="15.75" customHeight="1">
      <c r="O690" s="23"/>
      <c r="P690" s="23"/>
      <c r="Q690" s="23"/>
      <c r="V690" s="23"/>
    </row>
    <row r="691" spans="15:22" ht="15.75" customHeight="1">
      <c r="O691" s="23"/>
      <c r="P691" s="23"/>
      <c r="Q691" s="23"/>
      <c r="V691" s="23"/>
    </row>
    <row r="692" spans="15:22" ht="15.75" customHeight="1">
      <c r="O692" s="23"/>
      <c r="P692" s="23"/>
      <c r="Q692" s="23"/>
      <c r="V692" s="23"/>
    </row>
    <row r="693" spans="15:22" ht="15.75" customHeight="1">
      <c r="O693" s="23"/>
      <c r="P693" s="23"/>
      <c r="Q693" s="23"/>
      <c r="V693" s="23"/>
    </row>
    <row r="694" spans="15:22" ht="15.75" customHeight="1">
      <c r="O694" s="23"/>
      <c r="P694" s="23"/>
      <c r="Q694" s="23"/>
      <c r="V694" s="23"/>
    </row>
    <row r="695" spans="15:22" ht="15.75" customHeight="1">
      <c r="O695" s="23"/>
      <c r="P695" s="23"/>
      <c r="Q695" s="23"/>
      <c r="V695" s="23"/>
    </row>
    <row r="696" spans="15:22" ht="15.75" customHeight="1">
      <c r="O696" s="23"/>
      <c r="P696" s="23"/>
      <c r="Q696" s="23"/>
      <c r="V696" s="23"/>
    </row>
    <row r="697" spans="15:22" ht="15.75" customHeight="1">
      <c r="O697" s="23"/>
      <c r="P697" s="23"/>
      <c r="Q697" s="23"/>
      <c r="V697" s="23"/>
    </row>
    <row r="698" spans="15:22" ht="15.75" customHeight="1">
      <c r="O698" s="23"/>
      <c r="P698" s="23"/>
      <c r="Q698" s="23"/>
      <c r="V698" s="23"/>
    </row>
    <row r="699" spans="15:22" ht="15.75" customHeight="1">
      <c r="O699" s="23"/>
      <c r="P699" s="23"/>
      <c r="Q699" s="23"/>
      <c r="V699" s="23"/>
    </row>
    <row r="700" spans="15:22" ht="15.75" customHeight="1">
      <c r="O700" s="23"/>
      <c r="P700" s="23"/>
      <c r="Q700" s="23"/>
      <c r="V700" s="23"/>
    </row>
    <row r="701" spans="15:22" ht="15.75" customHeight="1">
      <c r="O701" s="23"/>
      <c r="P701" s="23"/>
      <c r="Q701" s="23"/>
      <c r="V701" s="23"/>
    </row>
    <row r="702" spans="15:22" ht="15.75" customHeight="1">
      <c r="O702" s="23"/>
      <c r="P702" s="23"/>
      <c r="Q702" s="23"/>
      <c r="V702" s="23"/>
    </row>
    <row r="703" spans="15:22" ht="15.75" customHeight="1">
      <c r="O703" s="23"/>
      <c r="P703" s="23"/>
      <c r="Q703" s="23"/>
      <c r="V703" s="23"/>
    </row>
    <row r="704" spans="15:22" ht="15.75" customHeight="1">
      <c r="O704" s="23"/>
      <c r="P704" s="23"/>
      <c r="Q704" s="23"/>
      <c r="V704" s="23"/>
    </row>
    <row r="705" spans="15:22" ht="15.75" customHeight="1">
      <c r="O705" s="23"/>
      <c r="P705" s="23"/>
      <c r="Q705" s="23"/>
      <c r="V705" s="23"/>
    </row>
    <row r="706" spans="15:22" ht="15.75" customHeight="1">
      <c r="O706" s="23"/>
      <c r="P706" s="23"/>
      <c r="Q706" s="23"/>
      <c r="V706" s="23"/>
    </row>
    <row r="707" spans="15:22" ht="15.75" customHeight="1">
      <c r="O707" s="23"/>
      <c r="P707" s="23"/>
      <c r="Q707" s="23"/>
      <c r="V707" s="23"/>
    </row>
    <row r="708" spans="15:22" ht="15.75" customHeight="1">
      <c r="O708" s="23"/>
      <c r="P708" s="23"/>
      <c r="Q708" s="23"/>
      <c r="V708" s="23"/>
    </row>
    <row r="709" spans="15:22" ht="15.75" customHeight="1">
      <c r="O709" s="23"/>
      <c r="P709" s="23"/>
      <c r="Q709" s="23"/>
      <c r="V709" s="23"/>
    </row>
    <row r="710" spans="15:22" ht="15.75" customHeight="1">
      <c r="O710" s="23"/>
      <c r="P710" s="23"/>
      <c r="Q710" s="23"/>
      <c r="V710" s="23"/>
    </row>
    <row r="711" spans="15:22" ht="15.75" customHeight="1">
      <c r="O711" s="23"/>
      <c r="P711" s="23"/>
      <c r="Q711" s="23"/>
      <c r="V711" s="23"/>
    </row>
    <row r="712" spans="15:22" ht="15.75" customHeight="1">
      <c r="O712" s="23"/>
      <c r="P712" s="23"/>
      <c r="Q712" s="23"/>
      <c r="V712" s="23"/>
    </row>
    <row r="713" spans="15:22" ht="15.75" customHeight="1">
      <c r="O713" s="23"/>
      <c r="P713" s="23"/>
      <c r="Q713" s="23"/>
      <c r="V713" s="23"/>
    </row>
    <row r="714" spans="15:22" ht="15.75" customHeight="1">
      <c r="O714" s="23"/>
      <c r="P714" s="23"/>
      <c r="Q714" s="23"/>
      <c r="V714" s="23"/>
    </row>
    <row r="715" spans="15:22" ht="15.75" customHeight="1">
      <c r="O715" s="23"/>
      <c r="P715" s="23"/>
      <c r="Q715" s="23"/>
      <c r="V715" s="23"/>
    </row>
    <row r="716" spans="15:22" ht="15.75" customHeight="1">
      <c r="O716" s="23"/>
      <c r="P716" s="23"/>
      <c r="Q716" s="23"/>
      <c r="V716" s="23"/>
    </row>
    <row r="717" spans="15:22" ht="15.75" customHeight="1">
      <c r="O717" s="23"/>
      <c r="P717" s="23"/>
      <c r="Q717" s="23"/>
      <c r="V717" s="23"/>
    </row>
    <row r="718" spans="15:22" ht="15.75" customHeight="1">
      <c r="O718" s="23"/>
      <c r="P718" s="23"/>
      <c r="Q718" s="23"/>
      <c r="V718" s="23"/>
    </row>
    <row r="719" spans="15:22" ht="15.75" customHeight="1">
      <c r="O719" s="23"/>
      <c r="P719" s="23"/>
      <c r="Q719" s="23"/>
      <c r="V719" s="23"/>
    </row>
    <row r="720" spans="15:22" ht="15.75" customHeight="1">
      <c r="O720" s="23"/>
      <c r="P720" s="23"/>
      <c r="Q720" s="23"/>
      <c r="V720" s="23"/>
    </row>
    <row r="721" spans="15:22" ht="15.75" customHeight="1">
      <c r="O721" s="23"/>
      <c r="P721" s="23"/>
      <c r="Q721" s="23"/>
      <c r="V721" s="23"/>
    </row>
    <row r="722" spans="15:22" ht="15.75" customHeight="1">
      <c r="O722" s="23"/>
      <c r="P722" s="23"/>
      <c r="Q722" s="23"/>
      <c r="V722" s="23"/>
    </row>
    <row r="723" spans="15:22" ht="15.75" customHeight="1">
      <c r="O723" s="23"/>
      <c r="P723" s="23"/>
      <c r="Q723" s="23"/>
      <c r="V723" s="23"/>
    </row>
    <row r="724" spans="15:22" ht="15.75" customHeight="1">
      <c r="O724" s="23"/>
      <c r="P724" s="23"/>
      <c r="Q724" s="23"/>
      <c r="V724" s="23"/>
    </row>
    <row r="725" spans="15:22" ht="15.75" customHeight="1">
      <c r="O725" s="23"/>
      <c r="P725" s="23"/>
      <c r="Q725" s="23"/>
      <c r="V725" s="23"/>
    </row>
    <row r="726" spans="15:22" ht="15.75" customHeight="1">
      <c r="O726" s="23"/>
      <c r="P726" s="23"/>
      <c r="Q726" s="23"/>
      <c r="V726" s="23"/>
    </row>
    <row r="727" spans="15:22" ht="15.75" customHeight="1">
      <c r="O727" s="23"/>
      <c r="P727" s="23"/>
      <c r="Q727" s="23"/>
      <c r="V727" s="23"/>
    </row>
    <row r="728" spans="15:22" ht="15.75" customHeight="1">
      <c r="O728" s="23"/>
      <c r="P728" s="23"/>
      <c r="Q728" s="23"/>
      <c r="V728" s="23"/>
    </row>
    <row r="729" spans="15:22" ht="15.75" customHeight="1">
      <c r="O729" s="23"/>
      <c r="P729" s="23"/>
      <c r="Q729" s="23"/>
      <c r="V729" s="23"/>
    </row>
    <row r="730" spans="15:22" ht="15.75" customHeight="1">
      <c r="O730" s="23"/>
      <c r="P730" s="23"/>
      <c r="Q730" s="23"/>
      <c r="V730" s="23"/>
    </row>
    <row r="731" spans="15:22" ht="15.75" customHeight="1">
      <c r="O731" s="23"/>
      <c r="P731" s="23"/>
      <c r="Q731" s="23"/>
      <c r="V731" s="23"/>
    </row>
    <row r="732" spans="15:22" ht="15.75" customHeight="1">
      <c r="O732" s="23"/>
      <c r="P732" s="23"/>
      <c r="Q732" s="23"/>
      <c r="V732" s="23"/>
    </row>
    <row r="733" spans="15:22" ht="15.75" customHeight="1">
      <c r="O733" s="23"/>
      <c r="P733" s="23"/>
      <c r="Q733" s="23"/>
      <c r="V733" s="23"/>
    </row>
    <row r="734" spans="15:22" ht="15.75" customHeight="1">
      <c r="O734" s="23"/>
      <c r="P734" s="23"/>
      <c r="Q734" s="23"/>
      <c r="V734" s="23"/>
    </row>
    <row r="735" spans="15:22" ht="15.75" customHeight="1">
      <c r="O735" s="23"/>
      <c r="P735" s="23"/>
      <c r="Q735" s="23"/>
      <c r="V735" s="23"/>
    </row>
    <row r="736" spans="15:22" ht="15.75" customHeight="1">
      <c r="O736" s="23"/>
      <c r="P736" s="23"/>
      <c r="Q736" s="23"/>
      <c r="V736" s="23"/>
    </row>
    <row r="737" spans="15:22" ht="15.75" customHeight="1">
      <c r="O737" s="23"/>
      <c r="P737" s="23"/>
      <c r="Q737" s="23"/>
      <c r="V737" s="23"/>
    </row>
    <row r="738" spans="15:22" ht="15.75" customHeight="1">
      <c r="O738" s="23"/>
      <c r="P738" s="23"/>
      <c r="Q738" s="23"/>
      <c r="V738" s="23"/>
    </row>
    <row r="739" spans="15:22" ht="15.75" customHeight="1">
      <c r="O739" s="23"/>
      <c r="P739" s="23"/>
      <c r="Q739" s="23"/>
      <c r="V739" s="23"/>
    </row>
    <row r="740" spans="15:22" ht="15.75" customHeight="1">
      <c r="O740" s="23"/>
      <c r="P740" s="23"/>
      <c r="Q740" s="23"/>
      <c r="V740" s="23"/>
    </row>
    <row r="741" spans="15:22" ht="15.75" customHeight="1">
      <c r="O741" s="23"/>
      <c r="P741" s="23"/>
      <c r="Q741" s="23"/>
      <c r="V741" s="23"/>
    </row>
    <row r="742" spans="15:22" ht="15.75" customHeight="1">
      <c r="O742" s="23"/>
      <c r="P742" s="23"/>
      <c r="Q742" s="23"/>
      <c r="V742" s="23"/>
    </row>
    <row r="743" spans="15:22" ht="15.75" customHeight="1">
      <c r="O743" s="23"/>
      <c r="P743" s="23"/>
      <c r="Q743" s="23"/>
      <c r="V743" s="23"/>
    </row>
    <row r="744" spans="15:22" ht="15.75" customHeight="1">
      <c r="O744" s="23"/>
      <c r="P744" s="23"/>
      <c r="Q744" s="23"/>
      <c r="V744" s="23"/>
    </row>
    <row r="745" spans="15:22" ht="15.75" customHeight="1">
      <c r="O745" s="23"/>
      <c r="P745" s="23"/>
      <c r="Q745" s="23"/>
      <c r="V745" s="23"/>
    </row>
    <row r="746" spans="15:22" ht="15.75" customHeight="1">
      <c r="O746" s="23"/>
      <c r="P746" s="23"/>
      <c r="Q746" s="23"/>
      <c r="V746" s="23"/>
    </row>
    <row r="747" spans="15:22" ht="15.75" customHeight="1">
      <c r="O747" s="23"/>
      <c r="P747" s="23"/>
      <c r="Q747" s="23"/>
      <c r="V747" s="23"/>
    </row>
    <row r="748" spans="15:22" ht="15.75" customHeight="1">
      <c r="O748" s="23"/>
      <c r="P748" s="23"/>
      <c r="Q748" s="23"/>
      <c r="V748" s="23"/>
    </row>
    <row r="749" spans="15:22" ht="15.75" customHeight="1">
      <c r="O749" s="23"/>
      <c r="P749" s="23"/>
      <c r="Q749" s="23"/>
      <c r="V749" s="23"/>
    </row>
    <row r="750" spans="15:22" ht="15.75" customHeight="1">
      <c r="O750" s="23"/>
      <c r="P750" s="23"/>
      <c r="Q750" s="23"/>
      <c r="V750" s="23"/>
    </row>
    <row r="751" spans="15:22" ht="15.75" customHeight="1">
      <c r="O751" s="23"/>
      <c r="P751" s="23"/>
      <c r="Q751" s="23"/>
      <c r="V751" s="23"/>
    </row>
    <row r="752" spans="15:22" ht="15.75" customHeight="1">
      <c r="O752" s="23"/>
      <c r="P752" s="23"/>
      <c r="Q752" s="23"/>
      <c r="V752" s="23"/>
    </row>
    <row r="753" spans="15:22" ht="15.75" customHeight="1">
      <c r="O753" s="23"/>
      <c r="P753" s="23"/>
      <c r="Q753" s="23"/>
      <c r="V753" s="23"/>
    </row>
    <row r="754" spans="15:22" ht="15.75" customHeight="1">
      <c r="O754" s="23"/>
      <c r="P754" s="23"/>
      <c r="Q754" s="23"/>
      <c r="V754" s="23"/>
    </row>
    <row r="755" spans="15:22" ht="15.75" customHeight="1">
      <c r="O755" s="23"/>
      <c r="P755" s="23"/>
      <c r="Q755" s="23"/>
      <c r="V755" s="23"/>
    </row>
    <row r="756" spans="15:22" ht="15.75" customHeight="1">
      <c r="O756" s="23"/>
      <c r="P756" s="23"/>
      <c r="Q756" s="23"/>
      <c r="V756" s="23"/>
    </row>
    <row r="757" spans="15:22" ht="15.75" customHeight="1">
      <c r="O757" s="23"/>
      <c r="P757" s="23"/>
      <c r="Q757" s="23"/>
      <c r="V757" s="23"/>
    </row>
    <row r="758" spans="15:22" ht="15.75" customHeight="1">
      <c r="O758" s="23"/>
      <c r="P758" s="23"/>
      <c r="Q758" s="23"/>
      <c r="V758" s="23"/>
    </row>
    <row r="759" spans="15:22" ht="15.75" customHeight="1">
      <c r="O759" s="23"/>
      <c r="P759" s="23"/>
      <c r="Q759" s="23"/>
      <c r="V759" s="23"/>
    </row>
    <row r="760" spans="15:22" ht="15.75" customHeight="1">
      <c r="O760" s="23"/>
      <c r="P760" s="23"/>
      <c r="Q760" s="23"/>
      <c r="V760" s="23"/>
    </row>
    <row r="761" spans="15:22" ht="15.75" customHeight="1">
      <c r="O761" s="23"/>
      <c r="P761" s="23"/>
      <c r="Q761" s="23"/>
      <c r="V761" s="23"/>
    </row>
    <row r="762" spans="15:22" ht="15.75" customHeight="1">
      <c r="O762" s="23"/>
      <c r="P762" s="23"/>
      <c r="Q762" s="23"/>
      <c r="V762" s="23"/>
    </row>
    <row r="763" spans="15:22" ht="15.75" customHeight="1">
      <c r="O763" s="23"/>
      <c r="P763" s="23"/>
      <c r="Q763" s="23"/>
      <c r="V763" s="23"/>
    </row>
    <row r="764" spans="15:22" ht="15.75" customHeight="1">
      <c r="O764" s="23"/>
      <c r="P764" s="23"/>
      <c r="Q764" s="23"/>
      <c r="V764" s="23"/>
    </row>
    <row r="765" spans="15:22" ht="15.75" customHeight="1">
      <c r="O765" s="23"/>
      <c r="P765" s="23"/>
      <c r="Q765" s="23"/>
      <c r="V765" s="23"/>
    </row>
    <row r="766" spans="15:22" ht="15.75" customHeight="1">
      <c r="O766" s="23"/>
      <c r="P766" s="23"/>
      <c r="Q766" s="23"/>
      <c r="V766" s="23"/>
    </row>
    <row r="767" spans="15:22" ht="15.75" customHeight="1">
      <c r="O767" s="23"/>
      <c r="P767" s="23"/>
      <c r="Q767" s="23"/>
      <c r="V767" s="23"/>
    </row>
    <row r="768" spans="15:22" ht="15.75" customHeight="1">
      <c r="O768" s="23"/>
      <c r="P768" s="23"/>
      <c r="Q768" s="23"/>
      <c r="V768" s="23"/>
    </row>
    <row r="769" spans="15:22" ht="15.75" customHeight="1">
      <c r="O769" s="23"/>
      <c r="P769" s="23"/>
      <c r="Q769" s="23"/>
      <c r="V769" s="23"/>
    </row>
    <row r="770" spans="15:22" ht="15.75" customHeight="1">
      <c r="O770" s="23"/>
      <c r="P770" s="23"/>
      <c r="Q770" s="23"/>
      <c r="V770" s="23"/>
    </row>
    <row r="771" spans="15:22" ht="15.75" customHeight="1">
      <c r="O771" s="23"/>
      <c r="P771" s="23"/>
      <c r="Q771" s="23"/>
      <c r="V771" s="23"/>
    </row>
    <row r="772" spans="15:22" ht="15.75" customHeight="1">
      <c r="O772" s="23"/>
      <c r="P772" s="23"/>
      <c r="Q772" s="23"/>
      <c r="V772" s="23"/>
    </row>
    <row r="773" spans="15:22" ht="15.75" customHeight="1">
      <c r="O773" s="23"/>
      <c r="P773" s="23"/>
      <c r="Q773" s="23"/>
      <c r="V773" s="23"/>
    </row>
    <row r="774" spans="15:22" ht="15.75" customHeight="1">
      <c r="O774" s="23"/>
      <c r="P774" s="23"/>
      <c r="Q774" s="23"/>
      <c r="V774" s="23"/>
    </row>
    <row r="775" spans="15:22" ht="15.75" customHeight="1">
      <c r="O775" s="23"/>
      <c r="P775" s="23"/>
      <c r="Q775" s="23"/>
      <c r="V775" s="23"/>
    </row>
    <row r="776" spans="15:22" ht="15.75" customHeight="1">
      <c r="O776" s="23"/>
      <c r="P776" s="23"/>
      <c r="Q776" s="23"/>
      <c r="V776" s="23"/>
    </row>
    <row r="777" spans="15:22" ht="15.75" customHeight="1">
      <c r="O777" s="23"/>
      <c r="P777" s="23"/>
      <c r="Q777" s="23"/>
      <c r="V777" s="23"/>
    </row>
    <row r="778" spans="15:22" ht="15.75" customHeight="1">
      <c r="O778" s="23"/>
      <c r="P778" s="23"/>
      <c r="Q778" s="23"/>
      <c r="V778" s="23"/>
    </row>
    <row r="779" spans="15:22" ht="15.75" customHeight="1">
      <c r="O779" s="23"/>
      <c r="P779" s="23"/>
      <c r="Q779" s="23"/>
      <c r="V779" s="23"/>
    </row>
    <row r="780" spans="15:22" ht="15.75" customHeight="1">
      <c r="O780" s="23"/>
      <c r="P780" s="23"/>
      <c r="Q780" s="23"/>
      <c r="V780" s="23"/>
    </row>
    <row r="781" spans="15:22" ht="15.75" customHeight="1">
      <c r="O781" s="23"/>
      <c r="P781" s="23"/>
      <c r="Q781" s="23"/>
      <c r="V781" s="23"/>
    </row>
    <row r="782" spans="15:22" ht="15.75" customHeight="1">
      <c r="O782" s="23"/>
      <c r="P782" s="23"/>
      <c r="Q782" s="23"/>
      <c r="V782" s="23"/>
    </row>
    <row r="783" spans="15:22" ht="15.75" customHeight="1">
      <c r="O783" s="23"/>
      <c r="P783" s="23"/>
      <c r="Q783" s="23"/>
      <c r="V783" s="23"/>
    </row>
    <row r="784" spans="15:22" ht="15.75" customHeight="1">
      <c r="O784" s="23"/>
      <c r="P784" s="23"/>
      <c r="Q784" s="23"/>
      <c r="V784" s="23"/>
    </row>
    <row r="785" spans="15:22" ht="15.75" customHeight="1">
      <c r="O785" s="23"/>
      <c r="P785" s="23"/>
      <c r="Q785" s="23"/>
      <c r="V785" s="23"/>
    </row>
    <row r="786" spans="15:22" ht="15.75" customHeight="1">
      <c r="O786" s="23"/>
      <c r="P786" s="23"/>
      <c r="Q786" s="23"/>
      <c r="V786" s="23"/>
    </row>
    <row r="787" spans="15:22" ht="15.75" customHeight="1">
      <c r="O787" s="23"/>
      <c r="P787" s="23"/>
      <c r="Q787" s="23"/>
      <c r="V787" s="23"/>
    </row>
    <row r="788" spans="15:22" ht="15.75" customHeight="1">
      <c r="O788" s="23"/>
      <c r="P788" s="23"/>
      <c r="Q788" s="23"/>
      <c r="V788" s="23"/>
    </row>
    <row r="789" spans="15:22" ht="15.75" customHeight="1">
      <c r="O789" s="23"/>
      <c r="P789" s="23"/>
      <c r="Q789" s="23"/>
      <c r="V789" s="23"/>
    </row>
    <row r="790" spans="15:22" ht="15.75" customHeight="1">
      <c r="O790" s="23"/>
      <c r="P790" s="23"/>
      <c r="Q790" s="23"/>
      <c r="V790" s="23"/>
    </row>
    <row r="791" spans="15:22" ht="15.75" customHeight="1">
      <c r="O791" s="23"/>
      <c r="P791" s="23"/>
      <c r="Q791" s="23"/>
      <c r="V791" s="23"/>
    </row>
    <row r="792" spans="15:22" ht="15.75" customHeight="1">
      <c r="O792" s="23"/>
      <c r="P792" s="23"/>
      <c r="Q792" s="23"/>
      <c r="V792" s="23"/>
    </row>
    <row r="793" spans="15:22" ht="15.75" customHeight="1">
      <c r="O793" s="23"/>
      <c r="P793" s="23"/>
      <c r="Q793" s="23"/>
      <c r="V793" s="23"/>
    </row>
    <row r="794" spans="15:22" ht="15.75" customHeight="1">
      <c r="O794" s="23"/>
      <c r="P794" s="23"/>
      <c r="Q794" s="23"/>
      <c r="V794" s="23"/>
    </row>
    <row r="795" spans="15:22" ht="15.75" customHeight="1">
      <c r="O795" s="23"/>
      <c r="P795" s="23"/>
      <c r="Q795" s="23"/>
      <c r="V795" s="23"/>
    </row>
    <row r="796" spans="15:22" ht="15.75" customHeight="1">
      <c r="O796" s="23"/>
      <c r="P796" s="23"/>
      <c r="Q796" s="23"/>
      <c r="V796" s="23"/>
    </row>
    <row r="797" spans="15:22" ht="15.75" customHeight="1">
      <c r="O797" s="23"/>
      <c r="P797" s="23"/>
      <c r="Q797" s="23"/>
      <c r="V797" s="23"/>
    </row>
    <row r="798" spans="15:22" ht="15.75" customHeight="1">
      <c r="O798" s="23"/>
      <c r="P798" s="23"/>
      <c r="Q798" s="23"/>
      <c r="V798" s="23"/>
    </row>
    <row r="799" spans="15:22" ht="15.75" customHeight="1">
      <c r="O799" s="23"/>
      <c r="P799" s="23"/>
      <c r="Q799" s="23"/>
      <c r="V799" s="23"/>
    </row>
    <row r="800" spans="15:22" ht="15.75" customHeight="1">
      <c r="O800" s="23"/>
      <c r="P800" s="23"/>
      <c r="Q800" s="23"/>
      <c r="V800" s="23"/>
    </row>
    <row r="801" spans="15:22" ht="15.75" customHeight="1">
      <c r="O801" s="23"/>
      <c r="P801" s="23"/>
      <c r="Q801" s="23"/>
      <c r="V801" s="23"/>
    </row>
    <row r="802" spans="15:22" ht="15.75" customHeight="1">
      <c r="O802" s="23"/>
      <c r="P802" s="23"/>
      <c r="Q802" s="23"/>
      <c r="V802" s="23"/>
    </row>
    <row r="803" spans="15:22" ht="15.75" customHeight="1">
      <c r="O803" s="23"/>
      <c r="P803" s="23"/>
      <c r="Q803" s="23"/>
      <c r="V803" s="23"/>
    </row>
    <row r="804" spans="15:22" ht="15.75" customHeight="1">
      <c r="O804" s="23"/>
      <c r="P804" s="23"/>
      <c r="Q804" s="23"/>
      <c r="V804" s="23"/>
    </row>
    <row r="805" spans="15:22" ht="15.75" customHeight="1">
      <c r="O805" s="23"/>
      <c r="P805" s="23"/>
      <c r="Q805" s="23"/>
      <c r="V805" s="23"/>
    </row>
    <row r="806" spans="15:22" ht="15.75" customHeight="1">
      <c r="O806" s="23"/>
      <c r="P806" s="23"/>
      <c r="Q806" s="23"/>
      <c r="V806" s="23"/>
    </row>
    <row r="807" spans="15:22" ht="15.75" customHeight="1">
      <c r="O807" s="23"/>
      <c r="P807" s="23"/>
      <c r="Q807" s="23"/>
      <c r="V807" s="23"/>
    </row>
    <row r="808" spans="15:22" ht="15.75" customHeight="1">
      <c r="O808" s="23"/>
      <c r="P808" s="23"/>
      <c r="Q808" s="23"/>
      <c r="V808" s="23"/>
    </row>
    <row r="809" spans="15:22" ht="15.75" customHeight="1">
      <c r="O809" s="23"/>
      <c r="P809" s="23"/>
      <c r="Q809" s="23"/>
      <c r="V809" s="23"/>
    </row>
    <row r="810" spans="15:22" ht="15.75" customHeight="1">
      <c r="O810" s="23"/>
      <c r="P810" s="23"/>
      <c r="Q810" s="23"/>
      <c r="V810" s="23"/>
    </row>
    <row r="811" spans="15:22" ht="15.75" customHeight="1">
      <c r="O811" s="23"/>
      <c r="P811" s="23"/>
      <c r="Q811" s="23"/>
      <c r="V811" s="23"/>
    </row>
    <row r="812" spans="15:22" ht="15.75" customHeight="1">
      <c r="O812" s="23"/>
      <c r="P812" s="23"/>
      <c r="Q812" s="23"/>
      <c r="V812" s="23"/>
    </row>
    <row r="813" spans="15:22" ht="15.75" customHeight="1">
      <c r="O813" s="23"/>
      <c r="P813" s="23"/>
      <c r="Q813" s="23"/>
      <c r="V813" s="23"/>
    </row>
    <row r="814" spans="15:22" ht="15.75" customHeight="1">
      <c r="O814" s="23"/>
      <c r="P814" s="23"/>
      <c r="Q814" s="23"/>
      <c r="V814" s="23"/>
    </row>
    <row r="815" spans="15:22" ht="15.75" customHeight="1">
      <c r="O815" s="23"/>
      <c r="P815" s="23"/>
      <c r="Q815" s="23"/>
      <c r="V815" s="23"/>
    </row>
    <row r="816" spans="15:22" ht="15.75" customHeight="1">
      <c r="O816" s="23"/>
      <c r="P816" s="23"/>
      <c r="Q816" s="23"/>
      <c r="V816" s="23"/>
    </row>
    <row r="817" spans="15:22" ht="15.75" customHeight="1">
      <c r="O817" s="23"/>
      <c r="P817" s="23"/>
      <c r="Q817" s="23"/>
      <c r="V817" s="23"/>
    </row>
    <row r="818" spans="15:22" ht="15.75" customHeight="1">
      <c r="O818" s="23"/>
      <c r="P818" s="23"/>
      <c r="Q818" s="23"/>
      <c r="V818" s="23"/>
    </row>
    <row r="819" spans="15:22" ht="15.75" customHeight="1">
      <c r="O819" s="23"/>
      <c r="P819" s="23"/>
      <c r="Q819" s="23"/>
      <c r="V819" s="23"/>
    </row>
    <row r="820" spans="15:22" ht="15.75" customHeight="1">
      <c r="O820" s="23"/>
      <c r="P820" s="23"/>
      <c r="Q820" s="23"/>
      <c r="V820" s="23"/>
    </row>
    <row r="821" spans="15:22" ht="15.75" customHeight="1">
      <c r="O821" s="23"/>
      <c r="P821" s="23"/>
      <c r="Q821" s="23"/>
      <c r="V821" s="23"/>
    </row>
    <row r="822" spans="15:22" ht="15.75" customHeight="1">
      <c r="O822" s="23"/>
      <c r="P822" s="23"/>
      <c r="Q822" s="23"/>
      <c r="V822" s="23"/>
    </row>
    <row r="823" spans="15:22" ht="15.75" customHeight="1">
      <c r="O823" s="23"/>
      <c r="P823" s="23"/>
      <c r="Q823" s="23"/>
      <c r="V823" s="23"/>
    </row>
    <row r="824" spans="15:22" ht="15.75" customHeight="1">
      <c r="O824" s="23"/>
      <c r="P824" s="23"/>
      <c r="Q824" s="23"/>
      <c r="V824" s="23"/>
    </row>
    <row r="825" spans="15:22" ht="15.75" customHeight="1">
      <c r="O825" s="23"/>
      <c r="P825" s="23"/>
      <c r="Q825" s="23"/>
      <c r="V825" s="23"/>
    </row>
    <row r="826" spans="15:22" ht="15.75" customHeight="1">
      <c r="O826" s="23"/>
      <c r="P826" s="23"/>
      <c r="Q826" s="23"/>
      <c r="V826" s="23"/>
    </row>
    <row r="827" spans="15:22" ht="15.75" customHeight="1">
      <c r="O827" s="23"/>
      <c r="P827" s="23"/>
      <c r="Q827" s="23"/>
      <c r="V827" s="23"/>
    </row>
    <row r="828" spans="15:22" ht="15.75" customHeight="1">
      <c r="O828" s="23"/>
      <c r="P828" s="23"/>
      <c r="Q828" s="23"/>
      <c r="V828" s="23"/>
    </row>
    <row r="829" spans="15:22" ht="15.75" customHeight="1">
      <c r="O829" s="23"/>
      <c r="P829" s="23"/>
      <c r="Q829" s="23"/>
      <c r="V829" s="23"/>
    </row>
    <row r="830" spans="15:22" ht="15.75" customHeight="1">
      <c r="O830" s="23"/>
      <c r="P830" s="23"/>
      <c r="Q830" s="23"/>
      <c r="V830" s="23"/>
    </row>
    <row r="831" spans="15:22" ht="15.75" customHeight="1">
      <c r="O831" s="23"/>
      <c r="P831" s="23"/>
      <c r="Q831" s="23"/>
      <c r="V831" s="23"/>
    </row>
    <row r="832" spans="15:22" ht="15.75" customHeight="1">
      <c r="O832" s="23"/>
      <c r="P832" s="23"/>
      <c r="Q832" s="23"/>
      <c r="V832" s="23"/>
    </row>
    <row r="833" spans="15:22" ht="15.75" customHeight="1">
      <c r="O833" s="23"/>
      <c r="P833" s="23"/>
      <c r="Q833" s="23"/>
      <c r="V833" s="23"/>
    </row>
    <row r="834" spans="15:22" ht="15.75" customHeight="1">
      <c r="O834" s="23"/>
      <c r="P834" s="23"/>
      <c r="Q834" s="23"/>
      <c r="V834" s="23"/>
    </row>
    <row r="835" spans="15:22" ht="15.75" customHeight="1">
      <c r="O835" s="23"/>
      <c r="P835" s="23"/>
      <c r="Q835" s="23"/>
      <c r="V835" s="23"/>
    </row>
    <row r="836" spans="15:22" ht="15.75" customHeight="1">
      <c r="O836" s="23"/>
      <c r="P836" s="23"/>
      <c r="Q836" s="23"/>
      <c r="V836" s="23"/>
    </row>
    <row r="837" spans="15:22" ht="15.75" customHeight="1">
      <c r="O837" s="23"/>
      <c r="P837" s="23"/>
      <c r="Q837" s="23"/>
      <c r="V837" s="23"/>
    </row>
    <row r="838" spans="15:22" ht="15.75" customHeight="1">
      <c r="O838" s="23"/>
      <c r="P838" s="23"/>
      <c r="Q838" s="23"/>
      <c r="V838" s="23"/>
    </row>
    <row r="839" spans="15:22" ht="15.75" customHeight="1">
      <c r="O839" s="23"/>
      <c r="P839" s="23"/>
      <c r="Q839" s="23"/>
      <c r="V839" s="23"/>
    </row>
    <row r="840" spans="15:22" ht="15.75" customHeight="1">
      <c r="O840" s="23"/>
      <c r="P840" s="23"/>
      <c r="Q840" s="23"/>
      <c r="V840" s="23"/>
    </row>
    <row r="841" spans="15:22" ht="15.75" customHeight="1">
      <c r="O841" s="23"/>
      <c r="P841" s="23"/>
      <c r="Q841" s="23"/>
      <c r="V841" s="23"/>
    </row>
    <row r="842" spans="15:22" ht="15.75" customHeight="1">
      <c r="O842" s="23"/>
      <c r="P842" s="23"/>
      <c r="Q842" s="23"/>
      <c r="V842" s="23"/>
    </row>
    <row r="843" spans="15:22" ht="15.75" customHeight="1">
      <c r="O843" s="23"/>
      <c r="P843" s="23"/>
      <c r="Q843" s="23"/>
      <c r="V843" s="23"/>
    </row>
    <row r="844" spans="15:22" ht="15.75" customHeight="1">
      <c r="O844" s="23"/>
      <c r="P844" s="23"/>
      <c r="Q844" s="23"/>
      <c r="V844" s="23"/>
    </row>
    <row r="845" spans="15:22" ht="15.75" customHeight="1">
      <c r="O845" s="23"/>
      <c r="P845" s="23"/>
      <c r="Q845" s="23"/>
      <c r="V845" s="23"/>
    </row>
    <row r="846" spans="15:22" ht="15.75" customHeight="1">
      <c r="O846" s="23"/>
      <c r="P846" s="23"/>
      <c r="Q846" s="23"/>
      <c r="V846" s="23"/>
    </row>
    <row r="847" spans="15:22" ht="15.75" customHeight="1">
      <c r="O847" s="23"/>
      <c r="P847" s="23"/>
      <c r="Q847" s="23"/>
      <c r="V847" s="23"/>
    </row>
    <row r="848" spans="15:22" ht="15.75" customHeight="1">
      <c r="O848" s="23"/>
      <c r="P848" s="23"/>
      <c r="Q848" s="23"/>
      <c r="V848" s="23"/>
    </row>
    <row r="849" spans="15:22" ht="15.75" customHeight="1">
      <c r="O849" s="23"/>
      <c r="P849" s="23"/>
      <c r="Q849" s="23"/>
      <c r="V849" s="23"/>
    </row>
    <row r="850" spans="15:22" ht="15.75" customHeight="1">
      <c r="O850" s="23"/>
      <c r="P850" s="23"/>
      <c r="Q850" s="23"/>
      <c r="V850" s="23"/>
    </row>
    <row r="851" spans="15:22" ht="15.75" customHeight="1">
      <c r="O851" s="23"/>
      <c r="P851" s="23"/>
      <c r="Q851" s="23"/>
      <c r="V851" s="23"/>
    </row>
    <row r="852" spans="15:22" ht="15.75" customHeight="1">
      <c r="O852" s="23"/>
      <c r="P852" s="23"/>
      <c r="Q852" s="23"/>
      <c r="V852" s="23"/>
    </row>
    <row r="853" spans="15:22" ht="15.75" customHeight="1">
      <c r="O853" s="23"/>
      <c r="P853" s="23"/>
      <c r="Q853" s="23"/>
      <c r="V853" s="23"/>
    </row>
    <row r="854" spans="15:22" ht="15.75" customHeight="1">
      <c r="O854" s="23"/>
      <c r="P854" s="23"/>
      <c r="Q854" s="23"/>
      <c r="V854" s="23"/>
    </row>
    <row r="855" spans="15:22" ht="15.75" customHeight="1">
      <c r="O855" s="23"/>
      <c r="P855" s="23"/>
      <c r="Q855" s="23"/>
      <c r="V855" s="23"/>
    </row>
    <row r="856" spans="15:22" ht="15.75" customHeight="1">
      <c r="O856" s="23"/>
      <c r="P856" s="23"/>
      <c r="Q856" s="23"/>
      <c r="V856" s="23"/>
    </row>
    <row r="857" spans="15:22" ht="15.75" customHeight="1">
      <c r="O857" s="23"/>
      <c r="P857" s="23"/>
      <c r="Q857" s="23"/>
      <c r="V857" s="23"/>
    </row>
    <row r="858" spans="15:22" ht="15.75" customHeight="1">
      <c r="O858" s="23"/>
      <c r="P858" s="23"/>
      <c r="Q858" s="23"/>
      <c r="V858" s="23"/>
    </row>
    <row r="859" spans="15:22" ht="15.75" customHeight="1">
      <c r="O859" s="23"/>
      <c r="P859" s="23"/>
      <c r="Q859" s="23"/>
      <c r="V859" s="23"/>
    </row>
    <row r="860" spans="15:22" ht="15.75" customHeight="1">
      <c r="O860" s="23"/>
      <c r="P860" s="23"/>
      <c r="Q860" s="23"/>
      <c r="V860" s="23"/>
    </row>
    <row r="861" spans="15:22" ht="15.75" customHeight="1">
      <c r="O861" s="23"/>
      <c r="P861" s="23"/>
      <c r="Q861" s="23"/>
      <c r="V861" s="23"/>
    </row>
    <row r="862" spans="15:22" ht="15.75" customHeight="1">
      <c r="O862" s="23"/>
      <c r="P862" s="23"/>
      <c r="Q862" s="23"/>
      <c r="V862" s="23"/>
    </row>
    <row r="863" spans="15:22" ht="15.75" customHeight="1">
      <c r="O863" s="23"/>
      <c r="P863" s="23"/>
      <c r="Q863" s="23"/>
      <c r="V863" s="23"/>
    </row>
    <row r="864" spans="15:22" ht="15.75" customHeight="1">
      <c r="O864" s="23"/>
      <c r="P864" s="23"/>
      <c r="Q864" s="23"/>
      <c r="V864" s="23"/>
    </row>
    <row r="865" spans="15:22" ht="15.75" customHeight="1">
      <c r="O865" s="23"/>
      <c r="P865" s="23"/>
      <c r="Q865" s="23"/>
      <c r="V865" s="23"/>
    </row>
    <row r="866" spans="15:22" ht="15.75" customHeight="1">
      <c r="O866" s="23"/>
      <c r="P866" s="23"/>
      <c r="Q866" s="23"/>
      <c r="V866" s="23"/>
    </row>
    <row r="867" spans="15:22" ht="15.75" customHeight="1">
      <c r="O867" s="23"/>
      <c r="P867" s="23"/>
      <c r="Q867" s="23"/>
      <c r="V867" s="23"/>
    </row>
    <row r="868" spans="15:22" ht="15.75" customHeight="1">
      <c r="O868" s="23"/>
      <c r="P868" s="23"/>
      <c r="Q868" s="23"/>
      <c r="V868" s="23"/>
    </row>
    <row r="869" spans="15:22" ht="15.75" customHeight="1">
      <c r="O869" s="23"/>
      <c r="P869" s="23"/>
      <c r="Q869" s="23"/>
      <c r="V869" s="23"/>
    </row>
    <row r="870" spans="15:22" ht="15.75" customHeight="1">
      <c r="O870" s="23"/>
      <c r="P870" s="23"/>
      <c r="Q870" s="23"/>
      <c r="V870" s="23"/>
    </row>
    <row r="871" spans="15:22" ht="15.75" customHeight="1">
      <c r="O871" s="23"/>
      <c r="P871" s="23"/>
      <c r="Q871" s="23"/>
      <c r="V871" s="23"/>
    </row>
    <row r="872" spans="15:22" ht="15.75" customHeight="1">
      <c r="O872" s="23"/>
      <c r="P872" s="23"/>
      <c r="Q872" s="23"/>
      <c r="V872" s="23"/>
    </row>
    <row r="873" spans="15:22" ht="15.75" customHeight="1">
      <c r="O873" s="23"/>
      <c r="P873" s="23"/>
      <c r="Q873" s="23"/>
      <c r="V873" s="23"/>
    </row>
    <row r="874" spans="15:22" ht="15.75" customHeight="1">
      <c r="O874" s="23"/>
      <c r="P874" s="23"/>
      <c r="Q874" s="23"/>
      <c r="V874" s="23"/>
    </row>
    <row r="875" spans="15:22" ht="15.75" customHeight="1">
      <c r="O875" s="23"/>
      <c r="P875" s="23"/>
      <c r="Q875" s="23"/>
      <c r="V875" s="23"/>
    </row>
    <row r="876" spans="15:22" ht="15.75" customHeight="1">
      <c r="O876" s="23"/>
      <c r="P876" s="23"/>
      <c r="Q876" s="23"/>
      <c r="V876" s="23"/>
    </row>
    <row r="877" spans="15:22" ht="15.75" customHeight="1">
      <c r="O877" s="23"/>
      <c r="P877" s="23"/>
      <c r="Q877" s="23"/>
      <c r="V877" s="23"/>
    </row>
    <row r="878" spans="15:22" ht="15.75" customHeight="1">
      <c r="O878" s="23"/>
      <c r="P878" s="23"/>
      <c r="Q878" s="23"/>
      <c r="V878" s="23"/>
    </row>
    <row r="879" spans="15:22" ht="15.75" customHeight="1">
      <c r="O879" s="23"/>
      <c r="P879" s="23"/>
      <c r="Q879" s="23"/>
      <c r="V879" s="23"/>
    </row>
    <row r="880" spans="15:22" ht="15.75" customHeight="1">
      <c r="O880" s="23"/>
      <c r="P880" s="23"/>
      <c r="Q880" s="23"/>
      <c r="V880" s="23"/>
    </row>
    <row r="881" spans="15:22" ht="15.75" customHeight="1">
      <c r="O881" s="23"/>
      <c r="P881" s="23"/>
      <c r="Q881" s="23"/>
      <c r="V881" s="23"/>
    </row>
    <row r="882" spans="15:22" ht="15.75" customHeight="1">
      <c r="O882" s="23"/>
      <c r="P882" s="23"/>
      <c r="Q882" s="23"/>
      <c r="V882" s="23"/>
    </row>
    <row r="883" spans="15:22" ht="15.75" customHeight="1">
      <c r="O883" s="23"/>
      <c r="P883" s="23"/>
      <c r="Q883" s="23"/>
      <c r="V883" s="23"/>
    </row>
    <row r="884" spans="15:22" ht="15.75" customHeight="1">
      <c r="O884" s="23"/>
      <c r="P884" s="23"/>
      <c r="Q884" s="23"/>
      <c r="V884" s="23"/>
    </row>
    <row r="885" spans="15:22" ht="15.75" customHeight="1">
      <c r="O885" s="23"/>
      <c r="P885" s="23"/>
      <c r="Q885" s="23"/>
      <c r="V885" s="23"/>
    </row>
    <row r="886" spans="15:22" ht="15.75" customHeight="1">
      <c r="O886" s="23"/>
      <c r="P886" s="23"/>
      <c r="Q886" s="23"/>
      <c r="V886" s="23"/>
    </row>
    <row r="887" spans="15:22" ht="15.75" customHeight="1">
      <c r="O887" s="23"/>
      <c r="P887" s="23"/>
      <c r="Q887" s="23"/>
      <c r="V887" s="23"/>
    </row>
    <row r="888" spans="15:22" ht="15.75" customHeight="1">
      <c r="O888" s="23"/>
      <c r="P888" s="23"/>
      <c r="Q888" s="23"/>
      <c r="V888" s="23"/>
    </row>
    <row r="889" spans="15:22" ht="15.75" customHeight="1">
      <c r="O889" s="23"/>
      <c r="P889" s="23"/>
      <c r="Q889" s="23"/>
      <c r="V889" s="23"/>
    </row>
    <row r="890" spans="15:22" ht="15.75" customHeight="1">
      <c r="O890" s="23"/>
      <c r="P890" s="23"/>
      <c r="Q890" s="23"/>
      <c r="V890" s="23"/>
    </row>
    <row r="891" spans="15:22" ht="15.75" customHeight="1">
      <c r="O891" s="23"/>
      <c r="P891" s="23"/>
      <c r="Q891" s="23"/>
      <c r="V891" s="23"/>
    </row>
    <row r="892" spans="15:22" ht="15.75" customHeight="1">
      <c r="O892" s="23"/>
      <c r="P892" s="23"/>
      <c r="Q892" s="23"/>
      <c r="V892" s="23"/>
    </row>
    <row r="893" spans="15:22" ht="15.75" customHeight="1">
      <c r="O893" s="23"/>
      <c r="P893" s="23"/>
      <c r="Q893" s="23"/>
      <c r="V893" s="23"/>
    </row>
    <row r="894" spans="15:22" ht="15.75" customHeight="1">
      <c r="O894" s="23"/>
      <c r="P894" s="23"/>
      <c r="Q894" s="23"/>
      <c r="V894" s="23"/>
    </row>
    <row r="895" spans="15:22" ht="15.75" customHeight="1">
      <c r="O895" s="23"/>
      <c r="P895" s="23"/>
      <c r="Q895" s="23"/>
      <c r="V895" s="23"/>
    </row>
    <row r="896" spans="15:22" ht="15.75" customHeight="1">
      <c r="O896" s="23"/>
      <c r="P896" s="23"/>
      <c r="Q896" s="23"/>
      <c r="V896" s="23"/>
    </row>
    <row r="897" spans="15:22" ht="15.75" customHeight="1">
      <c r="O897" s="23"/>
      <c r="P897" s="23"/>
      <c r="Q897" s="23"/>
      <c r="V897" s="23"/>
    </row>
    <row r="898" spans="15:22" ht="15.75" customHeight="1">
      <c r="O898" s="23"/>
      <c r="P898" s="23"/>
      <c r="Q898" s="23"/>
      <c r="V898" s="23"/>
    </row>
    <row r="899" spans="15:22" ht="15.75" customHeight="1">
      <c r="O899" s="23"/>
      <c r="P899" s="23"/>
      <c r="Q899" s="23"/>
      <c r="V899" s="23"/>
    </row>
    <row r="900" spans="15:22" ht="15.75" customHeight="1">
      <c r="O900" s="23"/>
      <c r="P900" s="23"/>
      <c r="Q900" s="23"/>
      <c r="V900" s="23"/>
    </row>
    <row r="901" spans="15:22" ht="15.75" customHeight="1">
      <c r="O901" s="23"/>
      <c r="P901" s="23"/>
      <c r="Q901" s="23"/>
      <c r="V901" s="23"/>
    </row>
    <row r="902" spans="15:22" ht="15.75" customHeight="1">
      <c r="O902" s="23"/>
      <c r="P902" s="23"/>
      <c r="Q902" s="23"/>
      <c r="V902" s="23"/>
    </row>
    <row r="903" spans="15:22" ht="15.75" customHeight="1">
      <c r="O903" s="23"/>
      <c r="P903" s="23"/>
      <c r="Q903" s="23"/>
      <c r="V903" s="23"/>
    </row>
    <row r="904" spans="15:22" ht="15.75" customHeight="1">
      <c r="O904" s="23"/>
      <c r="P904" s="23"/>
      <c r="Q904" s="23"/>
      <c r="V904" s="23"/>
    </row>
    <row r="905" spans="15:22" ht="15.75" customHeight="1">
      <c r="O905" s="23"/>
      <c r="P905" s="23"/>
      <c r="Q905" s="23"/>
      <c r="V905" s="23"/>
    </row>
    <row r="906" spans="15:22" ht="15.75" customHeight="1">
      <c r="O906" s="23"/>
      <c r="P906" s="23"/>
      <c r="Q906" s="23"/>
      <c r="V906" s="23"/>
    </row>
    <row r="907" spans="15:22" ht="15.75" customHeight="1">
      <c r="O907" s="23"/>
      <c r="P907" s="23"/>
      <c r="Q907" s="23"/>
      <c r="V907" s="23"/>
    </row>
    <row r="908" spans="15:22" ht="15.75" customHeight="1">
      <c r="O908" s="23"/>
      <c r="P908" s="23"/>
      <c r="Q908" s="23"/>
      <c r="V908" s="23"/>
    </row>
    <row r="909" spans="15:22" ht="15.75" customHeight="1">
      <c r="O909" s="23"/>
      <c r="P909" s="23"/>
      <c r="Q909" s="23"/>
      <c r="V909" s="23"/>
    </row>
    <row r="910" spans="15:22" ht="15.75" customHeight="1">
      <c r="O910" s="23"/>
      <c r="P910" s="23"/>
      <c r="Q910" s="23"/>
      <c r="V910" s="23"/>
    </row>
    <row r="911" spans="15:22" ht="15.75" customHeight="1">
      <c r="O911" s="23"/>
      <c r="P911" s="23"/>
      <c r="Q911" s="23"/>
      <c r="V911" s="23"/>
    </row>
    <row r="912" spans="15:22" ht="15.75" customHeight="1">
      <c r="O912" s="23"/>
      <c r="P912" s="23"/>
      <c r="Q912" s="23"/>
      <c r="V912" s="23"/>
    </row>
    <row r="913" spans="15:22" ht="15.75" customHeight="1">
      <c r="O913" s="23"/>
      <c r="P913" s="23"/>
      <c r="Q913" s="23"/>
      <c r="V913" s="23"/>
    </row>
    <row r="914" spans="15:22" ht="15.75" customHeight="1">
      <c r="O914" s="23"/>
      <c r="P914" s="23"/>
      <c r="Q914" s="23"/>
      <c r="V914" s="23"/>
    </row>
    <row r="915" spans="15:22" ht="15.75" customHeight="1">
      <c r="O915" s="23"/>
      <c r="P915" s="23"/>
      <c r="Q915" s="23"/>
      <c r="V915" s="23"/>
    </row>
    <row r="916" spans="15:22" ht="15.75" customHeight="1">
      <c r="O916" s="23"/>
      <c r="P916" s="23"/>
      <c r="Q916" s="23"/>
      <c r="V916" s="23"/>
    </row>
    <row r="917" spans="15:22" ht="15.75" customHeight="1">
      <c r="O917" s="23"/>
      <c r="P917" s="23"/>
      <c r="Q917" s="23"/>
      <c r="V917" s="23"/>
    </row>
    <row r="918" spans="15:22" ht="15.75" customHeight="1">
      <c r="O918" s="23"/>
      <c r="P918" s="23"/>
      <c r="Q918" s="23"/>
      <c r="V918" s="23"/>
    </row>
    <row r="919" spans="15:22" ht="15.75" customHeight="1">
      <c r="O919" s="23"/>
      <c r="P919" s="23"/>
      <c r="Q919" s="23"/>
      <c r="V919" s="23"/>
    </row>
    <row r="920" spans="15:22" ht="15.75" customHeight="1">
      <c r="O920" s="23"/>
      <c r="P920" s="23"/>
      <c r="Q920" s="23"/>
      <c r="V920" s="23"/>
    </row>
    <row r="921" spans="15:22" ht="15.75" customHeight="1">
      <c r="O921" s="23"/>
      <c r="P921" s="23"/>
      <c r="Q921" s="23"/>
      <c r="V921" s="23"/>
    </row>
    <row r="922" spans="15:22" ht="15.75" customHeight="1">
      <c r="O922" s="23"/>
      <c r="P922" s="23"/>
      <c r="Q922" s="23"/>
      <c r="V922" s="23"/>
    </row>
    <row r="923" spans="15:22" ht="15.75" customHeight="1">
      <c r="O923" s="23"/>
      <c r="P923" s="23"/>
      <c r="Q923" s="23"/>
      <c r="V923" s="23"/>
    </row>
    <row r="924" spans="15:22" ht="15.75" customHeight="1">
      <c r="O924" s="23"/>
      <c r="P924" s="23"/>
      <c r="Q924" s="23"/>
      <c r="V924" s="23"/>
    </row>
    <row r="925" spans="15:22" ht="15.75" customHeight="1">
      <c r="O925" s="23"/>
      <c r="P925" s="23"/>
      <c r="Q925" s="23"/>
      <c r="V925" s="23"/>
    </row>
    <row r="926" spans="15:22" ht="15.75" customHeight="1">
      <c r="O926" s="23"/>
      <c r="P926" s="23"/>
      <c r="Q926" s="23"/>
      <c r="V926" s="23"/>
    </row>
    <row r="927" spans="15:22" ht="15.75" customHeight="1">
      <c r="O927" s="23"/>
      <c r="P927" s="23"/>
      <c r="Q927" s="23"/>
      <c r="V927" s="23"/>
    </row>
    <row r="928" spans="15:22" ht="15.75" customHeight="1">
      <c r="O928" s="23"/>
      <c r="P928" s="23"/>
      <c r="Q928" s="23"/>
      <c r="V928" s="23"/>
    </row>
    <row r="929" spans="15:22" ht="15.75" customHeight="1">
      <c r="O929" s="23"/>
      <c r="P929" s="23"/>
      <c r="Q929" s="23"/>
      <c r="V929" s="23"/>
    </row>
    <row r="930" spans="15:22" ht="15.75" customHeight="1">
      <c r="O930" s="23"/>
      <c r="P930" s="23"/>
      <c r="Q930" s="23"/>
      <c r="V930" s="23"/>
    </row>
    <row r="931" spans="15:22" ht="15.75" customHeight="1">
      <c r="O931" s="23"/>
      <c r="P931" s="23"/>
      <c r="Q931" s="23"/>
      <c r="V931" s="23"/>
    </row>
    <row r="932" spans="15:22" ht="15.75" customHeight="1">
      <c r="O932" s="23"/>
      <c r="P932" s="23"/>
      <c r="Q932" s="23"/>
      <c r="V932" s="23"/>
    </row>
    <row r="933" spans="15:22" ht="15.75" customHeight="1">
      <c r="O933" s="23"/>
      <c r="P933" s="23"/>
      <c r="Q933" s="23"/>
      <c r="V933" s="23"/>
    </row>
    <row r="934" spans="15:22" ht="15.75" customHeight="1">
      <c r="O934" s="23"/>
      <c r="P934" s="23"/>
      <c r="Q934" s="23"/>
      <c r="V934" s="23"/>
    </row>
    <row r="935" spans="15:22" ht="15.75" customHeight="1">
      <c r="O935" s="23"/>
      <c r="P935" s="23"/>
      <c r="Q935" s="23"/>
      <c r="V935" s="23"/>
    </row>
    <row r="936" spans="15:22" ht="15.75" customHeight="1">
      <c r="O936" s="23"/>
      <c r="P936" s="23"/>
      <c r="Q936" s="23"/>
      <c r="V936" s="23"/>
    </row>
    <row r="937" spans="15:22" ht="15.75" customHeight="1">
      <c r="O937" s="23"/>
      <c r="P937" s="23"/>
      <c r="Q937" s="23"/>
      <c r="V937" s="23"/>
    </row>
    <row r="938" spans="15:22" ht="15.75" customHeight="1">
      <c r="O938" s="23"/>
      <c r="P938" s="23"/>
      <c r="Q938" s="23"/>
      <c r="V938" s="23"/>
    </row>
    <row r="939" spans="15:22" ht="15.75" customHeight="1">
      <c r="O939" s="23"/>
      <c r="P939" s="23"/>
      <c r="Q939" s="23"/>
      <c r="V939" s="23"/>
    </row>
    <row r="940" spans="15:22" ht="15.75" customHeight="1">
      <c r="O940" s="23"/>
      <c r="P940" s="23"/>
      <c r="Q940" s="23"/>
      <c r="V940" s="23"/>
    </row>
    <row r="941" spans="15:22" ht="15.75" customHeight="1">
      <c r="O941" s="23"/>
      <c r="P941" s="23"/>
      <c r="Q941" s="23"/>
      <c r="V941" s="23"/>
    </row>
    <row r="942" spans="15:22" ht="15.75" customHeight="1">
      <c r="O942" s="23"/>
      <c r="P942" s="23"/>
      <c r="Q942" s="23"/>
      <c r="V942" s="23"/>
    </row>
    <row r="943" spans="15:22" ht="15.75" customHeight="1">
      <c r="O943" s="23"/>
      <c r="P943" s="23"/>
      <c r="Q943" s="23"/>
      <c r="V943" s="23"/>
    </row>
    <row r="944" spans="15:22" ht="15.75" customHeight="1">
      <c r="O944" s="23"/>
      <c r="P944" s="23"/>
      <c r="Q944" s="23"/>
      <c r="V944" s="23"/>
    </row>
    <row r="945" spans="15:22" ht="15.75" customHeight="1">
      <c r="O945" s="23"/>
      <c r="P945" s="23"/>
      <c r="Q945" s="23"/>
      <c r="V945" s="23"/>
    </row>
    <row r="946" spans="15:22" ht="15.75" customHeight="1">
      <c r="O946" s="23"/>
      <c r="P946" s="23"/>
      <c r="Q946" s="23"/>
      <c r="V946" s="23"/>
    </row>
    <row r="947" spans="15:22" ht="15.75" customHeight="1">
      <c r="O947" s="23"/>
      <c r="P947" s="23"/>
      <c r="Q947" s="23"/>
      <c r="V947" s="23"/>
    </row>
    <row r="948" spans="15:22" ht="15.75" customHeight="1">
      <c r="O948" s="23"/>
      <c r="P948" s="23"/>
      <c r="Q948" s="23"/>
      <c r="V948" s="23"/>
    </row>
    <row r="949" spans="15:22" ht="15.75" customHeight="1">
      <c r="O949" s="23"/>
      <c r="P949" s="23"/>
      <c r="Q949" s="23"/>
      <c r="V949" s="23"/>
    </row>
    <row r="950" spans="15:22" ht="15.75" customHeight="1">
      <c r="O950" s="23"/>
      <c r="P950" s="23"/>
      <c r="Q950" s="23"/>
      <c r="V950" s="23"/>
    </row>
    <row r="951" spans="15:22" ht="15.75" customHeight="1">
      <c r="O951" s="23"/>
      <c r="P951" s="23"/>
      <c r="Q951" s="23"/>
      <c r="V951" s="23"/>
    </row>
    <row r="952" spans="15:22" ht="15.75" customHeight="1">
      <c r="O952" s="23"/>
      <c r="P952" s="23"/>
      <c r="Q952" s="23"/>
      <c r="V952" s="23"/>
    </row>
    <row r="953" spans="15:22" ht="15.75" customHeight="1">
      <c r="O953" s="23"/>
      <c r="P953" s="23"/>
      <c r="Q953" s="23"/>
      <c r="V953" s="23"/>
    </row>
    <row r="954" spans="15:22" ht="15.75" customHeight="1">
      <c r="O954" s="23"/>
      <c r="P954" s="23"/>
      <c r="Q954" s="23"/>
      <c r="V954" s="23"/>
    </row>
    <row r="955" spans="15:22" ht="15.75" customHeight="1">
      <c r="O955" s="23"/>
      <c r="P955" s="23"/>
      <c r="Q955" s="23"/>
      <c r="V955" s="23"/>
    </row>
    <row r="956" spans="15:22" ht="15.75" customHeight="1">
      <c r="O956" s="23"/>
      <c r="P956" s="23"/>
      <c r="Q956" s="23"/>
      <c r="V956" s="23"/>
    </row>
    <row r="957" spans="15:22" ht="15.75" customHeight="1">
      <c r="O957" s="23"/>
      <c r="P957" s="23"/>
      <c r="Q957" s="23"/>
      <c r="V957" s="23"/>
    </row>
    <row r="958" spans="15:22" ht="15.75" customHeight="1">
      <c r="O958" s="23"/>
      <c r="P958" s="23"/>
      <c r="Q958" s="23"/>
      <c r="V958" s="23"/>
    </row>
    <row r="959" spans="15:22" ht="15.75" customHeight="1">
      <c r="O959" s="23"/>
      <c r="P959" s="23"/>
      <c r="Q959" s="23"/>
      <c r="V959" s="23"/>
    </row>
    <row r="960" spans="15:22" ht="15.75" customHeight="1">
      <c r="O960" s="23"/>
      <c r="P960" s="23"/>
      <c r="Q960" s="23"/>
      <c r="V960" s="23"/>
    </row>
    <row r="961" spans="15:22" ht="15.75" customHeight="1">
      <c r="O961" s="23"/>
      <c r="P961" s="23"/>
      <c r="Q961" s="23"/>
      <c r="V961" s="23"/>
    </row>
    <row r="962" spans="15:22" ht="15.75" customHeight="1">
      <c r="O962" s="23"/>
      <c r="P962" s="23"/>
      <c r="Q962" s="23"/>
      <c r="V962" s="23"/>
    </row>
    <row r="963" spans="15:22" ht="15.75" customHeight="1">
      <c r="O963" s="23"/>
      <c r="P963" s="23"/>
      <c r="Q963" s="23"/>
      <c r="V963" s="23"/>
    </row>
    <row r="964" spans="15:22" ht="15.75" customHeight="1">
      <c r="O964" s="23"/>
      <c r="P964" s="23"/>
      <c r="Q964" s="23"/>
      <c r="V964" s="23"/>
    </row>
    <row r="965" spans="15:22" ht="15.75" customHeight="1">
      <c r="O965" s="23"/>
      <c r="P965" s="23"/>
      <c r="Q965" s="23"/>
      <c r="V965" s="23"/>
    </row>
    <row r="966" spans="15:22" ht="15.75" customHeight="1">
      <c r="O966" s="23"/>
      <c r="P966" s="23"/>
      <c r="Q966" s="23"/>
      <c r="V966" s="23"/>
    </row>
    <row r="967" spans="15:22" ht="15.75" customHeight="1">
      <c r="O967" s="23"/>
      <c r="P967" s="23"/>
      <c r="Q967" s="23"/>
      <c r="V967" s="23"/>
    </row>
    <row r="968" spans="15:22" ht="15.75" customHeight="1">
      <c r="O968" s="23"/>
      <c r="P968" s="23"/>
      <c r="Q968" s="23"/>
      <c r="V968" s="23"/>
    </row>
    <row r="969" spans="15:22" ht="15.75" customHeight="1">
      <c r="O969" s="23"/>
      <c r="P969" s="23"/>
      <c r="Q969" s="23"/>
      <c r="V969" s="23"/>
    </row>
    <row r="970" spans="15:22" ht="15.75" customHeight="1">
      <c r="O970" s="23"/>
      <c r="P970" s="23"/>
      <c r="Q970" s="23"/>
      <c r="V970" s="23"/>
    </row>
    <row r="971" spans="15:22" ht="15.75" customHeight="1">
      <c r="O971" s="23"/>
      <c r="P971" s="23"/>
      <c r="Q971" s="23"/>
      <c r="V971" s="23"/>
    </row>
    <row r="972" spans="15:22" ht="15.75" customHeight="1">
      <c r="O972" s="23"/>
      <c r="P972" s="23"/>
      <c r="Q972" s="23"/>
      <c r="V972" s="23"/>
    </row>
    <row r="973" spans="15:22" ht="15.75" customHeight="1">
      <c r="O973" s="23"/>
      <c r="P973" s="23"/>
      <c r="Q973" s="23"/>
      <c r="V973" s="23"/>
    </row>
    <row r="974" spans="15:22" ht="15.75" customHeight="1">
      <c r="O974" s="23"/>
      <c r="P974" s="23"/>
      <c r="Q974" s="23"/>
      <c r="V974" s="23"/>
    </row>
    <row r="975" spans="15:22" ht="15.75" customHeight="1">
      <c r="O975" s="23"/>
      <c r="P975" s="23"/>
      <c r="Q975" s="23"/>
      <c r="V975" s="23"/>
    </row>
    <row r="976" spans="15:22" ht="15.75" customHeight="1">
      <c r="O976" s="23"/>
      <c r="P976" s="23"/>
      <c r="Q976" s="23"/>
      <c r="V976" s="23"/>
    </row>
    <row r="977" spans="15:22" ht="15.75" customHeight="1">
      <c r="O977" s="23"/>
      <c r="P977" s="23"/>
      <c r="Q977" s="23"/>
      <c r="V977" s="23"/>
    </row>
    <row r="978" spans="15:22" ht="15.75" customHeight="1">
      <c r="O978" s="23"/>
      <c r="P978" s="23"/>
      <c r="Q978" s="23"/>
      <c r="V978" s="23"/>
    </row>
    <row r="979" spans="15:22" ht="15.75" customHeight="1">
      <c r="O979" s="23"/>
      <c r="P979" s="23"/>
      <c r="Q979" s="23"/>
      <c r="V979" s="23"/>
    </row>
    <row r="980" spans="15:22" ht="15.75" customHeight="1">
      <c r="O980" s="23"/>
      <c r="P980" s="23"/>
      <c r="Q980" s="23"/>
      <c r="V980" s="23"/>
    </row>
    <row r="981" spans="15:22" ht="15.75" customHeight="1">
      <c r="O981" s="23"/>
      <c r="P981" s="23"/>
      <c r="Q981" s="23"/>
      <c r="V981" s="23"/>
    </row>
    <row r="982" spans="15:22" ht="15.75" customHeight="1">
      <c r="O982" s="23"/>
      <c r="P982" s="23"/>
      <c r="Q982" s="23"/>
      <c r="V982" s="23"/>
    </row>
    <row r="983" spans="15:22" ht="15.75" customHeight="1">
      <c r="O983" s="23"/>
      <c r="P983" s="23"/>
      <c r="Q983" s="23"/>
      <c r="V983" s="23"/>
    </row>
    <row r="984" spans="15:22" ht="15.75" customHeight="1">
      <c r="O984" s="23"/>
      <c r="P984" s="23"/>
      <c r="Q984" s="23"/>
      <c r="V984" s="23"/>
    </row>
    <row r="985" spans="15:22" ht="15.75" customHeight="1">
      <c r="O985" s="23"/>
      <c r="P985" s="23"/>
      <c r="Q985" s="23"/>
      <c r="V985" s="23"/>
    </row>
    <row r="986" spans="15:22" ht="15.75" customHeight="1">
      <c r="O986" s="23"/>
      <c r="P986" s="23"/>
      <c r="Q986" s="23"/>
      <c r="V986" s="23"/>
    </row>
    <row r="987" spans="15:22" ht="15.75" customHeight="1">
      <c r="O987" s="23"/>
      <c r="P987" s="23"/>
      <c r="Q987" s="23"/>
      <c r="V987" s="23"/>
    </row>
    <row r="988" spans="15:22" ht="15.75" customHeight="1">
      <c r="O988" s="23"/>
      <c r="P988" s="23"/>
      <c r="Q988" s="23"/>
      <c r="V988" s="23"/>
    </row>
    <row r="989" spans="15:22" ht="15.75" customHeight="1">
      <c r="O989" s="23"/>
      <c r="P989" s="23"/>
      <c r="Q989" s="23"/>
      <c r="V989" s="23"/>
    </row>
    <row r="990" spans="15:22" ht="15.75" customHeight="1">
      <c r="O990" s="23"/>
      <c r="P990" s="23"/>
      <c r="Q990" s="23"/>
      <c r="V990" s="23"/>
    </row>
    <row r="991" spans="15:22" ht="15.75" customHeight="1">
      <c r="O991" s="23"/>
      <c r="P991" s="23"/>
      <c r="Q991" s="23"/>
      <c r="V991" s="23"/>
    </row>
    <row r="992" spans="15:22" ht="15.75" customHeight="1">
      <c r="O992" s="23"/>
      <c r="P992" s="23"/>
      <c r="Q992" s="23"/>
      <c r="V992" s="23"/>
    </row>
    <row r="993" spans="15:22" ht="15.75" customHeight="1">
      <c r="O993" s="23"/>
      <c r="P993" s="23"/>
      <c r="Q993" s="23"/>
      <c r="V993" s="23"/>
    </row>
    <row r="994" spans="15:22" ht="15.75" customHeight="1">
      <c r="O994" s="23"/>
      <c r="P994" s="23"/>
      <c r="Q994" s="23"/>
      <c r="V994" s="23"/>
    </row>
    <row r="995" spans="15:22" ht="15.75" customHeight="1">
      <c r="O995" s="23"/>
      <c r="P995" s="23"/>
      <c r="Q995" s="23"/>
      <c r="V995" s="23"/>
    </row>
    <row r="996" spans="15:22" ht="15.75" customHeight="1">
      <c r="O996" s="23"/>
      <c r="P996" s="23"/>
      <c r="Q996" s="23"/>
      <c r="V996" s="23"/>
    </row>
    <row r="997" spans="15:22" ht="15.75" customHeight="1">
      <c r="O997" s="23"/>
      <c r="P997" s="23"/>
      <c r="Q997" s="23"/>
      <c r="V997" s="23"/>
    </row>
    <row r="998" spans="15:22" ht="15.75" customHeight="1">
      <c r="O998" s="23"/>
      <c r="P998" s="23"/>
      <c r="Q998" s="23"/>
      <c r="V998" s="23"/>
    </row>
    <row r="999" spans="15:22" ht="15.75" customHeight="1">
      <c r="O999" s="23"/>
      <c r="P999" s="23"/>
      <c r="Q999" s="23"/>
      <c r="V999" s="23"/>
    </row>
    <row r="1000" spans="15:22" ht="15.75" customHeight="1">
      <c r="O1000" s="23"/>
      <c r="P1000" s="23"/>
      <c r="Q1000" s="23"/>
      <c r="V1000" s="23"/>
    </row>
  </sheetData>
  <autoFilter ref="A30:X33"/>
  <mergeCells count="19">
    <mergeCell ref="T30:X30"/>
    <mergeCell ref="X19:X20"/>
    <mergeCell ref="O34:R34"/>
    <mergeCell ref="H24:I24"/>
    <mergeCell ref="H25:I25"/>
    <mergeCell ref="H26:I26"/>
    <mergeCell ref="O31:R31"/>
    <mergeCell ref="O32:R32"/>
    <mergeCell ref="O33:R33"/>
    <mergeCell ref="A30:G30"/>
    <mergeCell ref="H30:N30"/>
    <mergeCell ref="O30:S30"/>
    <mergeCell ref="A23:C23"/>
    <mergeCell ref="H23:I23"/>
    <mergeCell ref="A17:C20"/>
    <mergeCell ref="D17:W20"/>
    <mergeCell ref="A22:C22"/>
    <mergeCell ref="E22:F22"/>
    <mergeCell ref="H22:J22"/>
  </mergeCells>
  <dataValidations count="3">
    <dataValidation type="list" allowBlank="1" showErrorMessage="1" sqref="A23">
      <formula1>PROCESOS</formula1>
    </dataValidation>
    <dataValidation type="list" allowBlank="1" showErrorMessage="1" sqref="F32:F34">
      <formula1>$G$2:$G$5</formula1>
    </dataValidation>
    <dataValidation type="list" allowBlank="1" showErrorMessage="1" sqref="I32:I34">
      <formula1>$H$2:$H$3</formula1>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00"/>
  <sheetViews>
    <sheetView showGridLines="0" topLeftCell="A20" zoomScale="80" zoomScaleNormal="80" workbookViewId="0">
      <selection activeCell="W32" sqref="W32"/>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4" width="15.42578125" customWidth="1"/>
    <col min="15" max="15" width="18" customWidth="1"/>
    <col min="16" max="16" width="26.28515625" customWidth="1"/>
    <col min="17" max="17" width="24.85546875" customWidth="1"/>
    <col min="18" max="18" width="15.7109375" customWidth="1"/>
    <col min="19" max="19" width="28.140625" customWidth="1"/>
    <col min="20" max="20" width="127"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62"/>
      <c r="B17" s="663"/>
      <c r="C17" s="664"/>
      <c r="D17" s="669" t="s">
        <v>101</v>
      </c>
      <c r="E17" s="663"/>
      <c r="F17" s="663"/>
      <c r="G17" s="663"/>
      <c r="H17" s="663"/>
      <c r="I17" s="663"/>
      <c r="J17" s="663"/>
      <c r="K17" s="663"/>
      <c r="L17" s="663"/>
      <c r="M17" s="663"/>
      <c r="N17" s="663"/>
      <c r="O17" s="663"/>
      <c r="P17" s="663"/>
      <c r="Q17" s="663"/>
      <c r="R17" s="663"/>
      <c r="S17" s="663"/>
      <c r="T17" s="663"/>
      <c r="U17" s="663"/>
      <c r="V17" s="663"/>
      <c r="W17" s="664"/>
      <c r="X17" s="426" t="s">
        <v>102</v>
      </c>
      <c r="Y17" s="23"/>
      <c r="Z17" s="23"/>
      <c r="AA17" s="23"/>
    </row>
    <row r="18" spans="1:27" ht="27.75" customHeight="1">
      <c r="A18" s="665"/>
      <c r="B18" s="607"/>
      <c r="C18" s="666"/>
      <c r="D18" s="665"/>
      <c r="E18" s="607"/>
      <c r="F18" s="607"/>
      <c r="G18" s="607"/>
      <c r="H18" s="607"/>
      <c r="I18" s="607"/>
      <c r="J18" s="607"/>
      <c r="K18" s="607"/>
      <c r="L18" s="607"/>
      <c r="M18" s="607"/>
      <c r="N18" s="607"/>
      <c r="O18" s="607"/>
      <c r="P18" s="607"/>
      <c r="Q18" s="607"/>
      <c r="R18" s="607"/>
      <c r="S18" s="607"/>
      <c r="T18" s="607"/>
      <c r="U18" s="607"/>
      <c r="V18" s="607"/>
      <c r="W18" s="666"/>
      <c r="X18" s="427" t="s">
        <v>1046</v>
      </c>
      <c r="Y18" s="23"/>
      <c r="Z18" s="23"/>
      <c r="AA18" s="23"/>
    </row>
    <row r="19" spans="1:27" ht="27.75" customHeight="1">
      <c r="A19" s="665"/>
      <c r="B19" s="607"/>
      <c r="C19" s="666"/>
      <c r="D19" s="665"/>
      <c r="E19" s="607"/>
      <c r="F19" s="607"/>
      <c r="G19" s="607"/>
      <c r="H19" s="607"/>
      <c r="I19" s="607"/>
      <c r="J19" s="607"/>
      <c r="K19" s="607"/>
      <c r="L19" s="607"/>
      <c r="M19" s="607"/>
      <c r="N19" s="607"/>
      <c r="O19" s="607"/>
      <c r="P19" s="607"/>
      <c r="Q19" s="607"/>
      <c r="R19" s="607"/>
      <c r="S19" s="607"/>
      <c r="T19" s="607"/>
      <c r="U19" s="607"/>
      <c r="V19" s="607"/>
      <c r="W19" s="666"/>
      <c r="X19" s="428" t="s">
        <v>955</v>
      </c>
      <c r="Y19" s="23"/>
      <c r="Z19" s="23"/>
      <c r="AA19" s="23"/>
    </row>
    <row r="20" spans="1:27" ht="27.75" customHeight="1">
      <c r="A20" s="667"/>
      <c r="B20" s="668"/>
      <c r="C20" s="628"/>
      <c r="D20" s="667"/>
      <c r="E20" s="668"/>
      <c r="F20" s="668"/>
      <c r="G20" s="668"/>
      <c r="H20" s="668"/>
      <c r="I20" s="668"/>
      <c r="J20" s="668"/>
      <c r="K20" s="668"/>
      <c r="L20" s="668"/>
      <c r="M20" s="668"/>
      <c r="N20" s="668"/>
      <c r="O20" s="668"/>
      <c r="P20" s="668"/>
      <c r="Q20" s="668"/>
      <c r="R20" s="668"/>
      <c r="S20" s="668"/>
      <c r="T20" s="668"/>
      <c r="U20" s="668"/>
      <c r="V20" s="668"/>
      <c r="W20" s="628"/>
      <c r="X20" s="429"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340"/>
      <c r="U21" s="340"/>
      <c r="V21" s="340"/>
      <c r="W21" s="337"/>
      <c r="X21" s="338"/>
      <c r="Y21" s="23"/>
      <c r="Z21" s="23"/>
      <c r="AA21" s="23"/>
    </row>
    <row r="22" spans="1:27" ht="63" customHeight="1">
      <c r="A22" s="702" t="s">
        <v>956</v>
      </c>
      <c r="B22" s="577"/>
      <c r="C22" s="578"/>
      <c r="D22" s="341"/>
      <c r="E22" s="703" t="str">
        <f>CONCATENATE("INFORME DE SEGUIMIENTO DEL PROCESO ",A23)</f>
        <v>INFORME DE SEGUIMIENTO DEL PROCESO DIRECCIÓN Y PLANEACIÓN</v>
      </c>
      <c r="F22" s="581"/>
      <c r="G22" s="338"/>
      <c r="H22" s="704" t="s">
        <v>957</v>
      </c>
      <c r="I22" s="580"/>
      <c r="J22" s="581"/>
      <c r="K22" s="342"/>
      <c r="L22" s="354"/>
      <c r="M22" s="354"/>
      <c r="N22" s="354"/>
      <c r="O22" s="354"/>
      <c r="P22" s="354"/>
      <c r="Q22" s="343"/>
      <c r="R22" s="343"/>
      <c r="S22" s="343"/>
      <c r="T22" s="343"/>
      <c r="U22" s="343"/>
      <c r="V22" s="343"/>
      <c r="W22" s="343"/>
      <c r="X22" s="344"/>
      <c r="Y22" s="23"/>
      <c r="Z22" s="23"/>
      <c r="AA22" s="23"/>
    </row>
    <row r="23" spans="1:27" ht="53.25" customHeight="1">
      <c r="A23" s="705" t="s">
        <v>65</v>
      </c>
      <c r="B23" s="577"/>
      <c r="C23" s="578"/>
      <c r="D23" s="341"/>
      <c r="E23" s="345" t="s">
        <v>958</v>
      </c>
      <c r="F23" s="346">
        <f>COUNTA(E31:E40)</f>
        <v>2</v>
      </c>
      <c r="G23" s="338"/>
      <c r="H23" s="706" t="s">
        <v>959</v>
      </c>
      <c r="I23" s="707"/>
      <c r="J23" s="346">
        <f>COUNTIF(I31:I38,"Acción correctiva")</f>
        <v>2</v>
      </c>
      <c r="K23" s="339"/>
      <c r="L23" s="354"/>
      <c r="M23" s="354"/>
      <c r="N23" s="354"/>
      <c r="O23" s="354"/>
      <c r="P23" s="354"/>
      <c r="Q23" s="343"/>
      <c r="R23" s="343"/>
      <c r="S23" s="343"/>
      <c r="T23" s="343"/>
      <c r="U23" s="344"/>
      <c r="V23" s="344"/>
      <c r="W23" s="341"/>
      <c r="X23" s="344"/>
      <c r="Y23" s="23"/>
      <c r="Z23" s="23"/>
      <c r="AA23" s="23"/>
    </row>
    <row r="24" spans="1:27" ht="48.75" customHeight="1">
      <c r="A24" s="348"/>
      <c r="B24" s="341"/>
      <c r="C24" s="341"/>
      <c r="D24" s="349"/>
      <c r="E24" s="350" t="s">
        <v>8</v>
      </c>
      <c r="F24" s="351">
        <f>COUNTA(H31:H40)</f>
        <v>2</v>
      </c>
      <c r="G24" s="352"/>
      <c r="H24" s="711" t="s">
        <v>960</v>
      </c>
      <c r="I24" s="712"/>
      <c r="J24" s="347">
        <f>COUNTIF(I31:I38,"Acción Preventiva y/o de mejora")</f>
        <v>0</v>
      </c>
      <c r="K24" s="339"/>
      <c r="L24" s="354"/>
      <c r="M24" s="354"/>
      <c r="N24" s="354"/>
      <c r="O24" s="354"/>
      <c r="P24" s="354"/>
      <c r="Q24" s="343"/>
      <c r="R24" s="339"/>
      <c r="S24" s="339"/>
      <c r="T24" s="339"/>
      <c r="U24" s="344"/>
      <c r="V24" s="344"/>
      <c r="W24" s="341"/>
      <c r="X24" s="344"/>
      <c r="Y24" s="23"/>
      <c r="Z24" s="23"/>
      <c r="AA24" s="23"/>
    </row>
    <row r="25" spans="1:27" ht="53.25" customHeight="1">
      <c r="A25" s="348"/>
      <c r="B25" s="341"/>
      <c r="C25" s="341"/>
      <c r="D25" s="353"/>
      <c r="E25" s="350" t="s">
        <v>9</v>
      </c>
      <c r="F25" s="351">
        <f>COUNTIF(W31:W35, "Vencida")</f>
        <v>0</v>
      </c>
      <c r="G25" s="352"/>
      <c r="H25" s="713"/>
      <c r="I25" s="682"/>
      <c r="J25" s="354"/>
      <c r="K25" s="339"/>
      <c r="L25" s="354"/>
      <c r="M25" s="354"/>
      <c r="N25" s="354"/>
      <c r="O25" s="354"/>
      <c r="P25" s="354"/>
      <c r="Q25" s="343"/>
      <c r="R25" s="339"/>
      <c r="S25" s="339"/>
      <c r="T25" s="339"/>
      <c r="U25" s="344"/>
      <c r="V25" s="344"/>
      <c r="W25" s="341"/>
      <c r="X25" s="355"/>
      <c r="Y25" s="23"/>
      <c r="Z25" s="23"/>
      <c r="AA25" s="23"/>
    </row>
    <row r="26" spans="1:27" ht="48.75" customHeight="1">
      <c r="A26" s="348"/>
      <c r="B26" s="341"/>
      <c r="C26" s="341"/>
      <c r="D26" s="349"/>
      <c r="E26" s="350" t="s">
        <v>10</v>
      </c>
      <c r="F26" s="351">
        <f>COUNTIF(W31:W40, "En ejecución")</f>
        <v>2</v>
      </c>
      <c r="G26" s="352"/>
      <c r="H26" s="713"/>
      <c r="I26" s="682"/>
      <c r="J26" s="356"/>
      <c r="K26" s="354"/>
      <c r="L26" s="354"/>
      <c r="M26" s="354"/>
      <c r="N26" s="354"/>
      <c r="O26" s="354"/>
      <c r="P26" s="354"/>
      <c r="Q26" s="343"/>
      <c r="R26" s="339"/>
      <c r="S26" s="339"/>
      <c r="T26" s="339"/>
      <c r="U26" s="344"/>
      <c r="V26" s="344"/>
      <c r="W26" s="341"/>
      <c r="X26" s="355"/>
      <c r="Y26" s="23"/>
      <c r="Z26" s="23"/>
      <c r="AA26" s="23"/>
    </row>
    <row r="27" spans="1:27" ht="51" customHeight="1">
      <c r="A27" s="348"/>
      <c r="B27" s="341"/>
      <c r="C27" s="341"/>
      <c r="D27" s="353"/>
      <c r="E27" s="547" t="s">
        <v>11</v>
      </c>
      <c r="F27" s="347">
        <f>COUNTIF(W31:W40,"Cerrada")</f>
        <v>0</v>
      </c>
      <c r="G27" s="352"/>
      <c r="H27" s="358"/>
      <c r="I27" s="359"/>
      <c r="J27" s="343"/>
      <c r="K27" s="343"/>
      <c r="L27" s="354"/>
      <c r="M27" s="354"/>
      <c r="N27" s="354"/>
      <c r="O27" s="354"/>
      <c r="P27" s="354"/>
      <c r="Q27" s="343"/>
      <c r="R27" s="339"/>
      <c r="S27" s="339"/>
      <c r="T27" s="339"/>
      <c r="U27" s="344"/>
      <c r="V27" s="344"/>
      <c r="W27" s="341"/>
      <c r="X27" s="355"/>
      <c r="Y27" s="23"/>
      <c r="Z27" s="23"/>
      <c r="AA27" s="23"/>
    </row>
    <row r="28" spans="1:27" ht="41.25" customHeight="1">
      <c r="A28" s="348"/>
      <c r="B28" s="341"/>
      <c r="C28" s="341"/>
      <c r="D28" s="341"/>
      <c r="E28" s="360"/>
      <c r="F28" s="361"/>
      <c r="G28" s="352"/>
      <c r="H28" s="358"/>
      <c r="I28" s="362"/>
      <c r="J28" s="363"/>
      <c r="K28" s="362"/>
      <c r="L28" s="354"/>
      <c r="M28" s="354"/>
      <c r="N28" s="354"/>
      <c r="O28" s="354"/>
      <c r="P28" s="354"/>
      <c r="Q28" s="365"/>
      <c r="R28" s="337"/>
      <c r="S28" s="337"/>
      <c r="T28" s="337"/>
      <c r="U28" s="337"/>
      <c r="V28" s="337"/>
      <c r="W28" s="337"/>
      <c r="X28" s="337"/>
      <c r="Y28" s="23"/>
      <c r="Z28" s="23"/>
      <c r="AA28" s="23"/>
    </row>
    <row r="29" spans="1:27" ht="23.25">
      <c r="A29" s="697" t="s">
        <v>107</v>
      </c>
      <c r="B29" s="577"/>
      <c r="C29" s="577"/>
      <c r="D29" s="577"/>
      <c r="E29" s="577"/>
      <c r="F29" s="577"/>
      <c r="G29" s="578"/>
      <c r="H29" s="698" t="s">
        <v>108</v>
      </c>
      <c r="I29" s="577"/>
      <c r="J29" s="577"/>
      <c r="K29" s="577"/>
      <c r="L29" s="577"/>
      <c r="M29" s="577"/>
      <c r="N29" s="578"/>
      <c r="O29" s="699" t="s">
        <v>109</v>
      </c>
      <c r="P29" s="577"/>
      <c r="Q29" s="577"/>
      <c r="R29" s="577"/>
      <c r="S29" s="578"/>
      <c r="T29" s="700" t="s">
        <v>110</v>
      </c>
      <c r="U29" s="577"/>
      <c r="V29" s="577"/>
      <c r="W29" s="577"/>
      <c r="X29" s="578"/>
      <c r="Y29" s="102"/>
      <c r="Z29" s="103"/>
      <c r="AA29" s="104"/>
    </row>
    <row r="30" spans="1:27" ht="63.75">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95" t="s">
        <v>123</v>
      </c>
      <c r="P30" s="577"/>
      <c r="Q30" s="577"/>
      <c r="R30" s="696"/>
      <c r="S30" s="110" t="s">
        <v>124</v>
      </c>
      <c r="T30" s="112" t="s">
        <v>123</v>
      </c>
      <c r="U30" s="109" t="s">
        <v>124</v>
      </c>
      <c r="V30" s="109" t="s">
        <v>57</v>
      </c>
      <c r="W30" s="109" t="s">
        <v>125</v>
      </c>
      <c r="X30" s="110" t="s">
        <v>126</v>
      </c>
      <c r="Y30" s="113"/>
      <c r="Z30" s="23"/>
      <c r="AA30" s="23"/>
    </row>
    <row r="31" spans="1:27" ht="269.25" customHeight="1" thickBot="1">
      <c r="A31" s="136">
        <v>1</v>
      </c>
      <c r="B31" s="181" t="s">
        <v>60</v>
      </c>
      <c r="C31" s="181" t="s">
        <v>66</v>
      </c>
      <c r="D31" s="137">
        <v>44741</v>
      </c>
      <c r="E31" s="138" t="s">
        <v>1040</v>
      </c>
      <c r="F31" s="181" t="s">
        <v>61</v>
      </c>
      <c r="G31" s="138" t="s">
        <v>1047</v>
      </c>
      <c r="H31" s="174" t="s">
        <v>1042</v>
      </c>
      <c r="I31" s="174" t="s">
        <v>62</v>
      </c>
      <c r="J31" s="174" t="s">
        <v>1048</v>
      </c>
      <c r="K31" s="136" t="s">
        <v>1049</v>
      </c>
      <c r="L31" s="137">
        <v>44748</v>
      </c>
      <c r="M31" s="137">
        <v>44757</v>
      </c>
      <c r="N31" s="408">
        <v>45169</v>
      </c>
      <c r="O31" s="716" t="s">
        <v>1347</v>
      </c>
      <c r="P31" s="717"/>
      <c r="Q31" s="717"/>
      <c r="R31" s="718"/>
      <c r="S31" s="430"/>
      <c r="T31" s="431"/>
      <c r="U31" s="432"/>
      <c r="V31" s="138"/>
      <c r="W31" s="433" t="s">
        <v>70</v>
      </c>
      <c r="X31" s="392"/>
      <c r="Y31" s="123"/>
      <c r="Z31" s="23"/>
      <c r="AA31" s="23"/>
    </row>
    <row r="32" spans="1:27" ht="243.75" customHeight="1">
      <c r="A32" s="130">
        <v>2</v>
      </c>
      <c r="B32" s="141" t="s">
        <v>60</v>
      </c>
      <c r="C32" s="141" t="s">
        <v>66</v>
      </c>
      <c r="D32" s="131">
        <v>44741</v>
      </c>
      <c r="E32" s="511" t="s">
        <v>1348</v>
      </c>
      <c r="F32" s="141" t="s">
        <v>75</v>
      </c>
      <c r="G32" s="91" t="s">
        <v>1050</v>
      </c>
      <c r="H32" s="150" t="s">
        <v>1051</v>
      </c>
      <c r="I32" s="150" t="s">
        <v>62</v>
      </c>
      <c r="J32" s="150" t="s">
        <v>1052</v>
      </c>
      <c r="K32" s="130" t="s">
        <v>1049</v>
      </c>
      <c r="L32" s="131">
        <v>44748</v>
      </c>
      <c r="M32" s="131">
        <v>44757</v>
      </c>
      <c r="N32" s="407">
        <v>44957</v>
      </c>
      <c r="O32" s="716" t="s">
        <v>1347</v>
      </c>
      <c r="P32" s="717"/>
      <c r="Q32" s="717"/>
      <c r="R32" s="718"/>
      <c r="S32" s="225"/>
      <c r="T32" s="145"/>
      <c r="U32" s="205"/>
      <c r="V32" s="91"/>
      <c r="W32" s="221" t="s">
        <v>70</v>
      </c>
      <c r="X32" s="397"/>
      <c r="Y32" s="123"/>
      <c r="Z32" s="23"/>
      <c r="AA32" s="23"/>
    </row>
    <row r="33" spans="1:27" ht="119.25" customHeight="1">
      <c r="A33" s="23"/>
      <c r="B33" s="23"/>
      <c r="C33" s="23"/>
      <c r="D33" s="23"/>
      <c r="E33" s="94"/>
      <c r="F33" s="23"/>
      <c r="G33" s="94"/>
      <c r="H33" s="94"/>
      <c r="I33" s="23"/>
      <c r="J33" s="23"/>
      <c r="K33" s="23"/>
      <c r="L33" s="23"/>
      <c r="M33" s="23"/>
      <c r="N33" s="23"/>
      <c r="O33" s="23"/>
      <c r="P33" s="23"/>
      <c r="Q33" s="23"/>
      <c r="R33" s="23"/>
      <c r="S33" s="23"/>
      <c r="T33" s="93"/>
      <c r="U33" s="93"/>
      <c r="V33" s="93"/>
      <c r="W33" s="219"/>
      <c r="X33" s="94"/>
      <c r="Y33" s="23"/>
      <c r="Z33" s="23"/>
      <c r="AA33" s="23"/>
    </row>
    <row r="34" spans="1:27">
      <c r="A34" s="23"/>
      <c r="B34" s="23"/>
      <c r="C34" s="23"/>
      <c r="D34" s="23"/>
      <c r="E34" s="94"/>
      <c r="F34" s="23"/>
      <c r="G34" s="94"/>
      <c r="H34" s="94"/>
      <c r="I34" s="23"/>
      <c r="J34" s="23"/>
      <c r="K34" s="23"/>
      <c r="L34" s="23"/>
      <c r="M34" s="23"/>
      <c r="N34" s="23"/>
      <c r="O34" s="23"/>
      <c r="P34" s="23"/>
      <c r="Q34" s="23"/>
      <c r="R34" s="23"/>
      <c r="S34" s="23"/>
      <c r="T34" s="93"/>
      <c r="U34" s="93"/>
      <c r="V34" s="93"/>
      <c r="W34" s="219"/>
      <c r="X34" s="94"/>
      <c r="Y34" s="23"/>
      <c r="Z34" s="23"/>
      <c r="AA34" s="23"/>
    </row>
    <row r="35" spans="1:27">
      <c r="A35" s="23"/>
      <c r="B35" s="23"/>
      <c r="C35" s="23"/>
      <c r="D35" s="23"/>
      <c r="E35" s="94"/>
      <c r="F35" s="23"/>
      <c r="G35" s="94"/>
      <c r="H35" s="94"/>
      <c r="I35" s="23"/>
      <c r="J35" s="23"/>
      <c r="K35" s="23"/>
      <c r="L35" s="23"/>
      <c r="M35" s="23"/>
      <c r="N35" s="23"/>
      <c r="O35" s="23"/>
      <c r="P35" s="23"/>
      <c r="Q35" s="23"/>
      <c r="R35" s="23"/>
      <c r="S35" s="23"/>
      <c r="T35" s="93"/>
      <c r="U35" s="93"/>
      <c r="V35" s="93"/>
      <c r="W35" s="219"/>
      <c r="X35" s="94"/>
      <c r="Y35" s="23"/>
      <c r="Z35" s="23"/>
      <c r="AA35" s="23"/>
    </row>
    <row r="36" spans="1:27">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14"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94.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63"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96"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02"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94"/>
      <c r="F90" s="23"/>
      <c r="G90" s="94"/>
      <c r="H90" s="94"/>
      <c r="I90" s="23"/>
      <c r="J90" s="23"/>
      <c r="K90" s="23"/>
      <c r="L90" s="23"/>
      <c r="M90" s="23"/>
      <c r="N90" s="23"/>
      <c r="O90" s="23"/>
      <c r="P90" s="23"/>
      <c r="Q90" s="23"/>
      <c r="R90" s="23"/>
      <c r="S90" s="23"/>
      <c r="T90" s="93"/>
      <c r="U90" s="93"/>
      <c r="V90" s="93"/>
      <c r="W90" s="219"/>
      <c r="X90" s="94"/>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19"/>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7">
    <mergeCell ref="T29:X29"/>
    <mergeCell ref="A23:C23"/>
    <mergeCell ref="H23:I23"/>
    <mergeCell ref="O30:R30"/>
    <mergeCell ref="O31:R31"/>
    <mergeCell ref="O32:R32"/>
    <mergeCell ref="H24:I24"/>
    <mergeCell ref="H25:I25"/>
    <mergeCell ref="H26:I26"/>
    <mergeCell ref="A29:G29"/>
    <mergeCell ref="H29:N29"/>
    <mergeCell ref="O29:S29"/>
    <mergeCell ref="A17:C20"/>
    <mergeCell ref="D17:W20"/>
    <mergeCell ref="A22:C22"/>
    <mergeCell ref="E22:F22"/>
    <mergeCell ref="H22:J22"/>
  </mergeCells>
  <conditionalFormatting sqref="W31">
    <cfRule type="containsText" dxfId="65" priority="1" stopIfTrue="1" operator="containsText" text="Cerrada">
      <formula>NOT(ISERROR(SEARCH(("Cerrada"),(W31))))</formula>
    </cfRule>
  </conditionalFormatting>
  <conditionalFormatting sqref="W31">
    <cfRule type="containsText" dxfId="64" priority="2" stopIfTrue="1" operator="containsText" text="En ejecución">
      <formula>NOT(ISERROR(SEARCH(("En ejecución"),(W31))))</formula>
    </cfRule>
  </conditionalFormatting>
  <conditionalFormatting sqref="W31">
    <cfRule type="containsText" dxfId="63" priority="3" stopIfTrue="1" operator="containsText" text="Vencida">
      <formula>NOT(ISERROR(SEARCH(("Vencida"),(W31))))</formula>
    </cfRule>
  </conditionalFormatting>
  <conditionalFormatting sqref="W31">
    <cfRule type="containsText" dxfId="62" priority="4" stopIfTrue="1" operator="containsText" text="Cerrada">
      <formula>NOT(ISERROR(SEARCH(("Cerrada"),(W31))))</formula>
    </cfRule>
  </conditionalFormatting>
  <conditionalFormatting sqref="W31">
    <cfRule type="containsText" dxfId="61" priority="5" stopIfTrue="1" operator="containsText" text="En ejecución">
      <formula>NOT(ISERROR(SEARCH(("En ejecución"),(W31))))</formula>
    </cfRule>
  </conditionalFormatting>
  <conditionalFormatting sqref="W31">
    <cfRule type="containsText" dxfId="60" priority="6" stopIfTrue="1" operator="containsText" text="Vencida">
      <formula>NOT(ISERROR(SEARCH(("Vencida"),(W31))))</formula>
    </cfRule>
  </conditionalFormatting>
  <conditionalFormatting sqref="W32">
    <cfRule type="containsText" dxfId="59" priority="7" stopIfTrue="1" operator="containsText" text="Cerrada">
      <formula>NOT(ISERROR(SEARCH(("Cerrada"),(W32))))</formula>
    </cfRule>
  </conditionalFormatting>
  <conditionalFormatting sqref="W32">
    <cfRule type="containsText" dxfId="58" priority="8" stopIfTrue="1" operator="containsText" text="En ejecución">
      <formula>NOT(ISERROR(SEARCH(("En ejecución"),(W32))))</formula>
    </cfRule>
  </conditionalFormatting>
  <conditionalFormatting sqref="W32">
    <cfRule type="containsText" dxfId="57" priority="9" stopIfTrue="1" operator="containsText" text="Vencida">
      <formula>NOT(ISERROR(SEARCH(("Vencida"),(W32))))</formula>
    </cfRule>
  </conditionalFormatting>
  <conditionalFormatting sqref="W32">
    <cfRule type="containsText" dxfId="56" priority="10" stopIfTrue="1" operator="containsText" text="Cerrada">
      <formula>NOT(ISERROR(SEARCH(("Cerrada"),(W32))))</formula>
    </cfRule>
  </conditionalFormatting>
  <conditionalFormatting sqref="W32">
    <cfRule type="containsText" dxfId="55" priority="11" stopIfTrue="1" operator="containsText" text="En ejecución">
      <formula>NOT(ISERROR(SEARCH(("En ejecución"),(W32))))</formula>
    </cfRule>
  </conditionalFormatting>
  <conditionalFormatting sqref="W32">
    <cfRule type="containsText" dxfId="54" priority="12" stopIfTrue="1" operator="containsText" text="Vencida">
      <formula>NOT(ISERROR(SEARCH(("Vencida"),(W32))))</formula>
    </cfRule>
  </conditionalFormatting>
  <dataValidations count="7">
    <dataValidation type="list" allowBlank="1" showErrorMessage="1" sqref="B31:B32">
      <formula1>$F$2:$F$6</formula1>
    </dataValidation>
    <dataValidation type="list" allowBlank="1" showErrorMessage="1" sqref="A23">
      <formula1>PROCESOS</formula1>
    </dataValidation>
    <dataValidation type="list" allowBlank="1" showErrorMessage="1" sqref="C31:C32">
      <formula1>$D$2:$D$13</formula1>
    </dataValidation>
    <dataValidation type="list" allowBlank="1" showErrorMessage="1" sqref="F31:F32">
      <formula1>$G$2:$G$5</formula1>
    </dataValidation>
    <dataValidation type="list" allowBlank="1" showErrorMessage="1" sqref="I31:I32">
      <formula1>$H$2:$H$3</formula1>
    </dataValidation>
    <dataValidation type="list" allowBlank="1" showErrorMessage="1" sqref="W31:W32">
      <formula1>$I$2:$I$4</formula1>
    </dataValidation>
    <dataValidation type="list" allowBlank="1" showErrorMessage="1" sqref="V31:V32">
      <formula1>$J$2:$J$4</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D08D"/>
  </sheetPr>
  <dimension ref="A1:AA1000"/>
  <sheetViews>
    <sheetView showGridLines="0" topLeftCell="A20" workbookViewId="0">
      <selection activeCell="W32" sqref="W32"/>
    </sheetView>
  </sheetViews>
  <sheetFormatPr baseColWidth="10" defaultColWidth="14.42578125" defaultRowHeight="15" customHeight="1"/>
  <cols>
    <col min="1" max="1" width="6.5703125" customWidth="1"/>
    <col min="2" max="2" width="15.570312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6.42578125" customWidth="1"/>
    <col min="20" max="20" width="59.7109375" customWidth="1"/>
    <col min="21" max="21" width="40.140625" customWidth="1"/>
    <col min="22" max="22" width="41.7109375" customWidth="1"/>
    <col min="23" max="23" width="19.42578125" customWidth="1"/>
    <col min="24" max="24" width="63"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74"/>
      <c r="U12" s="74"/>
      <c r="V12" s="74"/>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74"/>
      <c r="U13" s="74"/>
      <c r="V13" s="74"/>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74"/>
      <c r="U14" s="74"/>
      <c r="V14" s="74"/>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74"/>
      <c r="U15" s="74"/>
      <c r="V15" s="74"/>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93"/>
      <c r="U16" s="93"/>
      <c r="V16" s="93"/>
      <c r="W16" s="23"/>
      <c r="X16" s="94"/>
      <c r="Y16" s="94"/>
      <c r="Z16" s="23"/>
      <c r="AA16" s="23"/>
    </row>
    <row r="17" spans="1:27" ht="27.75" customHeight="1">
      <c r="A17" s="662"/>
      <c r="B17" s="663"/>
      <c r="C17" s="664"/>
      <c r="D17" s="669" t="s">
        <v>101</v>
      </c>
      <c r="E17" s="663"/>
      <c r="F17" s="663"/>
      <c r="G17" s="663"/>
      <c r="H17" s="663"/>
      <c r="I17" s="663"/>
      <c r="J17" s="663"/>
      <c r="K17" s="663"/>
      <c r="L17" s="663"/>
      <c r="M17" s="663"/>
      <c r="N17" s="663"/>
      <c r="O17" s="663"/>
      <c r="P17" s="663"/>
      <c r="Q17" s="663"/>
      <c r="R17" s="663"/>
      <c r="S17" s="663"/>
      <c r="T17" s="663"/>
      <c r="U17" s="663"/>
      <c r="V17" s="663"/>
      <c r="W17" s="664"/>
      <c r="X17" s="95" t="s">
        <v>102</v>
      </c>
      <c r="Y17" s="23"/>
      <c r="Z17" s="23"/>
      <c r="AA17" s="23"/>
    </row>
    <row r="18" spans="1:27" ht="27.75" customHeight="1">
      <c r="A18" s="665"/>
      <c r="B18" s="607"/>
      <c r="C18" s="666"/>
      <c r="D18" s="665"/>
      <c r="E18" s="607"/>
      <c r="F18" s="607"/>
      <c r="G18" s="607"/>
      <c r="H18" s="607"/>
      <c r="I18" s="607"/>
      <c r="J18" s="607"/>
      <c r="K18" s="607"/>
      <c r="L18" s="607"/>
      <c r="M18" s="607"/>
      <c r="N18" s="607"/>
      <c r="O18" s="607"/>
      <c r="P18" s="607"/>
      <c r="Q18" s="607"/>
      <c r="R18" s="607"/>
      <c r="S18" s="607"/>
      <c r="T18" s="607"/>
      <c r="U18" s="607"/>
      <c r="V18" s="607"/>
      <c r="W18" s="666"/>
      <c r="X18" s="96" t="s">
        <v>954</v>
      </c>
      <c r="Y18" s="23"/>
      <c r="Z18" s="23"/>
      <c r="AA18" s="23"/>
    </row>
    <row r="19" spans="1:27" ht="27.75" customHeight="1">
      <c r="A19" s="665"/>
      <c r="B19" s="607"/>
      <c r="C19" s="666"/>
      <c r="D19" s="665"/>
      <c r="E19" s="607"/>
      <c r="F19" s="607"/>
      <c r="G19" s="607"/>
      <c r="H19" s="607"/>
      <c r="I19" s="607"/>
      <c r="J19" s="607"/>
      <c r="K19" s="607"/>
      <c r="L19" s="607"/>
      <c r="M19" s="607"/>
      <c r="N19" s="607"/>
      <c r="O19" s="607"/>
      <c r="P19" s="607"/>
      <c r="Q19" s="607"/>
      <c r="R19" s="607"/>
      <c r="S19" s="607"/>
      <c r="T19" s="607"/>
      <c r="U19" s="607"/>
      <c r="V19" s="607"/>
      <c r="W19" s="666"/>
      <c r="X19" s="97" t="s">
        <v>975</v>
      </c>
      <c r="Y19" s="23"/>
      <c r="Z19" s="23"/>
      <c r="AA19" s="23"/>
    </row>
    <row r="20" spans="1:27" ht="27.75" customHeight="1">
      <c r="A20" s="667"/>
      <c r="B20" s="668"/>
      <c r="C20" s="628"/>
      <c r="D20" s="667"/>
      <c r="E20" s="668"/>
      <c r="F20" s="668"/>
      <c r="G20" s="668"/>
      <c r="H20" s="668"/>
      <c r="I20" s="668"/>
      <c r="J20" s="668"/>
      <c r="K20" s="668"/>
      <c r="L20" s="668"/>
      <c r="M20" s="668"/>
      <c r="N20" s="668"/>
      <c r="O20" s="668"/>
      <c r="P20" s="668"/>
      <c r="Q20" s="668"/>
      <c r="R20" s="668"/>
      <c r="S20" s="668"/>
      <c r="T20" s="668"/>
      <c r="U20" s="668"/>
      <c r="V20" s="668"/>
      <c r="W20" s="628"/>
      <c r="X20" s="98"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340"/>
      <c r="U21" s="340"/>
      <c r="V21" s="340"/>
      <c r="W21" s="337"/>
      <c r="X21" s="338"/>
      <c r="Y21" s="23"/>
      <c r="Z21" s="23"/>
      <c r="AA21" s="23"/>
    </row>
    <row r="22" spans="1:27" ht="63" customHeight="1">
      <c r="A22" s="702" t="s">
        <v>956</v>
      </c>
      <c r="B22" s="577"/>
      <c r="C22" s="578"/>
      <c r="D22" s="341"/>
      <c r="E22" s="703" t="str">
        <f>CONCATENATE("INFORME DE SEGUIMIENTO DEL PROCESO ",A23)</f>
        <v>INFORME DE SEGUIMIENTO DEL PROCESO MEJORAMIENTO INTEGRAL Y CONTINUO</v>
      </c>
      <c r="F22" s="581"/>
      <c r="G22" s="338"/>
      <c r="H22" s="704" t="s">
        <v>957</v>
      </c>
      <c r="I22" s="580"/>
      <c r="J22" s="581"/>
      <c r="K22" s="342"/>
      <c r="L22" s="343"/>
      <c r="M22" s="343"/>
      <c r="N22" s="343"/>
      <c r="O22" s="343"/>
      <c r="P22" s="343"/>
      <c r="Q22" s="343"/>
      <c r="R22" s="343"/>
      <c r="S22" s="343"/>
      <c r="T22" s="343"/>
      <c r="U22" s="343"/>
      <c r="V22" s="343"/>
      <c r="W22" s="343"/>
      <c r="X22" s="344"/>
      <c r="Y22" s="23"/>
      <c r="Z22" s="23"/>
      <c r="AA22" s="23"/>
    </row>
    <row r="23" spans="1:27" ht="53.25" customHeight="1">
      <c r="A23" s="719" t="s">
        <v>100</v>
      </c>
      <c r="B23" s="577"/>
      <c r="C23" s="578"/>
      <c r="D23" s="341"/>
      <c r="E23" s="345" t="s">
        <v>958</v>
      </c>
      <c r="F23" s="346">
        <f>COUNTA(E31:E41)</f>
        <v>3</v>
      </c>
      <c r="G23" s="338"/>
      <c r="H23" s="706" t="s">
        <v>959</v>
      </c>
      <c r="I23" s="707"/>
      <c r="J23" s="346">
        <f>COUNTIF(I32:I40,"Acción correctiva")</f>
        <v>2</v>
      </c>
      <c r="K23" s="339"/>
      <c r="L23" s="343"/>
      <c r="M23" s="343"/>
      <c r="N23" s="343"/>
      <c r="O23" s="343"/>
      <c r="P23" s="343"/>
      <c r="Q23" s="343"/>
      <c r="R23" s="343"/>
      <c r="S23" s="343"/>
      <c r="T23" s="343"/>
      <c r="U23" s="344"/>
      <c r="V23" s="344"/>
      <c r="W23" s="341"/>
      <c r="X23" s="344"/>
      <c r="Y23" s="23"/>
      <c r="Z23" s="23"/>
      <c r="AA23" s="23"/>
    </row>
    <row r="24" spans="1:27" ht="48.75" customHeight="1">
      <c r="A24" s="348"/>
      <c r="B24" s="341"/>
      <c r="C24" s="341"/>
      <c r="D24" s="349"/>
      <c r="E24" s="350" t="s">
        <v>8</v>
      </c>
      <c r="F24" s="351">
        <f>COUNTA(H31:H41)</f>
        <v>3</v>
      </c>
      <c r="G24" s="352"/>
      <c r="H24" s="711" t="s">
        <v>960</v>
      </c>
      <c r="I24" s="712"/>
      <c r="J24" s="347">
        <f>COUNTIF(I33:I40,"Acción Preventiva y/o de mejora")</f>
        <v>0</v>
      </c>
      <c r="K24" s="339"/>
      <c r="L24" s="343"/>
      <c r="M24" s="343"/>
      <c r="N24" s="343"/>
      <c r="O24" s="343"/>
      <c r="P24" s="343"/>
      <c r="Q24" s="343"/>
      <c r="R24" s="339"/>
      <c r="S24" s="339"/>
      <c r="T24" s="339"/>
      <c r="U24" s="344"/>
      <c r="V24" s="344"/>
      <c r="W24" s="341"/>
      <c r="X24" s="344"/>
      <c r="Y24" s="23"/>
      <c r="Z24" s="23"/>
      <c r="AA24" s="23"/>
    </row>
    <row r="25" spans="1:27" ht="53.25" customHeight="1">
      <c r="A25" s="348"/>
      <c r="B25" s="341"/>
      <c r="C25" s="341"/>
      <c r="D25" s="353"/>
      <c r="E25" s="350" t="s">
        <v>9</v>
      </c>
      <c r="F25" s="351">
        <f>COUNTIF(W32:W41, "Vencida")</f>
        <v>0</v>
      </c>
      <c r="G25" s="352"/>
      <c r="H25" s="713"/>
      <c r="I25" s="682"/>
      <c r="J25" s="354"/>
      <c r="K25" s="339"/>
      <c r="L25" s="343"/>
      <c r="M25" s="343"/>
      <c r="N25" s="343"/>
      <c r="O25" s="343"/>
      <c r="P25" s="343"/>
      <c r="Q25" s="343"/>
      <c r="R25" s="339"/>
      <c r="S25" s="339"/>
      <c r="T25" s="339"/>
      <c r="U25" s="344"/>
      <c r="V25" s="344"/>
      <c r="W25" s="341"/>
      <c r="X25" s="355"/>
      <c r="Y25" s="23"/>
      <c r="Z25" s="23"/>
      <c r="AA25" s="23"/>
    </row>
    <row r="26" spans="1:27" ht="48.75" customHeight="1">
      <c r="A26" s="348"/>
      <c r="B26" s="341"/>
      <c r="C26" s="341"/>
      <c r="D26" s="349"/>
      <c r="E26" s="350" t="s">
        <v>10</v>
      </c>
      <c r="F26" s="351">
        <f>COUNTIF(W31:W41, "En ejecución")</f>
        <v>2</v>
      </c>
      <c r="G26" s="352"/>
      <c r="H26" s="713"/>
      <c r="I26" s="682"/>
      <c r="J26" s="356"/>
      <c r="K26" s="354"/>
      <c r="L26" s="343"/>
      <c r="M26" s="343"/>
      <c r="N26" s="343"/>
      <c r="O26" s="343"/>
      <c r="P26" s="343"/>
      <c r="Q26" s="343"/>
      <c r="R26" s="339"/>
      <c r="S26" s="339"/>
      <c r="T26" s="339"/>
      <c r="U26" s="344"/>
      <c r="V26" s="344"/>
      <c r="W26" s="341"/>
      <c r="X26" s="355"/>
      <c r="Y26" s="23"/>
      <c r="Z26" s="23"/>
      <c r="AA26" s="23"/>
    </row>
    <row r="27" spans="1:27" ht="51" customHeight="1">
      <c r="A27" s="348"/>
      <c r="B27" s="341"/>
      <c r="C27" s="341"/>
      <c r="D27" s="353"/>
      <c r="E27" s="547" t="s">
        <v>11</v>
      </c>
      <c r="F27" s="347">
        <f>COUNTIF(W32:W41, "Cerrada")</f>
        <v>0</v>
      </c>
      <c r="G27" s="352"/>
      <c r="H27" s="358"/>
      <c r="I27" s="359"/>
      <c r="J27" s="343"/>
      <c r="K27" s="343"/>
      <c r="L27" s="343"/>
      <c r="M27" s="343"/>
      <c r="N27" s="343"/>
      <c r="O27" s="343"/>
      <c r="P27" s="343"/>
      <c r="Q27" s="343"/>
      <c r="R27" s="339"/>
      <c r="S27" s="339"/>
      <c r="T27" s="339"/>
      <c r="U27" s="344"/>
      <c r="V27" s="344"/>
      <c r="W27" s="341"/>
      <c r="X27" s="355"/>
      <c r="Y27" s="23"/>
      <c r="Z27" s="23"/>
      <c r="AA27" s="23"/>
    </row>
    <row r="28" spans="1:27" ht="41.25" customHeight="1">
      <c r="A28" s="348"/>
      <c r="B28" s="341"/>
      <c r="C28" s="341"/>
      <c r="D28" s="341"/>
      <c r="E28" s="360"/>
      <c r="F28" s="361"/>
      <c r="G28" s="352"/>
      <c r="H28" s="358"/>
      <c r="I28" s="362"/>
      <c r="J28" s="363"/>
      <c r="K28" s="362"/>
      <c r="L28" s="343"/>
      <c r="M28" s="343"/>
      <c r="N28" s="343"/>
      <c r="O28" s="343"/>
      <c r="P28" s="343"/>
      <c r="Q28" s="365"/>
      <c r="R28" s="337"/>
      <c r="S28" s="337"/>
      <c r="T28" s="337"/>
      <c r="U28" s="337"/>
      <c r="V28" s="337"/>
      <c r="W28" s="337"/>
      <c r="X28" s="337"/>
      <c r="Y28" s="23"/>
      <c r="Z28" s="23"/>
      <c r="AA28" s="23"/>
    </row>
    <row r="29" spans="1:27" ht="45" customHeight="1">
      <c r="A29" s="670" t="s">
        <v>107</v>
      </c>
      <c r="B29" s="580"/>
      <c r="C29" s="580"/>
      <c r="D29" s="580"/>
      <c r="E29" s="580"/>
      <c r="F29" s="580"/>
      <c r="G29" s="581"/>
      <c r="H29" s="671" t="s">
        <v>108</v>
      </c>
      <c r="I29" s="580"/>
      <c r="J29" s="580"/>
      <c r="K29" s="580"/>
      <c r="L29" s="580"/>
      <c r="M29" s="580"/>
      <c r="N29" s="581"/>
      <c r="O29" s="672" t="s">
        <v>109</v>
      </c>
      <c r="P29" s="580"/>
      <c r="Q29" s="580"/>
      <c r="R29" s="580"/>
      <c r="S29" s="581"/>
      <c r="T29" s="673" t="s">
        <v>110</v>
      </c>
      <c r="U29" s="580"/>
      <c r="V29" s="580"/>
      <c r="W29" s="580"/>
      <c r="X29" s="581"/>
      <c r="Y29" s="102"/>
      <c r="Z29" s="103"/>
      <c r="AA29" s="104"/>
    </row>
    <row r="30" spans="1:27" ht="63" customHeight="1">
      <c r="A30" s="105"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95" t="s">
        <v>123</v>
      </c>
      <c r="P30" s="577"/>
      <c r="Q30" s="577"/>
      <c r="R30" s="696"/>
      <c r="S30" s="110" t="s">
        <v>124</v>
      </c>
      <c r="T30" s="112" t="s">
        <v>123</v>
      </c>
      <c r="U30" s="109" t="s">
        <v>124</v>
      </c>
      <c r="V30" s="109" t="s">
        <v>57</v>
      </c>
      <c r="W30" s="403" t="s">
        <v>125</v>
      </c>
      <c r="X30" s="404" t="s">
        <v>126</v>
      </c>
      <c r="Y30" s="113"/>
      <c r="Z30" s="23"/>
      <c r="AA30" s="23"/>
    </row>
    <row r="31" spans="1:27" ht="304.5" customHeight="1">
      <c r="A31" s="130">
        <v>1</v>
      </c>
      <c r="B31" s="141" t="s">
        <v>60</v>
      </c>
      <c r="C31" s="141" t="s">
        <v>66</v>
      </c>
      <c r="D31" s="131">
        <v>44741</v>
      </c>
      <c r="E31" s="91" t="s">
        <v>1040</v>
      </c>
      <c r="F31" s="141" t="s">
        <v>61</v>
      </c>
      <c r="G31" s="91" t="s">
        <v>1047</v>
      </c>
      <c r="H31" s="150" t="s">
        <v>1042</v>
      </c>
      <c r="I31" s="150" t="s">
        <v>62</v>
      </c>
      <c r="J31" s="150" t="s">
        <v>1048</v>
      </c>
      <c r="K31" s="130" t="s">
        <v>1049</v>
      </c>
      <c r="L31" s="131">
        <v>44748</v>
      </c>
      <c r="M31" s="131">
        <v>44757</v>
      </c>
      <c r="N31" s="131">
        <v>45107</v>
      </c>
      <c r="O31" s="723" t="s">
        <v>1347</v>
      </c>
      <c r="P31" s="724"/>
      <c r="Q31" s="724"/>
      <c r="R31" s="725"/>
      <c r="S31" s="435"/>
      <c r="T31" s="150"/>
      <c r="U31" s="436"/>
      <c r="V31" s="276"/>
      <c r="W31" s="437"/>
      <c r="X31" s="425"/>
      <c r="Y31" s="123"/>
      <c r="Z31" s="23"/>
      <c r="AA31" s="23"/>
    </row>
    <row r="32" spans="1:27" ht="192.75" customHeight="1">
      <c r="A32" s="130">
        <v>2</v>
      </c>
      <c r="B32" s="141" t="s">
        <v>60</v>
      </c>
      <c r="C32" s="141" t="s">
        <v>66</v>
      </c>
      <c r="D32" s="131">
        <v>44741</v>
      </c>
      <c r="E32" s="91" t="s">
        <v>1057</v>
      </c>
      <c r="F32" s="141" t="s">
        <v>61</v>
      </c>
      <c r="G32" s="91" t="s">
        <v>1058</v>
      </c>
      <c r="H32" s="150" t="s">
        <v>1059</v>
      </c>
      <c r="I32" s="150" t="s">
        <v>62</v>
      </c>
      <c r="J32" s="150" t="s">
        <v>1060</v>
      </c>
      <c r="K32" s="130" t="s">
        <v>1049</v>
      </c>
      <c r="L32" s="131">
        <v>44748</v>
      </c>
      <c r="M32" s="131">
        <v>44757</v>
      </c>
      <c r="N32" s="407">
        <v>45107</v>
      </c>
      <c r="O32" s="723" t="s">
        <v>1347</v>
      </c>
      <c r="P32" s="724"/>
      <c r="Q32" s="724"/>
      <c r="R32" s="725"/>
      <c r="S32" s="438"/>
      <c r="T32" s="439"/>
      <c r="U32" s="72"/>
      <c r="V32" s="440"/>
      <c r="W32" s="130" t="s">
        <v>70</v>
      </c>
      <c r="X32" s="425"/>
      <c r="Y32" s="123"/>
      <c r="Z32" s="23"/>
      <c r="AA32" s="23"/>
    </row>
    <row r="33" spans="1:27" ht="159.75" customHeight="1">
      <c r="A33" s="130">
        <v>3</v>
      </c>
      <c r="B33" s="141" t="s">
        <v>60</v>
      </c>
      <c r="C33" s="141" t="s">
        <v>66</v>
      </c>
      <c r="D33" s="131">
        <v>44741</v>
      </c>
      <c r="E33" s="91" t="s">
        <v>1061</v>
      </c>
      <c r="F33" s="141" t="s">
        <v>75</v>
      </c>
      <c r="G33" s="91" t="s">
        <v>1062</v>
      </c>
      <c r="H33" s="150" t="s">
        <v>1063</v>
      </c>
      <c r="I33" s="150" t="s">
        <v>62</v>
      </c>
      <c r="J33" s="150" t="s">
        <v>1064</v>
      </c>
      <c r="K33" s="130" t="s">
        <v>1049</v>
      </c>
      <c r="L33" s="131">
        <v>44748</v>
      </c>
      <c r="M33" s="131">
        <v>44757</v>
      </c>
      <c r="N33" s="407">
        <v>45107</v>
      </c>
      <c r="O33" s="720" t="s">
        <v>1347</v>
      </c>
      <c r="P33" s="721"/>
      <c r="Q33" s="721"/>
      <c r="R33" s="722"/>
      <c r="S33" s="441"/>
      <c r="T33" s="442"/>
      <c r="U33" s="286"/>
      <c r="V33" s="91"/>
      <c r="W33" s="130" t="s">
        <v>70</v>
      </c>
      <c r="X33" s="425"/>
      <c r="Y33" s="123"/>
      <c r="Z33" s="23"/>
      <c r="AA33" s="23"/>
    </row>
    <row r="34" spans="1:27" ht="15.75" customHeight="1">
      <c r="A34" s="74"/>
      <c r="B34" s="74"/>
      <c r="C34" s="74"/>
      <c r="D34" s="74"/>
      <c r="E34" s="123"/>
      <c r="F34" s="74"/>
      <c r="G34" s="123"/>
      <c r="H34" s="123"/>
      <c r="I34" s="74"/>
      <c r="J34" s="74"/>
      <c r="K34" s="74"/>
      <c r="L34" s="74"/>
      <c r="M34" s="74"/>
      <c r="N34" s="74"/>
      <c r="O34" s="74"/>
      <c r="P34" s="74"/>
      <c r="Q34" s="74"/>
      <c r="R34" s="74"/>
      <c r="S34" s="74"/>
      <c r="T34" s="443"/>
      <c r="U34" s="443"/>
      <c r="V34" s="93"/>
      <c r="W34" s="219"/>
      <c r="X34" s="94"/>
      <c r="Y34" s="23"/>
      <c r="Z34" s="23"/>
      <c r="AA34" s="23"/>
    </row>
    <row r="35" spans="1:27" ht="15.75" customHeight="1">
      <c r="A35" s="74"/>
      <c r="B35" s="74"/>
      <c r="C35" s="74"/>
      <c r="D35" s="74"/>
      <c r="E35" s="123"/>
      <c r="F35" s="74"/>
      <c r="G35" s="123"/>
      <c r="H35" s="123"/>
      <c r="I35" s="74"/>
      <c r="J35" s="74"/>
      <c r="K35" s="74"/>
      <c r="L35" s="74"/>
      <c r="M35" s="74"/>
      <c r="N35" s="74"/>
      <c r="O35" s="74"/>
      <c r="P35" s="74"/>
      <c r="Q35" s="74"/>
      <c r="R35" s="74"/>
      <c r="S35" s="74"/>
      <c r="T35" s="443"/>
      <c r="U35" s="443"/>
      <c r="V35" s="93"/>
      <c r="W35" s="219"/>
      <c r="X35" s="94"/>
      <c r="Y35" s="23"/>
      <c r="Z35" s="23"/>
      <c r="AA35" s="23"/>
    </row>
    <row r="36" spans="1:27" ht="15.75" customHeight="1">
      <c r="A36" s="23"/>
      <c r="B36" s="23"/>
      <c r="C36" s="23"/>
      <c r="D36" s="23"/>
      <c r="E36" s="94"/>
      <c r="F36" s="23"/>
      <c r="G36" s="94"/>
      <c r="H36" s="94"/>
      <c r="I36" s="23"/>
      <c r="J36" s="23"/>
      <c r="K36" s="23"/>
      <c r="L36" s="23"/>
      <c r="M36" s="23"/>
      <c r="N36" s="23"/>
      <c r="O36" s="23"/>
      <c r="P36" s="23"/>
      <c r="Q36" s="23"/>
      <c r="R36" s="23"/>
      <c r="S36" s="23"/>
      <c r="T36" s="93"/>
      <c r="U36" s="93"/>
      <c r="V36" s="93"/>
      <c r="W36" s="219"/>
      <c r="X36" s="94"/>
      <c r="Y36" s="23"/>
      <c r="Z36" s="23"/>
      <c r="AA36" s="23"/>
    </row>
    <row r="37" spans="1:27" ht="15.75" customHeight="1">
      <c r="A37" s="23"/>
      <c r="B37" s="23"/>
      <c r="C37" s="23"/>
      <c r="D37" s="23"/>
      <c r="E37" s="94"/>
      <c r="F37" s="23"/>
      <c r="G37" s="94"/>
      <c r="H37" s="94"/>
      <c r="I37" s="23"/>
      <c r="J37" s="23"/>
      <c r="K37" s="23"/>
      <c r="L37" s="23"/>
      <c r="M37" s="23"/>
      <c r="N37" s="23"/>
      <c r="O37" s="23"/>
      <c r="P37" s="23"/>
      <c r="Q37" s="23"/>
      <c r="R37" s="23"/>
      <c r="S37" s="23"/>
      <c r="T37" s="93"/>
      <c r="U37" s="93"/>
      <c r="V37" s="93"/>
      <c r="W37" s="219"/>
      <c r="X37" s="94"/>
      <c r="Y37" s="23"/>
      <c r="Z37" s="23"/>
      <c r="AA37" s="23"/>
    </row>
    <row r="38" spans="1:27" ht="15.75" customHeight="1">
      <c r="A38" s="23"/>
      <c r="B38" s="23"/>
      <c r="C38" s="23"/>
      <c r="D38" s="23"/>
      <c r="E38" s="94"/>
      <c r="F38" s="23"/>
      <c r="G38" s="94"/>
      <c r="H38" s="94"/>
      <c r="I38" s="23"/>
      <c r="J38" s="23"/>
      <c r="K38" s="23"/>
      <c r="L38" s="23"/>
      <c r="M38" s="23"/>
      <c r="N38" s="23"/>
      <c r="O38" s="23"/>
      <c r="P38" s="23"/>
      <c r="Q38" s="23"/>
      <c r="R38" s="23"/>
      <c r="S38" s="23"/>
      <c r="T38" s="93"/>
      <c r="U38" s="93"/>
      <c r="V38" s="93"/>
      <c r="W38" s="219"/>
      <c r="X38" s="94"/>
      <c r="Y38" s="23"/>
      <c r="Z38" s="23"/>
      <c r="AA38" s="23"/>
    </row>
    <row r="39" spans="1:27" ht="15.75" customHeight="1">
      <c r="A39" s="23"/>
      <c r="B39" s="23"/>
      <c r="C39" s="23"/>
      <c r="D39" s="23"/>
      <c r="E39" s="94"/>
      <c r="F39" s="23"/>
      <c r="G39" s="94"/>
      <c r="H39" s="94"/>
      <c r="I39" s="23"/>
      <c r="J39" s="23"/>
      <c r="K39" s="23"/>
      <c r="L39" s="23"/>
      <c r="M39" s="23"/>
      <c r="N39" s="23"/>
      <c r="O39" s="23"/>
      <c r="P39" s="23"/>
      <c r="Q39" s="23"/>
      <c r="R39" s="23"/>
      <c r="S39" s="23"/>
      <c r="T39" s="93"/>
      <c r="U39" s="93"/>
      <c r="V39" s="93"/>
      <c r="W39" s="219"/>
      <c r="X39" s="94"/>
      <c r="Y39" s="23"/>
      <c r="Z39" s="23"/>
      <c r="AA39" s="23"/>
    </row>
    <row r="40" spans="1:27" ht="15.75" customHeight="1">
      <c r="A40" s="23"/>
      <c r="B40" s="23"/>
      <c r="C40" s="23"/>
      <c r="D40" s="23"/>
      <c r="E40" s="94"/>
      <c r="F40" s="23"/>
      <c r="G40" s="94"/>
      <c r="H40" s="94"/>
      <c r="I40" s="23"/>
      <c r="J40" s="23"/>
      <c r="K40" s="23"/>
      <c r="L40" s="23"/>
      <c r="M40" s="23"/>
      <c r="N40" s="23"/>
      <c r="O40" s="23"/>
      <c r="P40" s="23"/>
      <c r="Q40" s="23"/>
      <c r="R40" s="23"/>
      <c r="S40" s="23"/>
      <c r="T40" s="93"/>
      <c r="U40" s="93"/>
      <c r="V40" s="93"/>
      <c r="W40" s="219"/>
      <c r="X40" s="94"/>
      <c r="Y40" s="23"/>
      <c r="Z40" s="23"/>
      <c r="AA40" s="23"/>
    </row>
    <row r="41" spans="1:27" ht="15.75" customHeight="1">
      <c r="A41" s="23"/>
      <c r="B41" s="23"/>
      <c r="C41" s="23"/>
      <c r="D41" s="23"/>
      <c r="E41" s="94"/>
      <c r="F41" s="23"/>
      <c r="G41" s="94"/>
      <c r="H41" s="94"/>
      <c r="I41" s="23"/>
      <c r="J41" s="23"/>
      <c r="K41" s="23"/>
      <c r="L41" s="23"/>
      <c r="M41" s="23"/>
      <c r="N41" s="23"/>
      <c r="O41" s="23"/>
      <c r="P41" s="23"/>
      <c r="Q41" s="23"/>
      <c r="R41" s="23"/>
      <c r="S41" s="23"/>
      <c r="T41" s="93"/>
      <c r="U41" s="93"/>
      <c r="V41" s="93"/>
      <c r="W41" s="219"/>
      <c r="X41" s="94"/>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93"/>
      <c r="U42" s="93"/>
      <c r="V42" s="9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93"/>
      <c r="U43" s="93"/>
      <c r="V43" s="9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93"/>
      <c r="U44" s="93"/>
      <c r="V44" s="9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93"/>
      <c r="U45" s="93"/>
      <c r="V45" s="9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93"/>
      <c r="U46" s="93"/>
      <c r="V46" s="9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93"/>
      <c r="U47" s="93"/>
      <c r="V47" s="9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93"/>
      <c r="U48" s="93"/>
      <c r="V48" s="9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93"/>
      <c r="U49" s="93"/>
      <c r="V49" s="9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93"/>
      <c r="U50" s="93"/>
      <c r="V50" s="9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93"/>
      <c r="U51" s="93"/>
      <c r="V51" s="9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93"/>
      <c r="U52" s="93"/>
      <c r="V52" s="9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93"/>
      <c r="U53" s="93"/>
      <c r="V53" s="9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93"/>
      <c r="U54" s="93"/>
      <c r="V54" s="9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93"/>
      <c r="U55" s="93"/>
      <c r="V55" s="9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93"/>
      <c r="U56" s="93"/>
      <c r="V56" s="9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93"/>
      <c r="U57" s="93"/>
      <c r="V57" s="9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93"/>
      <c r="U58" s="93"/>
      <c r="V58" s="9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93"/>
      <c r="U59" s="93"/>
      <c r="V59" s="9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93"/>
      <c r="U60" s="93"/>
      <c r="V60" s="9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93"/>
      <c r="U61" s="93"/>
      <c r="V61" s="9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93"/>
      <c r="U62" s="93"/>
      <c r="V62" s="9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93"/>
      <c r="U63" s="93"/>
      <c r="V63" s="9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93"/>
      <c r="U64" s="93"/>
      <c r="V64" s="9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93"/>
      <c r="U65" s="93"/>
      <c r="V65" s="9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93"/>
      <c r="U66" s="93"/>
      <c r="V66" s="9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93"/>
      <c r="U67" s="93"/>
      <c r="V67" s="9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93"/>
      <c r="U68" s="93"/>
      <c r="V68" s="9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93"/>
      <c r="U69" s="93"/>
      <c r="V69" s="9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93"/>
      <c r="U70" s="93"/>
      <c r="V70" s="9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93"/>
      <c r="U71" s="93"/>
      <c r="V71" s="9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93"/>
      <c r="U72" s="93"/>
      <c r="V72" s="9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93"/>
      <c r="U73" s="93"/>
      <c r="V73" s="9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93"/>
      <c r="U74" s="93"/>
      <c r="V74" s="9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93"/>
      <c r="U75" s="93"/>
      <c r="V75" s="9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93"/>
      <c r="U76" s="93"/>
      <c r="V76" s="93"/>
      <c r="W76" s="219"/>
      <c r="X76" s="94"/>
      <c r="Y76" s="23"/>
      <c r="Z76" s="23"/>
      <c r="AA76" s="23"/>
    </row>
    <row r="77" spans="1:27" ht="15.75" customHeight="1">
      <c r="A77" s="23"/>
      <c r="B77" s="23"/>
      <c r="C77" s="23"/>
      <c r="D77" s="23"/>
      <c r="E77" s="94"/>
      <c r="F77" s="23"/>
      <c r="G77" s="94"/>
      <c r="H77" s="94"/>
      <c r="I77" s="23"/>
      <c r="J77" s="23"/>
      <c r="K77" s="23"/>
      <c r="L77" s="23"/>
      <c r="M77" s="23"/>
      <c r="N77" s="23"/>
      <c r="O77" s="23"/>
      <c r="P77" s="23"/>
      <c r="Q77" s="23"/>
      <c r="R77" s="23"/>
      <c r="S77" s="23"/>
      <c r="T77" s="93"/>
      <c r="U77" s="93"/>
      <c r="V77" s="93"/>
      <c r="W77" s="219"/>
      <c r="X77" s="94"/>
      <c r="Y77" s="23"/>
      <c r="Z77" s="23"/>
      <c r="AA77" s="23"/>
    </row>
    <row r="78" spans="1:27" ht="15.75" customHeight="1">
      <c r="A78" s="23"/>
      <c r="B78" s="23"/>
      <c r="C78" s="23"/>
      <c r="D78" s="23"/>
      <c r="E78" s="94"/>
      <c r="F78" s="23"/>
      <c r="G78" s="94"/>
      <c r="H78" s="94"/>
      <c r="I78" s="23"/>
      <c r="J78" s="23"/>
      <c r="K78" s="23"/>
      <c r="L78" s="23"/>
      <c r="M78" s="23"/>
      <c r="N78" s="23"/>
      <c r="O78" s="23"/>
      <c r="P78" s="23"/>
      <c r="Q78" s="23"/>
      <c r="R78" s="23"/>
      <c r="S78" s="23"/>
      <c r="T78" s="93"/>
      <c r="U78" s="93"/>
      <c r="V78" s="93"/>
      <c r="W78" s="219"/>
      <c r="X78" s="94"/>
      <c r="Y78" s="23"/>
      <c r="Z78" s="23"/>
      <c r="AA78" s="23"/>
    </row>
    <row r="79" spans="1:27" ht="15.75" customHeight="1">
      <c r="A79" s="23"/>
      <c r="B79" s="23"/>
      <c r="C79" s="23"/>
      <c r="D79" s="23"/>
      <c r="E79" s="94"/>
      <c r="F79" s="23"/>
      <c r="G79" s="94"/>
      <c r="H79" s="94"/>
      <c r="I79" s="23"/>
      <c r="J79" s="23"/>
      <c r="K79" s="23"/>
      <c r="L79" s="23"/>
      <c r="M79" s="23"/>
      <c r="N79" s="23"/>
      <c r="O79" s="23"/>
      <c r="P79" s="23"/>
      <c r="Q79" s="23"/>
      <c r="R79" s="23"/>
      <c r="S79" s="23"/>
      <c r="T79" s="93"/>
      <c r="U79" s="93"/>
      <c r="V79" s="93"/>
      <c r="W79" s="219"/>
      <c r="X79" s="94"/>
      <c r="Y79" s="23"/>
      <c r="Z79" s="23"/>
      <c r="AA79" s="23"/>
    </row>
    <row r="80" spans="1:27" ht="15.75" customHeight="1">
      <c r="A80" s="23"/>
      <c r="B80" s="23"/>
      <c r="C80" s="23"/>
      <c r="D80" s="23"/>
      <c r="E80" s="94"/>
      <c r="F80" s="23"/>
      <c r="G80" s="94"/>
      <c r="H80" s="94"/>
      <c r="I80" s="23"/>
      <c r="J80" s="23"/>
      <c r="K80" s="23"/>
      <c r="L80" s="23"/>
      <c r="M80" s="23"/>
      <c r="N80" s="23"/>
      <c r="O80" s="23"/>
      <c r="P80" s="23"/>
      <c r="Q80" s="23"/>
      <c r="R80" s="23"/>
      <c r="S80" s="23"/>
      <c r="T80" s="93"/>
      <c r="U80" s="93"/>
      <c r="V80" s="93"/>
      <c r="W80" s="219"/>
      <c r="X80" s="94"/>
      <c r="Y80" s="23"/>
      <c r="Z80" s="23"/>
      <c r="AA80" s="23"/>
    </row>
    <row r="81" spans="1:27" ht="15.75" customHeight="1">
      <c r="A81" s="23"/>
      <c r="B81" s="23"/>
      <c r="C81" s="23"/>
      <c r="D81" s="23"/>
      <c r="E81" s="94"/>
      <c r="F81" s="23"/>
      <c r="G81" s="94"/>
      <c r="H81" s="94"/>
      <c r="I81" s="23"/>
      <c r="J81" s="23"/>
      <c r="K81" s="23"/>
      <c r="L81" s="23"/>
      <c r="M81" s="23"/>
      <c r="N81" s="23"/>
      <c r="O81" s="23"/>
      <c r="P81" s="23"/>
      <c r="Q81" s="23"/>
      <c r="R81" s="23"/>
      <c r="S81" s="23"/>
      <c r="T81" s="93"/>
      <c r="U81" s="93"/>
      <c r="V81" s="93"/>
      <c r="W81" s="219"/>
      <c r="X81" s="94"/>
      <c r="Y81" s="23"/>
      <c r="Z81" s="23"/>
      <c r="AA81" s="23"/>
    </row>
    <row r="82" spans="1:27" ht="15.75" customHeight="1">
      <c r="A82" s="23"/>
      <c r="B82" s="23"/>
      <c r="C82" s="23"/>
      <c r="D82" s="23"/>
      <c r="E82" s="94"/>
      <c r="F82" s="23"/>
      <c r="G82" s="94"/>
      <c r="H82" s="94"/>
      <c r="I82" s="23"/>
      <c r="J82" s="23"/>
      <c r="K82" s="23"/>
      <c r="L82" s="23"/>
      <c r="M82" s="23"/>
      <c r="N82" s="23"/>
      <c r="O82" s="23"/>
      <c r="P82" s="23"/>
      <c r="Q82" s="23"/>
      <c r="R82" s="23"/>
      <c r="S82" s="23"/>
      <c r="T82" s="93"/>
      <c r="U82" s="93"/>
      <c r="V82" s="93"/>
      <c r="W82" s="219"/>
      <c r="X82" s="94"/>
      <c r="Y82" s="23"/>
      <c r="Z82" s="23"/>
      <c r="AA82" s="23"/>
    </row>
    <row r="83" spans="1:27" ht="15.75" customHeight="1">
      <c r="A83" s="23"/>
      <c r="B83" s="23"/>
      <c r="C83" s="23"/>
      <c r="D83" s="23"/>
      <c r="E83" s="94"/>
      <c r="F83" s="23"/>
      <c r="G83" s="94"/>
      <c r="H83" s="94"/>
      <c r="I83" s="23"/>
      <c r="J83" s="23"/>
      <c r="K83" s="23"/>
      <c r="L83" s="23"/>
      <c r="M83" s="23"/>
      <c r="N83" s="23"/>
      <c r="O83" s="23"/>
      <c r="P83" s="23"/>
      <c r="Q83" s="23"/>
      <c r="R83" s="23"/>
      <c r="S83" s="23"/>
      <c r="T83" s="93"/>
      <c r="U83" s="93"/>
      <c r="V83" s="93"/>
      <c r="W83" s="219"/>
      <c r="X83" s="94"/>
      <c r="Y83" s="23"/>
      <c r="Z83" s="23"/>
      <c r="AA83" s="23"/>
    </row>
    <row r="84" spans="1:27" ht="15.75" customHeight="1">
      <c r="A84" s="23"/>
      <c r="B84" s="23"/>
      <c r="C84" s="23"/>
      <c r="D84" s="23"/>
      <c r="E84" s="94"/>
      <c r="F84" s="23"/>
      <c r="G84" s="94"/>
      <c r="H84" s="94"/>
      <c r="I84" s="23"/>
      <c r="J84" s="23"/>
      <c r="K84" s="23"/>
      <c r="L84" s="23"/>
      <c r="M84" s="23"/>
      <c r="N84" s="23"/>
      <c r="O84" s="23"/>
      <c r="P84" s="23"/>
      <c r="Q84" s="23"/>
      <c r="R84" s="23"/>
      <c r="S84" s="23"/>
      <c r="T84" s="93"/>
      <c r="U84" s="93"/>
      <c r="V84" s="93"/>
      <c r="W84" s="219"/>
      <c r="X84" s="94"/>
      <c r="Y84" s="23"/>
      <c r="Z84" s="23"/>
      <c r="AA84" s="23"/>
    </row>
    <row r="85" spans="1:27" ht="15.75" customHeight="1">
      <c r="A85" s="23"/>
      <c r="B85" s="23"/>
      <c r="C85" s="23"/>
      <c r="D85" s="23"/>
      <c r="E85" s="94"/>
      <c r="F85" s="23"/>
      <c r="G85" s="94"/>
      <c r="H85" s="94"/>
      <c r="I85" s="23"/>
      <c r="J85" s="23"/>
      <c r="K85" s="23"/>
      <c r="L85" s="23"/>
      <c r="M85" s="23"/>
      <c r="N85" s="23"/>
      <c r="O85" s="23"/>
      <c r="P85" s="23"/>
      <c r="Q85" s="23"/>
      <c r="R85" s="23"/>
      <c r="S85" s="23"/>
      <c r="T85" s="93"/>
      <c r="U85" s="93"/>
      <c r="V85" s="93"/>
      <c r="W85" s="219"/>
      <c r="X85" s="94"/>
      <c r="Y85" s="23"/>
      <c r="Z85" s="23"/>
      <c r="AA85" s="23"/>
    </row>
    <row r="86" spans="1:27" ht="15.75" customHeight="1">
      <c r="A86" s="23"/>
      <c r="B86" s="23"/>
      <c r="C86" s="23"/>
      <c r="D86" s="23"/>
      <c r="E86" s="94"/>
      <c r="F86" s="23"/>
      <c r="G86" s="94"/>
      <c r="H86" s="94"/>
      <c r="I86" s="23"/>
      <c r="J86" s="23"/>
      <c r="K86" s="23"/>
      <c r="L86" s="23"/>
      <c r="M86" s="23"/>
      <c r="N86" s="23"/>
      <c r="O86" s="23"/>
      <c r="P86" s="23"/>
      <c r="Q86" s="23"/>
      <c r="R86" s="23"/>
      <c r="S86" s="23"/>
      <c r="T86" s="93"/>
      <c r="U86" s="93"/>
      <c r="V86" s="93"/>
      <c r="W86" s="219"/>
      <c r="X86" s="94"/>
      <c r="Y86" s="23"/>
      <c r="Z86" s="23"/>
      <c r="AA86" s="23"/>
    </row>
    <row r="87" spans="1:27" ht="15.75" customHeight="1">
      <c r="A87" s="23"/>
      <c r="B87" s="23"/>
      <c r="C87" s="23"/>
      <c r="D87" s="23"/>
      <c r="E87" s="94"/>
      <c r="F87" s="23"/>
      <c r="G87" s="94"/>
      <c r="H87" s="94"/>
      <c r="I87" s="23"/>
      <c r="J87" s="23"/>
      <c r="K87" s="23"/>
      <c r="L87" s="23"/>
      <c r="M87" s="23"/>
      <c r="N87" s="23"/>
      <c r="O87" s="23"/>
      <c r="P87" s="23"/>
      <c r="Q87" s="23"/>
      <c r="R87" s="23"/>
      <c r="S87" s="23"/>
      <c r="T87" s="93"/>
      <c r="U87" s="93"/>
      <c r="V87" s="93"/>
      <c r="W87" s="219"/>
      <c r="X87" s="94"/>
      <c r="Y87" s="23"/>
      <c r="Z87" s="23"/>
      <c r="AA87" s="23"/>
    </row>
    <row r="88" spans="1:27" ht="15.75" customHeight="1">
      <c r="A88" s="23"/>
      <c r="B88" s="23"/>
      <c r="C88" s="23"/>
      <c r="D88" s="23"/>
      <c r="E88" s="94"/>
      <c r="F88" s="23"/>
      <c r="G88" s="94"/>
      <c r="H88" s="94"/>
      <c r="I88" s="23"/>
      <c r="J88" s="23"/>
      <c r="K88" s="23"/>
      <c r="L88" s="23"/>
      <c r="M88" s="23"/>
      <c r="N88" s="23"/>
      <c r="O88" s="23"/>
      <c r="P88" s="23"/>
      <c r="Q88" s="23"/>
      <c r="R88" s="23"/>
      <c r="S88" s="23"/>
      <c r="T88" s="93"/>
      <c r="U88" s="93"/>
      <c r="V88" s="93"/>
      <c r="W88" s="219"/>
      <c r="X88" s="94"/>
      <c r="Y88" s="23"/>
      <c r="Z88" s="23"/>
      <c r="AA88" s="23"/>
    </row>
    <row r="89" spans="1:27" ht="15.75" customHeight="1">
      <c r="A89" s="23"/>
      <c r="B89" s="23"/>
      <c r="C89" s="23"/>
      <c r="D89" s="23"/>
      <c r="E89" s="94"/>
      <c r="F89" s="23"/>
      <c r="G89" s="94"/>
      <c r="H89" s="94"/>
      <c r="I89" s="23"/>
      <c r="J89" s="23"/>
      <c r="K89" s="23"/>
      <c r="L89" s="23"/>
      <c r="M89" s="23"/>
      <c r="N89" s="23"/>
      <c r="O89" s="23"/>
      <c r="P89" s="23"/>
      <c r="Q89" s="23"/>
      <c r="R89" s="23"/>
      <c r="S89" s="23"/>
      <c r="T89" s="93"/>
      <c r="U89" s="93"/>
      <c r="V89" s="93"/>
      <c r="W89" s="219"/>
      <c r="X89" s="94"/>
      <c r="Y89" s="23"/>
      <c r="Z89" s="23"/>
      <c r="AA89" s="23"/>
    </row>
    <row r="90" spans="1:27" ht="15.75" customHeight="1">
      <c r="A90" s="23"/>
      <c r="B90" s="23"/>
      <c r="C90" s="23"/>
      <c r="D90" s="23"/>
      <c r="E90" s="94"/>
      <c r="F90" s="23"/>
      <c r="G90" s="94"/>
      <c r="H90" s="94"/>
      <c r="I90" s="23"/>
      <c r="J90" s="23"/>
      <c r="K90" s="23"/>
      <c r="L90" s="23"/>
      <c r="M90" s="23"/>
      <c r="N90" s="23"/>
      <c r="O90" s="23"/>
      <c r="P90" s="23"/>
      <c r="Q90" s="23"/>
      <c r="R90" s="23"/>
      <c r="S90" s="23"/>
      <c r="T90" s="93"/>
      <c r="U90" s="93"/>
      <c r="V90" s="93"/>
      <c r="W90" s="219"/>
      <c r="X90" s="94"/>
      <c r="Y90" s="23"/>
      <c r="Z90" s="23"/>
      <c r="AA90" s="23"/>
    </row>
    <row r="91" spans="1:27" ht="15.75" customHeight="1">
      <c r="A91" s="23"/>
      <c r="B91" s="23"/>
      <c r="C91" s="23"/>
      <c r="D91" s="23"/>
      <c r="E91" s="94"/>
      <c r="F91" s="23"/>
      <c r="G91" s="94"/>
      <c r="H91" s="94"/>
      <c r="I91" s="23"/>
      <c r="J91" s="23"/>
      <c r="K91" s="23"/>
      <c r="L91" s="23"/>
      <c r="M91" s="23"/>
      <c r="N91" s="23"/>
      <c r="O91" s="23"/>
      <c r="P91" s="23"/>
      <c r="Q91" s="23"/>
      <c r="R91" s="23"/>
      <c r="S91" s="23"/>
      <c r="T91" s="93"/>
      <c r="U91" s="93"/>
      <c r="V91" s="93"/>
      <c r="W91" s="219"/>
      <c r="X91" s="94"/>
      <c r="Y91" s="23"/>
      <c r="Z91" s="23"/>
      <c r="AA91" s="23"/>
    </row>
    <row r="92" spans="1:27" ht="15.75" customHeight="1">
      <c r="A92" s="23"/>
      <c r="B92" s="23"/>
      <c r="C92" s="23"/>
      <c r="D92" s="23"/>
      <c r="E92" s="94"/>
      <c r="F92" s="23"/>
      <c r="G92" s="94"/>
      <c r="H92" s="94"/>
      <c r="I92" s="23"/>
      <c r="J92" s="23"/>
      <c r="K92" s="23"/>
      <c r="L92" s="23"/>
      <c r="M92" s="23"/>
      <c r="N92" s="23"/>
      <c r="O92" s="23"/>
      <c r="P92" s="23"/>
      <c r="Q92" s="23"/>
      <c r="R92" s="23"/>
      <c r="S92" s="23"/>
      <c r="T92" s="93"/>
      <c r="U92" s="93"/>
      <c r="V92" s="93"/>
      <c r="W92" s="219"/>
      <c r="X92" s="94"/>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19"/>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19"/>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row>
  </sheetData>
  <mergeCells count="18">
    <mergeCell ref="T29:X29"/>
    <mergeCell ref="O33:R33"/>
    <mergeCell ref="H24:I24"/>
    <mergeCell ref="H25:I25"/>
    <mergeCell ref="H26:I26"/>
    <mergeCell ref="O30:R30"/>
    <mergeCell ref="O31:R31"/>
    <mergeCell ref="O32:R32"/>
    <mergeCell ref="A29:G29"/>
    <mergeCell ref="H29:N29"/>
    <mergeCell ref="O29:S29"/>
    <mergeCell ref="A23:C23"/>
    <mergeCell ref="H23:I23"/>
    <mergeCell ref="A17:C20"/>
    <mergeCell ref="D17:W20"/>
    <mergeCell ref="A22:C22"/>
    <mergeCell ref="E22:F22"/>
    <mergeCell ref="H22:J22"/>
  </mergeCells>
  <conditionalFormatting sqref="W32:W33">
    <cfRule type="containsText" dxfId="53" priority="1" stopIfTrue="1" operator="containsText" text="Cerrada">
      <formula>NOT(ISERROR(SEARCH(("Cerrada"),(W32))))</formula>
    </cfRule>
  </conditionalFormatting>
  <conditionalFormatting sqref="W32:W33">
    <cfRule type="containsText" dxfId="52" priority="2" stopIfTrue="1" operator="containsText" text="En ejecución">
      <formula>NOT(ISERROR(SEARCH(("En ejecución"),(W32))))</formula>
    </cfRule>
  </conditionalFormatting>
  <conditionalFormatting sqref="W32:W33">
    <cfRule type="containsText" dxfId="51" priority="3" stopIfTrue="1" operator="containsText" text="Vencida">
      <formula>NOT(ISERROR(SEARCH(("Vencida"),(W32))))</formula>
    </cfRule>
  </conditionalFormatting>
  <dataValidations count="7">
    <dataValidation type="list" allowBlank="1" showErrorMessage="1" sqref="B31:B33">
      <formula1>$F$2:$F$6</formula1>
    </dataValidation>
    <dataValidation type="list" allowBlank="1" showErrorMessage="1" sqref="A23">
      <formula1>PROCESOS</formula1>
    </dataValidation>
    <dataValidation type="list" allowBlank="1" showErrorMessage="1" sqref="C31:C33">
      <formula1>$D$2:$D$13</formula1>
    </dataValidation>
    <dataValidation type="list" allowBlank="1" showErrorMessage="1" sqref="F31:F33">
      <formula1>$G$2:$G$5</formula1>
    </dataValidation>
    <dataValidation type="list" allowBlank="1" showErrorMessage="1" sqref="I31:I33">
      <formula1>$H$2:$H$3</formula1>
    </dataValidation>
    <dataValidation type="list" allowBlank="1" showErrorMessage="1" sqref="W31:W33">
      <formula1>$I$2:$I$4</formula1>
    </dataValidation>
    <dataValidation type="list" allowBlank="1" showErrorMessage="1" sqref="V31:V33">
      <formula1>$J$2:$J$4</formula1>
    </dataValidation>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B998"/>
  <sheetViews>
    <sheetView showGridLines="0" topLeftCell="V38" workbookViewId="0">
      <selection activeCell="W35" sqref="W35"/>
    </sheetView>
  </sheetViews>
  <sheetFormatPr baseColWidth="10" defaultColWidth="14.42578125" defaultRowHeight="15" customHeight="1"/>
  <cols>
    <col min="1" max="1" width="6.5703125" customWidth="1"/>
    <col min="2" max="2" width="12.140625" customWidth="1"/>
    <col min="3" max="3" width="17.5703125" customWidth="1"/>
    <col min="4" max="4" width="21.5703125" customWidth="1"/>
    <col min="5" max="5" width="65.28515625" customWidth="1"/>
    <col min="6" max="6" width="24.140625" customWidth="1"/>
    <col min="7" max="7" width="26.42578125" customWidth="1"/>
    <col min="8" max="8" width="25.85546875" customWidth="1"/>
    <col min="9" max="9" width="14" customWidth="1"/>
    <col min="10" max="10" width="30.85546875" customWidth="1"/>
    <col min="11" max="11" width="18.5703125" customWidth="1"/>
    <col min="12" max="12" width="20" customWidth="1"/>
    <col min="13" max="13" width="18.28515625" customWidth="1"/>
    <col min="14" max="15" width="18" customWidth="1"/>
    <col min="16" max="16" width="26.28515625" customWidth="1"/>
    <col min="17" max="17" width="16" customWidth="1"/>
    <col min="18" max="18" width="27.85546875" customWidth="1"/>
    <col min="19" max="19" width="35.28515625" customWidth="1"/>
    <col min="20" max="20" width="87.140625" customWidth="1"/>
    <col min="21" max="21" width="37.7109375" customWidth="1"/>
    <col min="22" max="22" width="40.140625" customWidth="1"/>
    <col min="23" max="23" width="18.42578125" customWidth="1"/>
    <col min="24" max="24" width="28.85546875" customWidth="1"/>
    <col min="25" max="25" width="24.7109375" customWidth="1"/>
    <col min="26" max="26" width="31.140625" customWidth="1"/>
    <col min="28" max="28" width="11" customWidth="1"/>
  </cols>
  <sheetData>
    <row r="1" spans="1:28"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23"/>
      <c r="U1" s="23"/>
      <c r="V1" s="23"/>
      <c r="W1" s="23"/>
      <c r="X1" s="23"/>
      <c r="Y1" s="23"/>
      <c r="Z1" s="23"/>
      <c r="AA1" s="23"/>
      <c r="AB1" s="23"/>
    </row>
    <row r="2" spans="1:28"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74"/>
      <c r="U2" s="74"/>
      <c r="V2" s="74"/>
      <c r="W2" s="74"/>
      <c r="X2" s="74"/>
      <c r="Y2" s="74"/>
      <c r="Z2" s="74"/>
      <c r="AA2" s="74"/>
      <c r="AB2" s="74"/>
    </row>
    <row r="3" spans="1:28"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74"/>
      <c r="U3" s="74"/>
      <c r="V3" s="74"/>
      <c r="W3" s="74"/>
      <c r="X3" s="74"/>
      <c r="Y3" s="74"/>
      <c r="Z3" s="74"/>
      <c r="AA3" s="74"/>
      <c r="AB3" s="74"/>
    </row>
    <row r="4" spans="1:28" ht="25.5" hidden="1">
      <c r="A4" s="74"/>
      <c r="B4" s="75"/>
      <c r="C4" s="76" t="s">
        <v>72</v>
      </c>
      <c r="D4" s="76" t="s">
        <v>73</v>
      </c>
      <c r="E4" s="77"/>
      <c r="F4" s="78" t="s">
        <v>74</v>
      </c>
      <c r="G4" s="79" t="s">
        <v>75</v>
      </c>
      <c r="H4" s="85"/>
      <c r="I4" s="86" t="s">
        <v>76</v>
      </c>
      <c r="J4" s="81" t="s">
        <v>77</v>
      </c>
      <c r="K4" s="74"/>
      <c r="L4" s="82"/>
      <c r="M4" s="83"/>
      <c r="N4" s="83"/>
      <c r="O4" s="83"/>
      <c r="P4" s="83"/>
      <c r="Q4" s="83"/>
      <c r="R4" s="83"/>
      <c r="S4" s="74"/>
      <c r="T4" s="74"/>
      <c r="U4" s="74"/>
      <c r="V4" s="74"/>
      <c r="W4" s="74"/>
      <c r="X4" s="74"/>
      <c r="Y4" s="74"/>
      <c r="Z4" s="74"/>
      <c r="AA4" s="74"/>
      <c r="AB4" s="74"/>
    </row>
    <row r="5" spans="1:28" ht="38.25" hidden="1">
      <c r="A5" s="74"/>
      <c r="B5" s="75"/>
      <c r="C5" s="76" t="s">
        <v>78</v>
      </c>
      <c r="D5" s="76" t="s">
        <v>79</v>
      </c>
      <c r="E5" s="77"/>
      <c r="F5" s="79" t="s">
        <v>80</v>
      </c>
      <c r="G5" s="79" t="s">
        <v>81</v>
      </c>
      <c r="H5" s="87"/>
      <c r="I5" s="81"/>
      <c r="J5" s="81"/>
      <c r="K5" s="74"/>
      <c r="L5" s="82"/>
      <c r="M5" s="83"/>
      <c r="N5" s="83"/>
      <c r="O5" s="83"/>
      <c r="P5" s="83"/>
      <c r="Q5" s="83"/>
      <c r="R5" s="83"/>
      <c r="S5" s="74"/>
      <c r="T5" s="74"/>
      <c r="U5" s="74"/>
      <c r="V5" s="74"/>
      <c r="W5" s="74"/>
      <c r="X5" s="74"/>
      <c r="Y5" s="74"/>
      <c r="Z5" s="74"/>
      <c r="AA5" s="74"/>
      <c r="AB5" s="74"/>
    </row>
    <row r="6" spans="1:28" ht="25.5" hidden="1">
      <c r="A6" s="74"/>
      <c r="B6" s="75"/>
      <c r="C6" s="76" t="s">
        <v>82</v>
      </c>
      <c r="D6" s="76" t="s">
        <v>83</v>
      </c>
      <c r="E6" s="74"/>
      <c r="F6" s="79" t="s">
        <v>84</v>
      </c>
      <c r="G6" s="87"/>
      <c r="H6" s="87"/>
      <c r="I6" s="81"/>
      <c r="J6" s="81"/>
      <c r="K6" s="74"/>
      <c r="L6" s="82"/>
      <c r="M6" s="83"/>
      <c r="N6" s="83"/>
      <c r="O6" s="83"/>
      <c r="P6" s="83"/>
      <c r="Q6" s="83"/>
      <c r="R6" s="83"/>
      <c r="S6" s="74"/>
      <c r="T6" s="74"/>
      <c r="U6" s="74"/>
      <c r="V6" s="74"/>
      <c r="W6" s="74"/>
      <c r="X6" s="74"/>
      <c r="Y6" s="74"/>
      <c r="Z6" s="74"/>
      <c r="AA6" s="74"/>
      <c r="AB6" s="74"/>
    </row>
    <row r="7" spans="1:28" ht="25.5" hidden="1">
      <c r="A7" s="74"/>
      <c r="B7" s="75"/>
      <c r="C7" s="76" t="s">
        <v>85</v>
      </c>
      <c r="D7" s="76" t="s">
        <v>86</v>
      </c>
      <c r="E7" s="77"/>
      <c r="F7" s="85"/>
      <c r="G7" s="87"/>
      <c r="H7" s="87"/>
      <c r="I7" s="88"/>
      <c r="J7" s="88"/>
      <c r="K7" s="74"/>
      <c r="L7" s="82"/>
      <c r="M7" s="83"/>
      <c r="N7" s="83"/>
      <c r="O7" s="83"/>
      <c r="P7" s="83"/>
      <c r="Q7" s="83"/>
      <c r="R7" s="83"/>
      <c r="S7" s="74"/>
      <c r="T7" s="74"/>
      <c r="U7" s="74"/>
      <c r="V7" s="74"/>
      <c r="W7" s="74"/>
      <c r="X7" s="74"/>
      <c r="Y7" s="74"/>
      <c r="Z7" s="74"/>
      <c r="AA7" s="74"/>
      <c r="AB7" s="74"/>
    </row>
    <row r="8" spans="1:28" ht="25.5" hidden="1">
      <c r="A8" s="74"/>
      <c r="B8" s="75"/>
      <c r="C8" s="76" t="s">
        <v>87</v>
      </c>
      <c r="D8" s="76" t="s">
        <v>88</v>
      </c>
      <c r="E8" s="77"/>
      <c r="F8" s="85"/>
      <c r="G8" s="87"/>
      <c r="H8" s="87"/>
      <c r="I8" s="81"/>
      <c r="J8" s="81"/>
      <c r="K8" s="74"/>
      <c r="L8" s="82"/>
      <c r="M8" s="83"/>
      <c r="N8" s="83"/>
      <c r="O8" s="83"/>
      <c r="P8" s="83"/>
      <c r="Q8" s="83"/>
      <c r="R8" s="83"/>
      <c r="S8" s="74"/>
      <c r="T8" s="74"/>
      <c r="U8" s="74"/>
      <c r="V8" s="74"/>
      <c r="W8" s="74"/>
      <c r="X8" s="74"/>
      <c r="Y8" s="74"/>
      <c r="Z8" s="74"/>
      <c r="AA8" s="74"/>
      <c r="AB8" s="74"/>
    </row>
    <row r="9" spans="1:28" ht="51" hidden="1">
      <c r="A9" s="74"/>
      <c r="B9" s="75"/>
      <c r="C9" s="76" t="s">
        <v>89</v>
      </c>
      <c r="D9" s="76" t="s">
        <v>90</v>
      </c>
      <c r="E9" s="77"/>
      <c r="F9" s="87"/>
      <c r="G9" s="87"/>
      <c r="H9" s="87"/>
      <c r="I9" s="81"/>
      <c r="J9" s="81"/>
      <c r="K9" s="74"/>
      <c r="L9" s="82"/>
      <c r="M9" s="83"/>
      <c r="N9" s="83"/>
      <c r="O9" s="83"/>
      <c r="P9" s="83"/>
      <c r="Q9" s="83"/>
      <c r="R9" s="83"/>
      <c r="S9" s="74"/>
      <c r="T9" s="74"/>
      <c r="U9" s="74"/>
      <c r="V9" s="74"/>
      <c r="W9" s="74"/>
      <c r="X9" s="74"/>
      <c r="Y9" s="74"/>
      <c r="Z9" s="74"/>
      <c r="AA9" s="74"/>
      <c r="AB9" s="74"/>
    </row>
    <row r="10" spans="1:28" ht="25.5" hidden="1">
      <c r="A10" s="74"/>
      <c r="B10" s="75"/>
      <c r="C10" s="76" t="s">
        <v>91</v>
      </c>
      <c r="D10" s="76" t="s">
        <v>92</v>
      </c>
      <c r="E10" s="77"/>
      <c r="F10" s="87"/>
      <c r="G10" s="87"/>
      <c r="H10" s="87"/>
      <c r="I10" s="81"/>
      <c r="J10" s="81"/>
      <c r="K10" s="74"/>
      <c r="L10" s="82"/>
      <c r="M10" s="83"/>
      <c r="N10" s="83"/>
      <c r="O10" s="83"/>
      <c r="P10" s="83"/>
      <c r="Q10" s="83"/>
      <c r="R10" s="83"/>
      <c r="S10" s="74"/>
      <c r="T10" s="74"/>
      <c r="U10" s="74"/>
      <c r="V10" s="74"/>
      <c r="W10" s="74"/>
      <c r="X10" s="74"/>
      <c r="Y10" s="74"/>
      <c r="Z10" s="74"/>
      <c r="AA10" s="74"/>
      <c r="AB10" s="74"/>
    </row>
    <row r="11" spans="1:28" ht="38.25" hidden="1">
      <c r="A11" s="74"/>
      <c r="B11" s="75"/>
      <c r="C11" s="76" t="s">
        <v>93</v>
      </c>
      <c r="D11" s="76" t="s">
        <v>94</v>
      </c>
      <c r="E11" s="77"/>
      <c r="F11" s="87"/>
      <c r="G11" s="87"/>
      <c r="H11" s="87"/>
      <c r="I11" s="81"/>
      <c r="J11" s="81"/>
      <c r="K11" s="74"/>
      <c r="L11" s="82"/>
      <c r="M11" s="83"/>
      <c r="N11" s="83"/>
      <c r="O11" s="83"/>
      <c r="P11" s="83"/>
      <c r="Q11" s="83"/>
      <c r="R11" s="83"/>
      <c r="S11" s="74"/>
      <c r="T11" s="74"/>
      <c r="U11" s="74"/>
      <c r="V11" s="74"/>
      <c r="W11" s="74"/>
      <c r="X11" s="74"/>
      <c r="Y11" s="74"/>
      <c r="Z11" s="74"/>
      <c r="AA11" s="74"/>
      <c r="AB11" s="74"/>
    </row>
    <row r="12" spans="1:28" ht="25.5" hidden="1">
      <c r="A12" s="74"/>
      <c r="B12" s="75"/>
      <c r="C12" s="76" t="s">
        <v>95</v>
      </c>
      <c r="D12" s="76" t="s">
        <v>96</v>
      </c>
      <c r="E12" s="77"/>
      <c r="F12" s="89"/>
      <c r="G12" s="89"/>
      <c r="H12" s="89"/>
      <c r="I12" s="75"/>
      <c r="J12" s="83"/>
      <c r="K12" s="83"/>
      <c r="L12" s="74"/>
      <c r="M12" s="82"/>
      <c r="N12" s="83"/>
      <c r="O12" s="83"/>
      <c r="P12" s="83"/>
      <c r="Q12" s="83"/>
      <c r="R12" s="83"/>
      <c r="S12" s="83"/>
      <c r="T12" s="83"/>
      <c r="U12" s="74"/>
      <c r="V12" s="74"/>
      <c r="W12" s="74"/>
      <c r="X12" s="74"/>
      <c r="Y12" s="74"/>
      <c r="Z12" s="74"/>
      <c r="AA12" s="74"/>
      <c r="AB12" s="74"/>
    </row>
    <row r="13" spans="1:28" ht="38.25" hidden="1">
      <c r="A13" s="74"/>
      <c r="B13" s="75"/>
      <c r="C13" s="76" t="s">
        <v>97</v>
      </c>
      <c r="D13" s="76" t="s">
        <v>98</v>
      </c>
      <c r="E13" s="77"/>
      <c r="F13" s="89"/>
      <c r="G13" s="89"/>
      <c r="H13" s="89"/>
      <c r="I13" s="75"/>
      <c r="J13" s="83"/>
      <c r="K13" s="83"/>
      <c r="L13" s="74"/>
      <c r="M13" s="82"/>
      <c r="N13" s="83"/>
      <c r="O13" s="83"/>
      <c r="P13" s="83"/>
      <c r="Q13" s="83"/>
      <c r="R13" s="83"/>
      <c r="S13" s="83"/>
      <c r="T13" s="83"/>
      <c r="U13" s="74"/>
      <c r="V13" s="74"/>
      <c r="W13" s="74"/>
      <c r="X13" s="74"/>
      <c r="Y13" s="74"/>
      <c r="Z13" s="74"/>
      <c r="AA13" s="74"/>
      <c r="AB13" s="74"/>
    </row>
    <row r="14" spans="1:28" ht="25.5" hidden="1">
      <c r="A14" s="74"/>
      <c r="B14" s="75"/>
      <c r="C14" s="76" t="s">
        <v>99</v>
      </c>
      <c r="D14" s="90"/>
      <c r="E14" s="77"/>
      <c r="F14" s="89"/>
      <c r="G14" s="89"/>
      <c r="H14" s="89"/>
      <c r="I14" s="75"/>
      <c r="J14" s="83"/>
      <c r="K14" s="83"/>
      <c r="L14" s="74"/>
      <c r="M14" s="82"/>
      <c r="N14" s="83"/>
      <c r="O14" s="83"/>
      <c r="P14" s="83"/>
      <c r="Q14" s="83"/>
      <c r="R14" s="83"/>
      <c r="S14" s="83"/>
      <c r="T14" s="83"/>
      <c r="U14" s="74"/>
      <c r="V14" s="74"/>
      <c r="W14" s="74"/>
      <c r="X14" s="74"/>
      <c r="Y14" s="74"/>
      <c r="Z14" s="74"/>
      <c r="AA14" s="74"/>
      <c r="AB14" s="74"/>
    </row>
    <row r="15" spans="1:28" ht="38.25" hidden="1">
      <c r="A15" s="74"/>
      <c r="B15" s="75"/>
      <c r="C15" s="91" t="s">
        <v>100</v>
      </c>
      <c r="D15" s="76"/>
      <c r="E15" s="77"/>
      <c r="F15" s="89"/>
      <c r="G15" s="89"/>
      <c r="H15" s="89"/>
      <c r="I15" s="75"/>
      <c r="J15" s="83"/>
      <c r="K15" s="83"/>
      <c r="L15" s="74"/>
      <c r="M15" s="82"/>
      <c r="N15" s="83"/>
      <c r="O15" s="83"/>
      <c r="P15" s="83"/>
      <c r="Q15" s="83"/>
      <c r="R15" s="83"/>
      <c r="S15" s="83"/>
      <c r="T15" s="83"/>
      <c r="U15" s="74"/>
      <c r="V15" s="74"/>
      <c r="W15" s="74"/>
      <c r="X15" s="74"/>
      <c r="Y15" s="74"/>
      <c r="Z15" s="74"/>
      <c r="AA15" s="74"/>
      <c r="AB15" s="74"/>
    </row>
    <row r="16" spans="1:28" ht="23.25" hidden="1">
      <c r="A16" s="67"/>
      <c r="B16" s="23"/>
      <c r="C16" s="23"/>
      <c r="D16" s="23"/>
      <c r="E16" s="92"/>
      <c r="F16" s="23"/>
      <c r="G16" s="92"/>
      <c r="H16" s="92"/>
      <c r="I16" s="73"/>
      <c r="J16" s="73"/>
      <c r="K16" s="73"/>
      <c r="L16" s="73"/>
      <c r="M16" s="72"/>
      <c r="N16" s="73"/>
      <c r="O16" s="73"/>
      <c r="P16" s="73"/>
      <c r="Q16" s="73"/>
      <c r="R16" s="73"/>
      <c r="S16" s="73"/>
      <c r="T16" s="73"/>
      <c r="U16" s="93"/>
      <c r="V16" s="93"/>
      <c r="W16" s="93"/>
      <c r="X16" s="23"/>
      <c r="Y16" s="94"/>
      <c r="Z16" s="94"/>
      <c r="AA16" s="23"/>
      <c r="AB16" s="23"/>
    </row>
    <row r="17" spans="1:28" ht="27.75" customHeight="1">
      <c r="A17" s="662"/>
      <c r="B17" s="663"/>
      <c r="C17" s="664"/>
      <c r="D17" s="669" t="s">
        <v>101</v>
      </c>
      <c r="E17" s="663"/>
      <c r="F17" s="663"/>
      <c r="G17" s="663"/>
      <c r="H17" s="663"/>
      <c r="I17" s="663"/>
      <c r="J17" s="663"/>
      <c r="K17" s="663"/>
      <c r="L17" s="663"/>
      <c r="M17" s="663"/>
      <c r="N17" s="663"/>
      <c r="O17" s="663"/>
      <c r="P17" s="663"/>
      <c r="Q17" s="663"/>
      <c r="R17" s="663"/>
      <c r="S17" s="663"/>
      <c r="T17" s="663"/>
      <c r="U17" s="663"/>
      <c r="V17" s="663"/>
      <c r="W17" s="663"/>
      <c r="X17" s="664"/>
      <c r="Y17" s="330" t="s">
        <v>102</v>
      </c>
      <c r="Z17" s="23"/>
      <c r="AA17" s="23"/>
      <c r="AB17" s="23"/>
    </row>
    <row r="18" spans="1:28" ht="27.75" customHeight="1">
      <c r="A18" s="665"/>
      <c r="B18" s="607"/>
      <c r="C18" s="666"/>
      <c r="D18" s="665"/>
      <c r="E18" s="607"/>
      <c r="F18" s="607"/>
      <c r="G18" s="607"/>
      <c r="H18" s="607"/>
      <c r="I18" s="607"/>
      <c r="J18" s="607"/>
      <c r="K18" s="607"/>
      <c r="L18" s="607"/>
      <c r="M18" s="607"/>
      <c r="N18" s="607"/>
      <c r="O18" s="607"/>
      <c r="P18" s="607"/>
      <c r="Q18" s="607"/>
      <c r="R18" s="607"/>
      <c r="S18" s="607"/>
      <c r="T18" s="607"/>
      <c r="U18" s="607"/>
      <c r="V18" s="607"/>
      <c r="W18" s="607"/>
      <c r="X18" s="666"/>
      <c r="Y18" s="332" t="s">
        <v>954</v>
      </c>
      <c r="Z18" s="23"/>
      <c r="AA18" s="23"/>
      <c r="AB18" s="23"/>
    </row>
    <row r="19" spans="1:28" ht="63" customHeight="1">
      <c r="A19" s="665"/>
      <c r="B19" s="607"/>
      <c r="C19" s="666"/>
      <c r="D19" s="665"/>
      <c r="E19" s="607"/>
      <c r="F19" s="607"/>
      <c r="G19" s="607"/>
      <c r="H19" s="607"/>
      <c r="I19" s="607"/>
      <c r="J19" s="607"/>
      <c r="K19" s="607"/>
      <c r="L19" s="607"/>
      <c r="M19" s="607"/>
      <c r="N19" s="607"/>
      <c r="O19" s="607"/>
      <c r="P19" s="607"/>
      <c r="Q19" s="607"/>
      <c r="R19" s="607"/>
      <c r="S19" s="607"/>
      <c r="T19" s="607"/>
      <c r="U19" s="607"/>
      <c r="V19" s="607"/>
      <c r="W19" s="607"/>
      <c r="X19" s="666"/>
      <c r="Y19" s="332" t="s">
        <v>955</v>
      </c>
      <c r="Z19" s="23"/>
      <c r="AA19" s="23"/>
      <c r="AB19" s="23"/>
    </row>
    <row r="20" spans="1:28" ht="27.75" customHeight="1">
      <c r="A20" s="667"/>
      <c r="B20" s="668"/>
      <c r="C20" s="628"/>
      <c r="D20" s="667"/>
      <c r="E20" s="668"/>
      <c r="F20" s="668"/>
      <c r="G20" s="668"/>
      <c r="H20" s="668"/>
      <c r="I20" s="668"/>
      <c r="J20" s="668"/>
      <c r="K20" s="668"/>
      <c r="L20" s="668"/>
      <c r="M20" s="668"/>
      <c r="N20" s="668"/>
      <c r="O20" s="668"/>
      <c r="P20" s="668"/>
      <c r="Q20" s="668"/>
      <c r="R20" s="668"/>
      <c r="S20" s="668"/>
      <c r="T20" s="668"/>
      <c r="U20" s="668"/>
      <c r="V20" s="668"/>
      <c r="W20" s="668"/>
      <c r="X20" s="628"/>
      <c r="Y20" s="333" t="s">
        <v>105</v>
      </c>
      <c r="Z20" s="23"/>
      <c r="AA20" s="23"/>
      <c r="AB20" s="23"/>
    </row>
    <row r="21" spans="1:28" ht="36.75" customHeight="1">
      <c r="A21" s="334"/>
      <c r="B21" s="335"/>
      <c r="C21" s="335"/>
      <c r="D21" s="335"/>
      <c r="E21" s="336"/>
      <c r="F21" s="337"/>
      <c r="G21" s="338"/>
      <c r="H21" s="338"/>
      <c r="I21" s="337"/>
      <c r="J21" s="337"/>
      <c r="K21" s="337"/>
      <c r="L21" s="337"/>
      <c r="M21" s="337"/>
      <c r="N21" s="337"/>
      <c r="O21" s="337"/>
      <c r="P21" s="337"/>
      <c r="Q21" s="337"/>
      <c r="R21" s="337"/>
      <c r="S21" s="337"/>
      <c r="T21" s="337"/>
      <c r="U21" s="340"/>
      <c r="V21" s="340"/>
      <c r="W21" s="340"/>
      <c r="X21" s="337"/>
      <c r="Y21" s="338"/>
      <c r="Z21" s="23"/>
      <c r="AA21" s="23"/>
      <c r="AB21" s="23"/>
    </row>
    <row r="22" spans="1:28" ht="63" customHeight="1">
      <c r="A22" s="702" t="s">
        <v>956</v>
      </c>
      <c r="B22" s="577"/>
      <c r="C22" s="578"/>
      <c r="D22" s="341"/>
      <c r="E22" s="703" t="str">
        <f>CONCATENATE("INFORME DE SEGUIMIENTO DEL PROCESO ",A23)</f>
        <v>INFORME DE SEGUIMIENTO DEL PROCESO INVESTIGACIÓN Y DESARROLLO PEDAGÓGICO</v>
      </c>
      <c r="F22" s="581"/>
      <c r="G22" s="338"/>
      <c r="H22" s="704" t="s">
        <v>957</v>
      </c>
      <c r="I22" s="580"/>
      <c r="J22" s="581"/>
      <c r="K22" s="342"/>
      <c r="L22" s="343"/>
      <c r="M22" s="343"/>
      <c r="N22" s="343"/>
      <c r="O22" s="343"/>
      <c r="P22" s="343"/>
      <c r="Q22" s="343"/>
      <c r="R22" s="343"/>
      <c r="S22" s="343"/>
      <c r="T22" s="343"/>
      <c r="U22" s="343"/>
      <c r="V22" s="343"/>
      <c r="W22" s="343"/>
      <c r="X22" s="343"/>
      <c r="Y22" s="344"/>
      <c r="Z22" s="23"/>
      <c r="AA22" s="23"/>
      <c r="AB22" s="23"/>
    </row>
    <row r="23" spans="1:28" ht="82.5" customHeight="1">
      <c r="A23" s="719" t="s">
        <v>78</v>
      </c>
      <c r="B23" s="577"/>
      <c r="C23" s="578"/>
      <c r="D23" s="341"/>
      <c r="E23" s="345" t="s">
        <v>958</v>
      </c>
      <c r="F23" s="346">
        <f>COUNTA(E31:E40)</f>
        <v>10</v>
      </c>
      <c r="G23" s="338"/>
      <c r="H23" s="706" t="s">
        <v>959</v>
      </c>
      <c r="I23" s="707"/>
      <c r="J23" s="346">
        <f>COUNTIF(I35:I38,"Acción correctiva")</f>
        <v>2</v>
      </c>
      <c r="K23" s="339"/>
      <c r="L23" s="343"/>
      <c r="M23" s="343"/>
      <c r="N23" s="343"/>
      <c r="O23" s="343"/>
      <c r="P23" s="343"/>
      <c r="Q23" s="343"/>
      <c r="R23" s="343"/>
      <c r="S23" s="343"/>
      <c r="T23" s="343"/>
      <c r="U23" s="343"/>
      <c r="V23" s="344"/>
      <c r="W23" s="344"/>
      <c r="X23" s="341"/>
      <c r="Y23" s="344"/>
      <c r="Z23" s="23"/>
      <c r="AA23" s="23"/>
      <c r="AB23" s="23"/>
    </row>
    <row r="24" spans="1:28" ht="48.75" customHeight="1">
      <c r="A24" s="348"/>
      <c r="B24" s="341"/>
      <c r="C24" s="341"/>
      <c r="D24" s="349"/>
      <c r="E24" s="350" t="s">
        <v>8</v>
      </c>
      <c r="F24" s="351">
        <f>COUNTA(H31:H40)</f>
        <v>9</v>
      </c>
      <c r="G24" s="352"/>
      <c r="H24" s="711" t="s">
        <v>960</v>
      </c>
      <c r="I24" s="712"/>
      <c r="J24" s="347">
        <f>COUNTIF(I35:I38,"Acción Preventiva y/o de mejora")</f>
        <v>1</v>
      </c>
      <c r="K24" s="339"/>
      <c r="L24" s="343"/>
      <c r="M24" s="343"/>
      <c r="N24" s="343"/>
      <c r="O24" s="343"/>
      <c r="P24" s="343"/>
      <c r="Q24" s="343"/>
      <c r="R24" s="339"/>
      <c r="S24" s="339"/>
      <c r="T24" s="339"/>
      <c r="U24" s="339"/>
      <c r="V24" s="344"/>
      <c r="W24" s="344"/>
      <c r="X24" s="341"/>
      <c r="Y24" s="344"/>
      <c r="Z24" s="23"/>
      <c r="AA24" s="23"/>
      <c r="AB24" s="23"/>
    </row>
    <row r="25" spans="1:28" ht="53.25" customHeight="1">
      <c r="A25" s="348"/>
      <c r="B25" s="341"/>
      <c r="C25" s="341"/>
      <c r="D25" s="353"/>
      <c r="E25" s="350" t="s">
        <v>9</v>
      </c>
      <c r="F25" s="351">
        <f>COUNTIF(E31:X40, "Vencida")</f>
        <v>0</v>
      </c>
      <c r="G25" s="352"/>
      <c r="H25" s="713"/>
      <c r="I25" s="682"/>
      <c r="J25" s="354"/>
      <c r="K25" s="339"/>
      <c r="L25" s="343"/>
      <c r="M25" s="343"/>
      <c r="N25" s="343"/>
      <c r="O25" s="343"/>
      <c r="P25" s="343"/>
      <c r="Q25" s="343"/>
      <c r="R25" s="339"/>
      <c r="S25" s="339"/>
      <c r="T25" s="339"/>
      <c r="U25" s="339"/>
      <c r="V25" s="344"/>
      <c r="W25" s="344"/>
      <c r="X25" s="341"/>
      <c r="Y25" s="355"/>
      <c r="Z25" s="23"/>
      <c r="AA25" s="23"/>
      <c r="AB25" s="23"/>
    </row>
    <row r="26" spans="1:28" ht="48.75" customHeight="1">
      <c r="A26" s="348"/>
      <c r="B26" s="341"/>
      <c r="C26" s="341"/>
      <c r="D26" s="349"/>
      <c r="E26" s="350" t="s">
        <v>10</v>
      </c>
      <c r="F26" s="351">
        <f>COUNTIF(E31:X40, "En ejecución")</f>
        <v>7</v>
      </c>
      <c r="G26" s="352"/>
      <c r="H26" s="713"/>
      <c r="I26" s="682"/>
      <c r="J26" s="356"/>
      <c r="K26" s="354"/>
      <c r="L26" s="343"/>
      <c r="M26" s="343"/>
      <c r="N26" s="343"/>
      <c r="O26" s="343"/>
      <c r="P26" s="343"/>
      <c r="Q26" s="343"/>
      <c r="R26" s="339"/>
      <c r="S26" s="339"/>
      <c r="T26" s="339"/>
      <c r="U26" s="339"/>
      <c r="V26" s="344"/>
      <c r="W26" s="344"/>
      <c r="X26" s="341"/>
      <c r="Y26" s="355"/>
      <c r="Z26" s="23"/>
      <c r="AA26" s="23"/>
      <c r="AB26" s="23"/>
    </row>
    <row r="27" spans="1:28" ht="51" customHeight="1">
      <c r="A27" s="348"/>
      <c r="B27" s="341"/>
      <c r="C27" s="341"/>
      <c r="D27" s="353"/>
      <c r="E27" s="547" t="s">
        <v>11</v>
      </c>
      <c r="F27" s="347">
        <f>COUNTIF(E31:X40,"Cerrada")</f>
        <v>0</v>
      </c>
      <c r="G27" s="352"/>
      <c r="H27" s="358"/>
      <c r="I27" s="359"/>
      <c r="J27" s="343"/>
      <c r="K27" s="343"/>
      <c r="L27" s="343"/>
      <c r="M27" s="343"/>
      <c r="N27" s="343"/>
      <c r="O27" s="343"/>
      <c r="P27" s="343"/>
      <c r="Q27" s="343"/>
      <c r="R27" s="339"/>
      <c r="S27" s="339"/>
      <c r="T27" s="339"/>
      <c r="U27" s="339"/>
      <c r="V27" s="344"/>
      <c r="W27" s="344"/>
      <c r="X27" s="341"/>
      <c r="Y27" s="355"/>
      <c r="Z27" s="23"/>
      <c r="AA27" s="23"/>
      <c r="AB27" s="23"/>
    </row>
    <row r="28" spans="1:28" ht="41.25" customHeight="1">
      <c r="A28" s="348"/>
      <c r="B28" s="341"/>
      <c r="C28" s="341"/>
      <c r="D28" s="341"/>
      <c r="E28" s="360"/>
      <c r="F28" s="361"/>
      <c r="G28" s="352"/>
      <c r="H28" s="358"/>
      <c r="I28" s="362"/>
      <c r="J28" s="363"/>
      <c r="K28" s="362"/>
      <c r="L28" s="363"/>
      <c r="M28" s="364"/>
      <c r="N28" s="365"/>
      <c r="O28" s="365"/>
      <c r="P28" s="365"/>
      <c r="Q28" s="365"/>
      <c r="R28" s="337"/>
      <c r="S28" s="337"/>
      <c r="T28" s="337"/>
      <c r="U28" s="337"/>
      <c r="V28" s="337"/>
      <c r="W28" s="337"/>
      <c r="X28" s="337"/>
      <c r="Y28" s="337"/>
      <c r="Z28" s="23"/>
      <c r="AA28" s="23"/>
      <c r="AB28" s="23"/>
    </row>
    <row r="29" spans="1:28" ht="45" customHeight="1" thickBot="1">
      <c r="A29" s="670" t="s">
        <v>107</v>
      </c>
      <c r="B29" s="580"/>
      <c r="C29" s="580"/>
      <c r="D29" s="580"/>
      <c r="E29" s="580"/>
      <c r="F29" s="580"/>
      <c r="G29" s="581"/>
      <c r="H29" s="671" t="s">
        <v>108</v>
      </c>
      <c r="I29" s="580"/>
      <c r="J29" s="580"/>
      <c r="K29" s="580"/>
      <c r="L29" s="580"/>
      <c r="M29" s="580"/>
      <c r="N29" s="581"/>
      <c r="O29" s="672" t="s">
        <v>109</v>
      </c>
      <c r="P29" s="580"/>
      <c r="Q29" s="580"/>
      <c r="R29" s="581"/>
      <c r="S29" s="398" t="s">
        <v>1000</v>
      </c>
      <c r="T29" s="673" t="s">
        <v>110</v>
      </c>
      <c r="U29" s="580"/>
      <c r="V29" s="580"/>
      <c r="W29" s="580"/>
      <c r="X29" s="581"/>
      <c r="Y29" s="102"/>
      <c r="Z29" s="103"/>
      <c r="AA29" s="104"/>
      <c r="AB29" s="23"/>
    </row>
    <row r="30" spans="1:28" ht="63" customHeight="1">
      <c r="A30" s="399" t="s">
        <v>111</v>
      </c>
      <c r="B30" s="400" t="s">
        <v>53</v>
      </c>
      <c r="C30" s="400" t="s">
        <v>112</v>
      </c>
      <c r="D30" s="400" t="s">
        <v>113</v>
      </c>
      <c r="E30" s="400" t="s">
        <v>114</v>
      </c>
      <c r="F30" s="400" t="s">
        <v>115</v>
      </c>
      <c r="G30" s="401" t="s">
        <v>116</v>
      </c>
      <c r="H30" s="402" t="s">
        <v>117</v>
      </c>
      <c r="I30" s="400" t="s">
        <v>55</v>
      </c>
      <c r="J30" s="400" t="s">
        <v>118</v>
      </c>
      <c r="K30" s="403" t="s">
        <v>119</v>
      </c>
      <c r="L30" s="403" t="s">
        <v>120</v>
      </c>
      <c r="M30" s="403" t="s">
        <v>121</v>
      </c>
      <c r="N30" s="404" t="s">
        <v>122</v>
      </c>
      <c r="O30" s="728" t="s">
        <v>123</v>
      </c>
      <c r="P30" s="663"/>
      <c r="Q30" s="715"/>
      <c r="R30" s="404" t="s">
        <v>124</v>
      </c>
      <c r="S30" s="490" t="s">
        <v>123</v>
      </c>
      <c r="T30" s="405" t="s">
        <v>123</v>
      </c>
      <c r="U30" s="403" t="s">
        <v>124</v>
      </c>
      <c r="V30" s="403" t="s">
        <v>57</v>
      </c>
      <c r="W30" s="403" t="s">
        <v>125</v>
      </c>
      <c r="X30" s="404" t="s">
        <v>126</v>
      </c>
      <c r="Y30" s="113"/>
      <c r="Z30" s="23"/>
      <c r="AA30" s="23"/>
      <c r="AB30" s="23"/>
    </row>
    <row r="31" spans="1:28" ht="306.75" customHeight="1">
      <c r="A31" s="366">
        <v>3</v>
      </c>
      <c r="B31" s="141" t="s">
        <v>1346</v>
      </c>
      <c r="C31" s="141" t="s">
        <v>1002</v>
      </c>
      <c r="D31" s="131">
        <v>44518</v>
      </c>
      <c r="E31" s="91" t="s">
        <v>1003</v>
      </c>
      <c r="F31" s="130" t="s">
        <v>75</v>
      </c>
      <c r="G31" s="132" t="s">
        <v>1004</v>
      </c>
      <c r="H31" s="236" t="s">
        <v>1005</v>
      </c>
      <c r="I31" s="130" t="s">
        <v>62</v>
      </c>
      <c r="J31" s="543" t="s">
        <v>1349</v>
      </c>
      <c r="K31" s="130" t="s">
        <v>1006</v>
      </c>
      <c r="L31" s="131">
        <v>44529</v>
      </c>
      <c r="M31" s="131">
        <v>44599</v>
      </c>
      <c r="N31" s="488">
        <v>44964</v>
      </c>
      <c r="O31" s="726" t="s">
        <v>1347</v>
      </c>
      <c r="P31" s="727"/>
      <c r="Q31" s="727"/>
      <c r="R31" s="491"/>
      <c r="S31" s="492"/>
      <c r="T31" s="493"/>
      <c r="U31" s="493"/>
      <c r="V31" s="492"/>
      <c r="W31" s="494" t="s">
        <v>70</v>
      </c>
      <c r="X31" s="495"/>
      <c r="Y31" s="406"/>
      <c r="Z31" s="406"/>
      <c r="AA31" s="406"/>
      <c r="AB31" s="23"/>
    </row>
    <row r="32" spans="1:28" ht="186.75" customHeight="1">
      <c r="A32" s="366">
        <v>4</v>
      </c>
      <c r="B32" s="141" t="s">
        <v>1001</v>
      </c>
      <c r="C32" s="141" t="s">
        <v>1002</v>
      </c>
      <c r="D32" s="131">
        <v>44518</v>
      </c>
      <c r="E32" s="132" t="s">
        <v>1007</v>
      </c>
      <c r="F32" s="130" t="s">
        <v>75</v>
      </c>
      <c r="G32" s="639" t="s">
        <v>1008</v>
      </c>
      <c r="H32" s="141" t="s">
        <v>1009</v>
      </c>
      <c r="I32" s="130" t="s">
        <v>62</v>
      </c>
      <c r="J32" s="141" t="s">
        <v>1010</v>
      </c>
      <c r="K32" s="130" t="s">
        <v>608</v>
      </c>
      <c r="L32" s="131">
        <v>44529</v>
      </c>
      <c r="M32" s="131">
        <v>44599</v>
      </c>
      <c r="N32" s="488">
        <v>44701</v>
      </c>
      <c r="O32" s="726" t="s">
        <v>1347</v>
      </c>
      <c r="P32" s="727"/>
      <c r="Q32" s="727"/>
      <c r="R32" s="496"/>
      <c r="S32" s="492"/>
      <c r="T32" s="497"/>
      <c r="U32" s="498"/>
      <c r="V32" s="493"/>
      <c r="W32" s="494" t="s">
        <v>70</v>
      </c>
      <c r="X32" s="499"/>
      <c r="Y32" s="406"/>
      <c r="Z32" s="406"/>
      <c r="AA32" s="406"/>
      <c r="AB32" s="23"/>
    </row>
    <row r="33" spans="1:28" ht="118.5" customHeight="1">
      <c r="A33" s="366">
        <v>5</v>
      </c>
      <c r="B33" s="141" t="s">
        <v>1001</v>
      </c>
      <c r="C33" s="141" t="s">
        <v>1002</v>
      </c>
      <c r="D33" s="131">
        <v>44518</v>
      </c>
      <c r="E33" s="132" t="s">
        <v>1011</v>
      </c>
      <c r="F33" s="130" t="s">
        <v>75</v>
      </c>
      <c r="G33" s="637"/>
      <c r="H33" s="640" t="s">
        <v>1012</v>
      </c>
      <c r="I33" s="639" t="s">
        <v>62</v>
      </c>
      <c r="J33" s="639" t="s">
        <v>1013</v>
      </c>
      <c r="K33" s="639" t="s">
        <v>608</v>
      </c>
      <c r="L33" s="636">
        <v>44529</v>
      </c>
      <c r="M33" s="636">
        <v>44581</v>
      </c>
      <c r="N33" s="737">
        <v>44946</v>
      </c>
      <c r="O33" s="738" t="s">
        <v>1347</v>
      </c>
      <c r="P33" s="732"/>
      <c r="Q33" s="732"/>
      <c r="R33" s="735"/>
      <c r="S33" s="734"/>
      <c r="T33" s="736"/>
      <c r="U33" s="729"/>
      <c r="V33" s="731"/>
      <c r="W33" s="733"/>
      <c r="X33" s="734"/>
      <c r="Y33" s="406"/>
      <c r="Z33" s="406"/>
      <c r="AA33" s="406"/>
      <c r="AB33" s="23"/>
    </row>
    <row r="34" spans="1:28" ht="70.5" customHeight="1">
      <c r="A34" s="366">
        <v>6</v>
      </c>
      <c r="B34" s="141" t="s">
        <v>1001</v>
      </c>
      <c r="C34" s="141" t="s">
        <v>1002</v>
      </c>
      <c r="D34" s="131">
        <v>44518</v>
      </c>
      <c r="E34" s="133" t="s">
        <v>1014</v>
      </c>
      <c r="F34" s="130" t="s">
        <v>75</v>
      </c>
      <c r="G34" s="637"/>
      <c r="H34" s="638"/>
      <c r="I34" s="638"/>
      <c r="J34" s="638"/>
      <c r="K34" s="638"/>
      <c r="L34" s="638"/>
      <c r="M34" s="638"/>
      <c r="N34" s="691"/>
      <c r="O34" s="732"/>
      <c r="P34" s="732"/>
      <c r="Q34" s="732"/>
      <c r="R34" s="732"/>
      <c r="S34" s="732"/>
      <c r="T34" s="732"/>
      <c r="U34" s="730"/>
      <c r="V34" s="732"/>
      <c r="W34" s="732"/>
      <c r="X34" s="732"/>
      <c r="Y34" s="406"/>
      <c r="Z34" s="406"/>
      <c r="AA34" s="406"/>
      <c r="AB34" s="23"/>
    </row>
    <row r="35" spans="1:28" ht="168" customHeight="1">
      <c r="A35" s="366">
        <v>7</v>
      </c>
      <c r="B35" s="141" t="s">
        <v>1001</v>
      </c>
      <c r="C35" s="141" t="s">
        <v>1002</v>
      </c>
      <c r="D35" s="131">
        <v>44518</v>
      </c>
      <c r="E35" s="133" t="s">
        <v>1015</v>
      </c>
      <c r="F35" s="130" t="s">
        <v>75</v>
      </c>
      <c r="G35" s="638"/>
      <c r="H35" s="91" t="s">
        <v>1016</v>
      </c>
      <c r="I35" s="130" t="s">
        <v>62</v>
      </c>
      <c r="J35" s="141" t="s">
        <v>1017</v>
      </c>
      <c r="K35" s="130" t="s">
        <v>1018</v>
      </c>
      <c r="L35" s="131">
        <v>44529</v>
      </c>
      <c r="M35" s="131">
        <v>44581</v>
      </c>
      <c r="N35" s="488">
        <v>44946</v>
      </c>
      <c r="O35" s="726" t="s">
        <v>1347</v>
      </c>
      <c r="P35" s="727"/>
      <c r="Q35" s="727"/>
      <c r="R35" s="500"/>
      <c r="S35" s="501"/>
      <c r="T35" s="502"/>
      <c r="U35" s="492"/>
      <c r="V35" s="503"/>
      <c r="W35" s="494" t="s">
        <v>70</v>
      </c>
      <c r="X35" s="495"/>
      <c r="Y35" s="406"/>
      <c r="Z35" s="406"/>
      <c r="AA35" s="406"/>
      <c r="AB35" s="23"/>
    </row>
    <row r="36" spans="1:28" ht="156.75" customHeight="1">
      <c r="A36" s="409">
        <v>8</v>
      </c>
      <c r="B36" s="181" t="s">
        <v>1001</v>
      </c>
      <c r="C36" s="181" t="s">
        <v>1002</v>
      </c>
      <c r="D36" s="137">
        <v>44518</v>
      </c>
      <c r="E36" s="410" t="s">
        <v>1019</v>
      </c>
      <c r="F36" s="130" t="s">
        <v>75</v>
      </c>
      <c r="G36" s="138" t="s">
        <v>1020</v>
      </c>
      <c r="H36" s="136" t="s">
        <v>1021</v>
      </c>
      <c r="I36" s="130" t="s">
        <v>62</v>
      </c>
      <c r="J36" s="181" t="s">
        <v>1022</v>
      </c>
      <c r="K36" s="136" t="s">
        <v>608</v>
      </c>
      <c r="L36" s="137">
        <v>44529</v>
      </c>
      <c r="M36" s="137">
        <v>44591</v>
      </c>
      <c r="N36" s="489">
        <v>44946</v>
      </c>
      <c r="O36" s="726" t="s">
        <v>1347</v>
      </c>
      <c r="P36" s="727"/>
      <c r="Q36" s="727"/>
      <c r="R36" s="504"/>
      <c r="S36" s="492"/>
      <c r="T36" s="503"/>
      <c r="U36" s="503"/>
      <c r="V36" s="503"/>
      <c r="W36" s="494" t="s">
        <v>70</v>
      </c>
      <c r="X36" s="495"/>
      <c r="Y36" s="544"/>
      <c r="Z36" s="544"/>
      <c r="AA36" s="544"/>
      <c r="AB36" s="23"/>
    </row>
    <row r="37" spans="1:28" ht="135" customHeight="1">
      <c r="A37" s="366">
        <v>9</v>
      </c>
      <c r="B37" s="141" t="s">
        <v>961</v>
      </c>
      <c r="C37" s="141" t="s">
        <v>59</v>
      </c>
      <c r="D37" s="131">
        <v>44708</v>
      </c>
      <c r="E37" s="91" t="s">
        <v>1023</v>
      </c>
      <c r="F37" s="130" t="s">
        <v>75</v>
      </c>
      <c r="G37" s="91" t="s">
        <v>1024</v>
      </c>
      <c r="H37" s="130" t="s">
        <v>1025</v>
      </c>
      <c r="I37" s="130" t="s">
        <v>1026</v>
      </c>
      <c r="J37" s="141" t="s">
        <v>1027</v>
      </c>
      <c r="K37" s="130" t="s">
        <v>1028</v>
      </c>
      <c r="L37" s="131">
        <v>44750</v>
      </c>
      <c r="M37" s="131">
        <v>44757</v>
      </c>
      <c r="N37" s="488">
        <v>45107</v>
      </c>
      <c r="O37" s="726" t="s">
        <v>1347</v>
      </c>
      <c r="P37" s="727"/>
      <c r="Q37" s="727"/>
      <c r="R37" s="505"/>
      <c r="S37" s="494"/>
      <c r="T37" s="503"/>
      <c r="U37" s="506"/>
      <c r="V37" s="503"/>
      <c r="W37" s="494" t="s">
        <v>70</v>
      </c>
      <c r="X37" s="495"/>
      <c r="Y37" s="545"/>
      <c r="Z37" s="545"/>
      <c r="AA37" s="545"/>
      <c r="AB37" s="23"/>
    </row>
    <row r="38" spans="1:28" ht="99" customHeight="1">
      <c r="A38" s="366">
        <v>10</v>
      </c>
      <c r="B38" s="141" t="s">
        <v>961</v>
      </c>
      <c r="C38" s="141" t="s">
        <v>59</v>
      </c>
      <c r="D38" s="131">
        <v>44708</v>
      </c>
      <c r="E38" s="91" t="s">
        <v>1029</v>
      </c>
      <c r="F38" s="130" t="s">
        <v>75</v>
      </c>
      <c r="G38" s="91" t="s">
        <v>1030</v>
      </c>
      <c r="H38" s="91" t="s">
        <v>1031</v>
      </c>
      <c r="I38" s="130" t="s">
        <v>69</v>
      </c>
      <c r="J38" s="141" t="s">
        <v>1032</v>
      </c>
      <c r="K38" s="130" t="s">
        <v>966</v>
      </c>
      <c r="L38" s="131">
        <v>44750</v>
      </c>
      <c r="M38" s="131">
        <v>44757</v>
      </c>
      <c r="N38" s="488">
        <v>44985</v>
      </c>
      <c r="O38" s="726" t="s">
        <v>1347</v>
      </c>
      <c r="P38" s="727"/>
      <c r="Q38" s="727"/>
      <c r="R38" s="507"/>
      <c r="S38" s="494"/>
      <c r="T38" s="508"/>
      <c r="U38" s="509"/>
      <c r="V38" s="509"/>
      <c r="W38" s="494"/>
      <c r="X38" s="495"/>
      <c r="Y38" s="546"/>
      <c r="Z38" s="546"/>
      <c r="AA38" s="546"/>
      <c r="AB38" s="23"/>
    </row>
    <row r="39" spans="1:28" ht="96" customHeight="1">
      <c r="A39" s="366">
        <v>11</v>
      </c>
      <c r="B39" s="141" t="s">
        <v>961</v>
      </c>
      <c r="C39" s="141" t="s">
        <v>59</v>
      </c>
      <c r="D39" s="131">
        <v>44708</v>
      </c>
      <c r="E39" s="91" t="s">
        <v>1033</v>
      </c>
      <c r="F39" s="130" t="s">
        <v>75</v>
      </c>
      <c r="G39" s="91" t="s">
        <v>1034</v>
      </c>
      <c r="H39" s="91" t="s">
        <v>1035</v>
      </c>
      <c r="I39" s="130" t="s">
        <v>69</v>
      </c>
      <c r="J39" s="141" t="s">
        <v>1036</v>
      </c>
      <c r="K39" s="130" t="s">
        <v>966</v>
      </c>
      <c r="L39" s="131">
        <v>44750</v>
      </c>
      <c r="M39" s="131">
        <v>44757</v>
      </c>
      <c r="N39" s="488">
        <v>44985</v>
      </c>
      <c r="O39" s="726" t="s">
        <v>1347</v>
      </c>
      <c r="P39" s="727"/>
      <c r="Q39" s="727"/>
      <c r="R39" s="507"/>
      <c r="S39" s="494"/>
      <c r="T39" s="508"/>
      <c r="U39" s="509"/>
      <c r="V39" s="509"/>
      <c r="W39" s="494" t="s">
        <v>70</v>
      </c>
      <c r="X39" s="495"/>
      <c r="Y39" s="546"/>
      <c r="Z39" s="546"/>
      <c r="AA39" s="546"/>
      <c r="AB39" s="23"/>
    </row>
    <row r="40" spans="1:28" ht="102" customHeight="1" thickBot="1">
      <c r="A40" s="371">
        <v>12</v>
      </c>
      <c r="B40" s="373" t="s">
        <v>961</v>
      </c>
      <c r="C40" s="373" t="s">
        <v>59</v>
      </c>
      <c r="D40" s="374">
        <v>44708</v>
      </c>
      <c r="E40" s="375" t="s">
        <v>971</v>
      </c>
      <c r="F40" s="376" t="s">
        <v>61</v>
      </c>
      <c r="G40" s="375" t="s">
        <v>1037</v>
      </c>
      <c r="H40" s="375" t="s">
        <v>1038</v>
      </c>
      <c r="I40" s="377" t="s">
        <v>62</v>
      </c>
      <c r="J40" s="373" t="s">
        <v>1039</v>
      </c>
      <c r="K40" s="376" t="s">
        <v>966</v>
      </c>
      <c r="L40" s="374">
        <v>44750</v>
      </c>
      <c r="M40" s="374">
        <v>44757</v>
      </c>
      <c r="N40" s="378">
        <v>44985</v>
      </c>
      <c r="O40" s="726" t="s">
        <v>1347</v>
      </c>
      <c r="P40" s="727"/>
      <c r="Q40" s="727"/>
      <c r="R40" s="510"/>
      <c r="S40" s="494"/>
      <c r="T40" s="508"/>
      <c r="U40" s="509"/>
      <c r="V40" s="509"/>
      <c r="W40" s="494" t="s">
        <v>70</v>
      </c>
      <c r="X40" s="495"/>
      <c r="Y40" s="546"/>
      <c r="Z40" s="546"/>
      <c r="AA40" s="546"/>
      <c r="AB40" s="23"/>
    </row>
    <row r="41" spans="1:28" ht="15.75" customHeight="1">
      <c r="A41" s="23"/>
      <c r="B41" s="23"/>
      <c r="C41" s="23"/>
      <c r="D41" s="23"/>
      <c r="E41" s="94"/>
      <c r="F41" s="23"/>
      <c r="G41" s="94"/>
      <c r="H41" s="94"/>
      <c r="I41" s="23"/>
      <c r="J41" s="23"/>
      <c r="K41" s="23"/>
      <c r="L41" s="23"/>
      <c r="M41" s="23"/>
      <c r="N41" s="23"/>
      <c r="O41" s="23"/>
      <c r="P41" s="23"/>
      <c r="Q41" s="23"/>
      <c r="R41" s="23"/>
      <c r="S41" s="23"/>
      <c r="T41" s="23"/>
      <c r="U41" s="93"/>
      <c r="V41" s="93"/>
      <c r="W41" s="93"/>
      <c r="X41" s="219"/>
      <c r="Y41" s="94"/>
      <c r="Z41" s="23"/>
      <c r="AA41" s="23"/>
      <c r="AB41" s="23"/>
    </row>
    <row r="42" spans="1:28" ht="15.75" customHeight="1">
      <c r="A42" s="23"/>
      <c r="B42" s="23"/>
      <c r="C42" s="23"/>
      <c r="D42" s="23"/>
      <c r="E42" s="94"/>
      <c r="F42" s="23"/>
      <c r="G42" s="94"/>
      <c r="H42" s="94"/>
      <c r="I42" s="23"/>
      <c r="J42" s="23"/>
      <c r="K42" s="23"/>
      <c r="L42" s="23"/>
      <c r="M42" s="23"/>
      <c r="N42" s="23"/>
      <c r="O42" s="23"/>
      <c r="P42" s="23"/>
      <c r="Q42" s="23"/>
      <c r="R42" s="23"/>
      <c r="S42" s="23"/>
      <c r="T42" s="23"/>
      <c r="U42" s="93"/>
      <c r="V42" s="93"/>
      <c r="W42" s="93"/>
      <c r="X42" s="219"/>
      <c r="Y42" s="94"/>
      <c r="Z42" s="23"/>
      <c r="AA42" s="23"/>
      <c r="AB42" s="23"/>
    </row>
    <row r="43" spans="1:28" ht="15.75" customHeight="1">
      <c r="A43" s="23"/>
      <c r="B43" s="23"/>
      <c r="C43" s="23"/>
      <c r="D43" s="23"/>
      <c r="E43" s="94"/>
      <c r="F43" s="23"/>
      <c r="G43" s="94"/>
      <c r="H43" s="94"/>
      <c r="I43" s="23"/>
      <c r="J43" s="23"/>
      <c r="K43" s="23"/>
      <c r="L43" s="23"/>
      <c r="M43" s="23"/>
      <c r="N43" s="23"/>
      <c r="O43" s="23"/>
      <c r="P43" s="23"/>
      <c r="Q43" s="23"/>
      <c r="R43" s="23"/>
      <c r="S43" s="23"/>
      <c r="T43" s="23"/>
      <c r="U43" s="93"/>
      <c r="V43" s="93"/>
      <c r="W43" s="93"/>
      <c r="X43" s="219"/>
      <c r="Y43" s="94"/>
      <c r="Z43" s="23"/>
      <c r="AA43" s="23"/>
      <c r="AB43" s="23"/>
    </row>
    <row r="44" spans="1:28" ht="15.75" customHeight="1">
      <c r="A44" s="23"/>
      <c r="B44" s="23"/>
      <c r="C44" s="23"/>
      <c r="D44" s="23"/>
      <c r="E44" s="94"/>
      <c r="F44" s="23"/>
      <c r="G44" s="94"/>
      <c r="H44" s="94"/>
      <c r="I44" s="23"/>
      <c r="J44" s="23"/>
      <c r="K44" s="23"/>
      <c r="L44" s="23"/>
      <c r="M44" s="23"/>
      <c r="N44" s="23"/>
      <c r="O44" s="23"/>
      <c r="P44" s="23"/>
      <c r="Q44" s="23"/>
      <c r="R44" s="23"/>
      <c r="S44" s="23"/>
      <c r="T44" s="23"/>
      <c r="U44" s="93"/>
      <c r="V44" s="93"/>
      <c r="W44" s="93"/>
      <c r="X44" s="219"/>
      <c r="Y44" s="94"/>
      <c r="Z44" s="23"/>
      <c r="AA44" s="23"/>
      <c r="AB44" s="23"/>
    </row>
    <row r="45" spans="1:28" ht="15.75" customHeight="1">
      <c r="A45" s="23"/>
      <c r="B45" s="23"/>
      <c r="C45" s="23"/>
      <c r="D45" s="23"/>
      <c r="E45" s="94"/>
      <c r="F45" s="23"/>
      <c r="G45" s="94"/>
      <c r="H45" s="94"/>
      <c r="I45" s="23"/>
      <c r="J45" s="23"/>
      <c r="K45" s="23"/>
      <c r="L45" s="23"/>
      <c r="M45" s="23"/>
      <c r="N45" s="23"/>
      <c r="O45" s="23"/>
      <c r="P45" s="23"/>
      <c r="Q45" s="23"/>
      <c r="R45" s="23"/>
      <c r="S45" s="23"/>
      <c r="T45" s="23"/>
      <c r="U45" s="93"/>
      <c r="V45" s="93"/>
      <c r="W45" s="93"/>
      <c r="X45" s="219"/>
      <c r="Y45" s="94"/>
      <c r="Z45" s="23"/>
      <c r="AA45" s="23"/>
      <c r="AB45" s="23"/>
    </row>
    <row r="46" spans="1:28" ht="15.75" customHeight="1">
      <c r="A46" s="23"/>
      <c r="B46" s="23"/>
      <c r="C46" s="23"/>
      <c r="D46" s="23"/>
      <c r="E46" s="94"/>
      <c r="F46" s="23"/>
      <c r="G46" s="94"/>
      <c r="H46" s="94"/>
      <c r="I46" s="23"/>
      <c r="J46" s="23"/>
      <c r="K46" s="23"/>
      <c r="L46" s="23"/>
      <c r="M46" s="23"/>
      <c r="N46" s="23"/>
      <c r="O46" s="23"/>
      <c r="P46" s="23"/>
      <c r="Q46" s="23"/>
      <c r="R46" s="23"/>
      <c r="S46" s="23"/>
      <c r="T46" s="23"/>
      <c r="U46" s="93"/>
      <c r="V46" s="93"/>
      <c r="W46" s="93"/>
      <c r="X46" s="219"/>
      <c r="Y46" s="94"/>
      <c r="Z46" s="23"/>
      <c r="AA46" s="23"/>
      <c r="AB46" s="23"/>
    </row>
    <row r="47" spans="1:28" ht="15.75" customHeight="1">
      <c r="A47" s="23"/>
      <c r="B47" s="23"/>
      <c r="C47" s="23"/>
      <c r="D47" s="23"/>
      <c r="E47" s="94"/>
      <c r="F47" s="23"/>
      <c r="G47" s="94"/>
      <c r="H47" s="94"/>
      <c r="I47" s="23"/>
      <c r="J47" s="23"/>
      <c r="K47" s="23"/>
      <c r="L47" s="23"/>
      <c r="M47" s="23"/>
      <c r="N47" s="23"/>
      <c r="O47" s="23"/>
      <c r="P47" s="23"/>
      <c r="Q47" s="23"/>
      <c r="R47" s="23"/>
      <c r="S47" s="23"/>
      <c r="T47" s="23"/>
      <c r="U47" s="93"/>
      <c r="V47" s="93"/>
      <c r="W47" s="93"/>
      <c r="X47" s="219"/>
      <c r="Y47" s="94"/>
      <c r="Z47" s="23"/>
      <c r="AA47" s="23"/>
      <c r="AB47" s="23"/>
    </row>
    <row r="48" spans="1:28" ht="15.75" customHeight="1">
      <c r="A48" s="23"/>
      <c r="B48" s="23"/>
      <c r="C48" s="23"/>
      <c r="D48" s="23"/>
      <c r="E48" s="94"/>
      <c r="F48" s="23"/>
      <c r="G48" s="94"/>
      <c r="H48" s="94"/>
      <c r="I48" s="23"/>
      <c r="J48" s="23"/>
      <c r="K48" s="23"/>
      <c r="L48" s="23"/>
      <c r="M48" s="23"/>
      <c r="N48" s="23"/>
      <c r="O48" s="23"/>
      <c r="P48" s="23"/>
      <c r="Q48" s="23"/>
      <c r="R48" s="23"/>
      <c r="S48" s="23"/>
      <c r="T48" s="23"/>
      <c r="U48" s="93"/>
      <c r="V48" s="93"/>
      <c r="W48" s="93"/>
      <c r="X48" s="219"/>
      <c r="Y48" s="94"/>
      <c r="Z48" s="23"/>
      <c r="AA48" s="23"/>
      <c r="AB48" s="23"/>
    </row>
    <row r="49" spans="1:28" ht="15.75" customHeight="1">
      <c r="A49" s="23"/>
      <c r="B49" s="23"/>
      <c r="C49" s="23"/>
      <c r="D49" s="23"/>
      <c r="E49" s="94"/>
      <c r="F49" s="23"/>
      <c r="G49" s="94"/>
      <c r="H49" s="94"/>
      <c r="I49" s="23"/>
      <c r="J49" s="23"/>
      <c r="K49" s="23"/>
      <c r="L49" s="23"/>
      <c r="M49" s="23"/>
      <c r="N49" s="23"/>
      <c r="O49" s="23"/>
      <c r="P49" s="23"/>
      <c r="Q49" s="23"/>
      <c r="R49" s="23"/>
      <c r="S49" s="23"/>
      <c r="T49" s="23"/>
      <c r="U49" s="93"/>
      <c r="V49" s="93"/>
      <c r="W49" s="93"/>
      <c r="X49" s="219"/>
      <c r="Y49" s="94"/>
      <c r="Z49" s="23"/>
      <c r="AA49" s="23"/>
      <c r="AB49" s="23"/>
    </row>
    <row r="50" spans="1:28" ht="15.75" customHeight="1">
      <c r="A50" s="23"/>
      <c r="B50" s="23"/>
      <c r="C50" s="23"/>
      <c r="D50" s="23"/>
      <c r="E50" s="94"/>
      <c r="F50" s="23"/>
      <c r="G50" s="94"/>
      <c r="H50" s="94"/>
      <c r="I50" s="23"/>
      <c r="J50" s="23"/>
      <c r="K50" s="23"/>
      <c r="L50" s="23"/>
      <c r="M50" s="23"/>
      <c r="N50" s="23"/>
      <c r="O50" s="23"/>
      <c r="P50" s="23"/>
      <c r="Q50" s="23"/>
      <c r="R50" s="23"/>
      <c r="S50" s="23"/>
      <c r="T50" s="23"/>
      <c r="U50" s="93"/>
      <c r="V50" s="93"/>
      <c r="W50" s="93"/>
      <c r="X50" s="219"/>
      <c r="Y50" s="94"/>
      <c r="Z50" s="23"/>
      <c r="AA50" s="23"/>
      <c r="AB50" s="23"/>
    </row>
    <row r="51" spans="1:28" ht="15.75" customHeight="1">
      <c r="A51" s="23"/>
      <c r="B51" s="23"/>
      <c r="C51" s="23"/>
      <c r="D51" s="23"/>
      <c r="E51" s="94"/>
      <c r="F51" s="23"/>
      <c r="G51" s="94"/>
      <c r="H51" s="94"/>
      <c r="I51" s="23"/>
      <c r="J51" s="23"/>
      <c r="K51" s="23"/>
      <c r="L51" s="23"/>
      <c r="M51" s="23"/>
      <c r="N51" s="23"/>
      <c r="O51" s="23"/>
      <c r="P51" s="23"/>
      <c r="Q51" s="23"/>
      <c r="R51" s="23"/>
      <c r="S51" s="23"/>
      <c r="T51" s="23"/>
      <c r="U51" s="93"/>
      <c r="V51" s="93"/>
      <c r="W51" s="93"/>
      <c r="X51" s="219"/>
      <c r="Y51" s="94"/>
      <c r="Z51" s="23"/>
      <c r="AA51" s="23"/>
      <c r="AB51" s="23"/>
    </row>
    <row r="52" spans="1:28" ht="15.75" customHeight="1">
      <c r="A52" s="23"/>
      <c r="B52" s="23"/>
      <c r="C52" s="23"/>
      <c r="D52" s="23"/>
      <c r="E52" s="94"/>
      <c r="F52" s="23"/>
      <c r="G52" s="94"/>
      <c r="H52" s="94"/>
      <c r="I52" s="23"/>
      <c r="J52" s="23"/>
      <c r="K52" s="23"/>
      <c r="L52" s="23"/>
      <c r="M52" s="23"/>
      <c r="N52" s="23"/>
      <c r="O52" s="23"/>
      <c r="P52" s="23"/>
      <c r="Q52" s="23"/>
      <c r="R52" s="23"/>
      <c r="S52" s="23"/>
      <c r="T52" s="23"/>
      <c r="U52" s="93"/>
      <c r="V52" s="93"/>
      <c r="W52" s="93"/>
      <c r="X52" s="219"/>
      <c r="Y52" s="94"/>
      <c r="Z52" s="23"/>
      <c r="AA52" s="23"/>
      <c r="AB52" s="23"/>
    </row>
    <row r="53" spans="1:28" ht="15.75" customHeight="1">
      <c r="A53" s="23"/>
      <c r="B53" s="23"/>
      <c r="C53" s="23"/>
      <c r="D53" s="23"/>
      <c r="E53" s="94"/>
      <c r="F53" s="23"/>
      <c r="G53" s="94"/>
      <c r="H53" s="94"/>
      <c r="I53" s="23"/>
      <c r="J53" s="23"/>
      <c r="K53" s="23"/>
      <c r="L53" s="23"/>
      <c r="M53" s="23"/>
      <c r="N53" s="23"/>
      <c r="O53" s="23"/>
      <c r="P53" s="23"/>
      <c r="Q53" s="23"/>
      <c r="R53" s="23"/>
      <c r="S53" s="23"/>
      <c r="T53" s="23"/>
      <c r="U53" s="93"/>
      <c r="V53" s="93"/>
      <c r="W53" s="93"/>
      <c r="X53" s="219"/>
      <c r="Y53" s="94"/>
      <c r="Z53" s="23"/>
      <c r="AA53" s="23"/>
      <c r="AB53" s="23"/>
    </row>
    <row r="54" spans="1:28" ht="15.75" customHeight="1">
      <c r="A54" s="23"/>
      <c r="B54" s="23"/>
      <c r="C54" s="23"/>
      <c r="D54" s="23"/>
      <c r="E54" s="94"/>
      <c r="F54" s="23"/>
      <c r="G54" s="94"/>
      <c r="H54" s="94"/>
      <c r="I54" s="23"/>
      <c r="J54" s="23"/>
      <c r="K54" s="23"/>
      <c r="L54" s="23"/>
      <c r="M54" s="23"/>
      <c r="N54" s="23"/>
      <c r="O54" s="23"/>
      <c r="P54" s="23"/>
      <c r="Q54" s="23"/>
      <c r="R54" s="23"/>
      <c r="S54" s="23"/>
      <c r="T54" s="23"/>
      <c r="U54" s="93"/>
      <c r="V54" s="93"/>
      <c r="W54" s="93"/>
      <c r="X54" s="219"/>
      <c r="Y54" s="94"/>
      <c r="Z54" s="23"/>
      <c r="AA54" s="23"/>
      <c r="AB54" s="23"/>
    </row>
    <row r="55" spans="1:28" ht="15.75" customHeight="1">
      <c r="A55" s="23"/>
      <c r="B55" s="23"/>
      <c r="C55" s="23"/>
      <c r="D55" s="23"/>
      <c r="E55" s="94"/>
      <c r="F55" s="23"/>
      <c r="G55" s="94"/>
      <c r="H55" s="94"/>
      <c r="I55" s="23"/>
      <c r="J55" s="23"/>
      <c r="K55" s="23"/>
      <c r="L55" s="23"/>
      <c r="M55" s="23"/>
      <c r="N55" s="23"/>
      <c r="O55" s="23"/>
      <c r="P55" s="23"/>
      <c r="Q55" s="23"/>
      <c r="R55" s="23"/>
      <c r="S55" s="23"/>
      <c r="T55" s="23"/>
      <c r="U55" s="93"/>
      <c r="V55" s="93"/>
      <c r="W55" s="93"/>
      <c r="X55" s="219"/>
      <c r="Y55" s="94"/>
      <c r="Z55" s="23"/>
      <c r="AA55" s="23"/>
      <c r="AB55" s="23"/>
    </row>
    <row r="56" spans="1:28" ht="15.75" customHeight="1">
      <c r="A56" s="23"/>
      <c r="B56" s="23"/>
      <c r="C56" s="23"/>
      <c r="D56" s="23"/>
      <c r="E56" s="94"/>
      <c r="F56" s="23"/>
      <c r="G56" s="94"/>
      <c r="H56" s="94"/>
      <c r="I56" s="23"/>
      <c r="J56" s="23"/>
      <c r="K56" s="23"/>
      <c r="L56" s="23"/>
      <c r="M56" s="23"/>
      <c r="N56" s="23"/>
      <c r="O56" s="23"/>
      <c r="P56" s="23"/>
      <c r="Q56" s="23"/>
      <c r="R56" s="23"/>
      <c r="S56" s="23"/>
      <c r="T56" s="23"/>
      <c r="U56" s="93"/>
      <c r="V56" s="93"/>
      <c r="W56" s="93"/>
      <c r="X56" s="219"/>
      <c r="Y56" s="94"/>
      <c r="Z56" s="23"/>
      <c r="AA56" s="23"/>
      <c r="AB56" s="23"/>
    </row>
    <row r="57" spans="1:28" ht="15.75" customHeight="1">
      <c r="A57" s="23"/>
      <c r="B57" s="23"/>
      <c r="C57" s="23"/>
      <c r="D57" s="23"/>
      <c r="E57" s="94"/>
      <c r="F57" s="23"/>
      <c r="G57" s="94"/>
      <c r="H57" s="94"/>
      <c r="I57" s="23"/>
      <c r="J57" s="23"/>
      <c r="K57" s="23"/>
      <c r="L57" s="23"/>
      <c r="M57" s="23"/>
      <c r="N57" s="23"/>
      <c r="O57" s="23"/>
      <c r="P57" s="23"/>
      <c r="Q57" s="23"/>
      <c r="R57" s="23"/>
      <c r="S57" s="23"/>
      <c r="T57" s="23"/>
      <c r="U57" s="93"/>
      <c r="V57" s="93"/>
      <c r="W57" s="93"/>
      <c r="X57" s="219"/>
      <c r="Y57" s="94"/>
      <c r="Z57" s="23"/>
      <c r="AA57" s="23"/>
      <c r="AB57" s="23"/>
    </row>
    <row r="58" spans="1:28" ht="15.75" customHeight="1">
      <c r="A58" s="23"/>
      <c r="B58" s="23"/>
      <c r="C58" s="23"/>
      <c r="D58" s="23"/>
      <c r="E58" s="94"/>
      <c r="F58" s="23"/>
      <c r="G58" s="94"/>
      <c r="H58" s="94"/>
      <c r="I58" s="23"/>
      <c r="J58" s="23"/>
      <c r="K58" s="23"/>
      <c r="L58" s="23"/>
      <c r="M58" s="23"/>
      <c r="N58" s="23"/>
      <c r="O58" s="23"/>
      <c r="P58" s="23"/>
      <c r="Q58" s="23"/>
      <c r="R58" s="23"/>
      <c r="S58" s="23"/>
      <c r="T58" s="23"/>
      <c r="U58" s="93"/>
      <c r="V58" s="93"/>
      <c r="W58" s="93"/>
      <c r="X58" s="219"/>
      <c r="Y58" s="94"/>
      <c r="Z58" s="23"/>
      <c r="AA58" s="23"/>
      <c r="AB58" s="23"/>
    </row>
    <row r="59" spans="1:28" ht="15.75" customHeight="1">
      <c r="A59" s="23"/>
      <c r="B59" s="23"/>
      <c r="C59" s="23"/>
      <c r="D59" s="23"/>
      <c r="E59" s="94"/>
      <c r="F59" s="23"/>
      <c r="G59" s="94"/>
      <c r="H59" s="94"/>
      <c r="I59" s="23"/>
      <c r="J59" s="23"/>
      <c r="K59" s="23"/>
      <c r="L59" s="23"/>
      <c r="M59" s="23"/>
      <c r="N59" s="23"/>
      <c r="O59" s="23"/>
      <c r="P59" s="23"/>
      <c r="Q59" s="23"/>
      <c r="R59" s="23"/>
      <c r="S59" s="23"/>
      <c r="T59" s="23"/>
      <c r="U59" s="93"/>
      <c r="V59" s="93"/>
      <c r="W59" s="93"/>
      <c r="X59" s="219"/>
      <c r="Y59" s="94"/>
      <c r="Z59" s="23"/>
      <c r="AA59" s="23"/>
      <c r="AB59" s="23"/>
    </row>
    <row r="60" spans="1:28" ht="15.75" customHeight="1">
      <c r="A60" s="23"/>
      <c r="B60" s="23"/>
      <c r="C60" s="23"/>
      <c r="D60" s="23"/>
      <c r="E60" s="94"/>
      <c r="F60" s="23"/>
      <c r="G60" s="94"/>
      <c r="H60" s="94"/>
      <c r="I60" s="23"/>
      <c r="J60" s="23"/>
      <c r="K60" s="23"/>
      <c r="L60" s="23"/>
      <c r="M60" s="23"/>
      <c r="N60" s="23"/>
      <c r="O60" s="23"/>
      <c r="P60" s="23"/>
      <c r="Q60" s="23"/>
      <c r="R60" s="23"/>
      <c r="S60" s="23"/>
      <c r="T60" s="23"/>
      <c r="U60" s="93"/>
      <c r="V60" s="93"/>
      <c r="W60" s="93"/>
      <c r="X60" s="219"/>
      <c r="Y60" s="94"/>
      <c r="Z60" s="23"/>
      <c r="AA60" s="23"/>
      <c r="AB60" s="23"/>
    </row>
    <row r="61" spans="1:28" ht="15.75" customHeight="1">
      <c r="A61" s="23"/>
      <c r="B61" s="23"/>
      <c r="C61" s="23"/>
      <c r="D61" s="23"/>
      <c r="E61" s="94"/>
      <c r="F61" s="23"/>
      <c r="G61" s="94"/>
      <c r="H61" s="94"/>
      <c r="I61" s="23"/>
      <c r="J61" s="23"/>
      <c r="K61" s="23"/>
      <c r="L61" s="23"/>
      <c r="M61" s="23"/>
      <c r="N61" s="23"/>
      <c r="O61" s="23"/>
      <c r="P61" s="23"/>
      <c r="Q61" s="23"/>
      <c r="R61" s="23"/>
      <c r="S61" s="23"/>
      <c r="T61" s="23"/>
      <c r="U61" s="93"/>
      <c r="V61" s="93"/>
      <c r="W61" s="93"/>
      <c r="X61" s="219"/>
      <c r="Y61" s="94"/>
      <c r="Z61" s="23"/>
      <c r="AA61" s="23"/>
      <c r="AB61" s="23"/>
    </row>
    <row r="62" spans="1:28" ht="15.75" customHeight="1">
      <c r="A62" s="23"/>
      <c r="B62" s="23"/>
      <c r="C62" s="23"/>
      <c r="D62" s="23"/>
      <c r="E62" s="94"/>
      <c r="F62" s="23"/>
      <c r="G62" s="94"/>
      <c r="H62" s="94"/>
      <c r="I62" s="23"/>
      <c r="J62" s="23"/>
      <c r="K62" s="23"/>
      <c r="L62" s="23"/>
      <c r="M62" s="23"/>
      <c r="N62" s="23"/>
      <c r="O62" s="23"/>
      <c r="P62" s="23"/>
      <c r="Q62" s="23"/>
      <c r="R62" s="23"/>
      <c r="S62" s="23"/>
      <c r="T62" s="23"/>
      <c r="U62" s="93"/>
      <c r="V62" s="93"/>
      <c r="W62" s="93"/>
      <c r="X62" s="219"/>
      <c r="Y62" s="94"/>
      <c r="Z62" s="23"/>
      <c r="AA62" s="23"/>
      <c r="AB62" s="23"/>
    </row>
    <row r="63" spans="1:28" ht="15.75" customHeight="1">
      <c r="A63" s="23"/>
      <c r="B63" s="23"/>
      <c r="C63" s="23"/>
      <c r="D63" s="23"/>
      <c r="E63" s="94"/>
      <c r="F63" s="23"/>
      <c r="G63" s="94"/>
      <c r="H63" s="94"/>
      <c r="I63" s="23"/>
      <c r="J63" s="23"/>
      <c r="K63" s="23"/>
      <c r="L63" s="23"/>
      <c r="M63" s="23"/>
      <c r="N63" s="23"/>
      <c r="O63" s="23"/>
      <c r="P63" s="23"/>
      <c r="Q63" s="23"/>
      <c r="R63" s="23"/>
      <c r="S63" s="23"/>
      <c r="T63" s="23"/>
      <c r="U63" s="93"/>
      <c r="V63" s="93"/>
      <c r="W63" s="93"/>
      <c r="X63" s="219"/>
      <c r="Y63" s="94"/>
      <c r="Z63" s="23"/>
      <c r="AA63" s="23"/>
      <c r="AB63" s="23"/>
    </row>
    <row r="64" spans="1:28" ht="15.75" customHeight="1">
      <c r="A64" s="23"/>
      <c r="B64" s="23"/>
      <c r="C64" s="23"/>
      <c r="D64" s="23"/>
      <c r="E64" s="94"/>
      <c r="F64" s="23"/>
      <c r="G64" s="94"/>
      <c r="H64" s="94"/>
      <c r="I64" s="23"/>
      <c r="J64" s="23"/>
      <c r="K64" s="23"/>
      <c r="L64" s="23"/>
      <c r="M64" s="23"/>
      <c r="N64" s="23"/>
      <c r="O64" s="23"/>
      <c r="P64" s="23"/>
      <c r="Q64" s="23"/>
      <c r="R64" s="23"/>
      <c r="S64" s="23"/>
      <c r="T64" s="23"/>
      <c r="U64" s="93"/>
      <c r="V64" s="93"/>
      <c r="W64" s="93"/>
      <c r="X64" s="219"/>
      <c r="Y64" s="94"/>
      <c r="Z64" s="23"/>
      <c r="AA64" s="23"/>
      <c r="AB64" s="23"/>
    </row>
    <row r="65" spans="1:28" ht="15.75" customHeight="1">
      <c r="A65" s="23"/>
      <c r="B65" s="23"/>
      <c r="C65" s="23"/>
      <c r="D65" s="23"/>
      <c r="E65" s="94"/>
      <c r="F65" s="23"/>
      <c r="G65" s="94"/>
      <c r="H65" s="94"/>
      <c r="I65" s="23"/>
      <c r="J65" s="23"/>
      <c r="K65" s="23"/>
      <c r="L65" s="23"/>
      <c r="M65" s="23"/>
      <c r="N65" s="23"/>
      <c r="O65" s="23"/>
      <c r="P65" s="23"/>
      <c r="Q65" s="23"/>
      <c r="R65" s="23"/>
      <c r="S65" s="23"/>
      <c r="T65" s="23"/>
      <c r="U65" s="93"/>
      <c r="V65" s="93"/>
      <c r="W65" s="93"/>
      <c r="X65" s="219"/>
      <c r="Y65" s="94"/>
      <c r="Z65" s="23"/>
      <c r="AA65" s="23"/>
      <c r="AB65" s="23"/>
    </row>
    <row r="66" spans="1:28" ht="15.75" customHeight="1">
      <c r="A66" s="23"/>
      <c r="B66" s="23"/>
      <c r="C66" s="23"/>
      <c r="D66" s="23"/>
      <c r="E66" s="94"/>
      <c r="F66" s="23"/>
      <c r="G66" s="94"/>
      <c r="H66" s="94"/>
      <c r="I66" s="23"/>
      <c r="J66" s="23"/>
      <c r="K66" s="23"/>
      <c r="L66" s="23"/>
      <c r="M66" s="23"/>
      <c r="N66" s="23"/>
      <c r="O66" s="23"/>
      <c r="P66" s="23"/>
      <c r="Q66" s="23"/>
      <c r="R66" s="23"/>
      <c r="S66" s="23"/>
      <c r="T66" s="23"/>
      <c r="U66" s="93"/>
      <c r="V66" s="93"/>
      <c r="W66" s="93"/>
      <c r="X66" s="219"/>
      <c r="Y66" s="94"/>
      <c r="Z66" s="23"/>
      <c r="AA66" s="23"/>
      <c r="AB66" s="23"/>
    </row>
    <row r="67" spans="1:28" ht="15.75" customHeight="1">
      <c r="A67" s="23"/>
      <c r="B67" s="23"/>
      <c r="C67" s="23"/>
      <c r="D67" s="23"/>
      <c r="E67" s="94"/>
      <c r="F67" s="23"/>
      <c r="G67" s="94"/>
      <c r="H67" s="94"/>
      <c r="I67" s="23"/>
      <c r="J67" s="23"/>
      <c r="K67" s="23"/>
      <c r="L67" s="23"/>
      <c r="M67" s="23"/>
      <c r="N67" s="23"/>
      <c r="O67" s="23"/>
      <c r="P67" s="23"/>
      <c r="Q67" s="23"/>
      <c r="R67" s="23"/>
      <c r="S67" s="23"/>
      <c r="T67" s="23"/>
      <c r="U67" s="93"/>
      <c r="V67" s="93"/>
      <c r="W67" s="93"/>
      <c r="X67" s="219"/>
      <c r="Y67" s="94"/>
      <c r="Z67" s="23"/>
      <c r="AA67" s="23"/>
      <c r="AB67" s="23"/>
    </row>
    <row r="68" spans="1:28" ht="15.75" customHeight="1">
      <c r="A68" s="23"/>
      <c r="B68" s="23"/>
      <c r="C68" s="23"/>
      <c r="D68" s="23"/>
      <c r="E68" s="94"/>
      <c r="F68" s="23"/>
      <c r="G68" s="94"/>
      <c r="H68" s="94"/>
      <c r="I68" s="23"/>
      <c r="J68" s="23"/>
      <c r="K68" s="23"/>
      <c r="L68" s="23"/>
      <c r="M68" s="23"/>
      <c r="N68" s="23"/>
      <c r="O68" s="23"/>
      <c r="P68" s="23"/>
      <c r="Q68" s="23"/>
      <c r="R68" s="23"/>
      <c r="S68" s="23"/>
      <c r="T68" s="23"/>
      <c r="U68" s="93"/>
      <c r="V68" s="93"/>
      <c r="W68" s="93"/>
      <c r="X68" s="219"/>
      <c r="Y68" s="94"/>
      <c r="Z68" s="23"/>
      <c r="AA68" s="23"/>
      <c r="AB68" s="23"/>
    </row>
    <row r="69" spans="1:28" ht="15.75" customHeight="1">
      <c r="A69" s="23"/>
      <c r="B69" s="23"/>
      <c r="C69" s="23"/>
      <c r="D69" s="23"/>
      <c r="E69" s="94"/>
      <c r="F69" s="23"/>
      <c r="G69" s="94"/>
      <c r="H69" s="94"/>
      <c r="I69" s="23"/>
      <c r="J69" s="23"/>
      <c r="K69" s="23"/>
      <c r="L69" s="23"/>
      <c r="M69" s="23"/>
      <c r="N69" s="23"/>
      <c r="O69" s="23"/>
      <c r="P69" s="23"/>
      <c r="Q69" s="23"/>
      <c r="R69" s="23"/>
      <c r="S69" s="23"/>
      <c r="T69" s="23"/>
      <c r="U69" s="93"/>
      <c r="V69" s="93"/>
      <c r="W69" s="93"/>
      <c r="X69" s="219"/>
      <c r="Y69" s="94"/>
      <c r="Z69" s="23"/>
      <c r="AA69" s="23"/>
      <c r="AB69" s="23"/>
    </row>
    <row r="70" spans="1:28" ht="15.75" customHeight="1">
      <c r="A70" s="23"/>
      <c r="B70" s="23"/>
      <c r="C70" s="23"/>
      <c r="D70" s="23"/>
      <c r="E70" s="94"/>
      <c r="F70" s="23"/>
      <c r="G70" s="94"/>
      <c r="H70" s="94"/>
      <c r="I70" s="23"/>
      <c r="J70" s="23"/>
      <c r="K70" s="23"/>
      <c r="L70" s="23"/>
      <c r="M70" s="23"/>
      <c r="N70" s="23"/>
      <c r="O70" s="23"/>
      <c r="P70" s="23"/>
      <c r="Q70" s="23"/>
      <c r="R70" s="23"/>
      <c r="S70" s="23"/>
      <c r="T70" s="23"/>
      <c r="U70" s="93"/>
      <c r="V70" s="93"/>
      <c r="W70" s="93"/>
      <c r="X70" s="219"/>
      <c r="Y70" s="94"/>
      <c r="Z70" s="23"/>
      <c r="AA70" s="23"/>
      <c r="AB70" s="23"/>
    </row>
    <row r="71" spans="1:28" ht="15.75" customHeight="1">
      <c r="A71" s="23"/>
      <c r="B71" s="23"/>
      <c r="C71" s="23"/>
      <c r="D71" s="23"/>
      <c r="E71" s="94"/>
      <c r="F71" s="23"/>
      <c r="G71" s="94"/>
      <c r="H71" s="94"/>
      <c r="I71" s="23"/>
      <c r="J71" s="23"/>
      <c r="K71" s="23"/>
      <c r="L71" s="23"/>
      <c r="M71" s="23"/>
      <c r="N71" s="23"/>
      <c r="O71" s="23"/>
      <c r="P71" s="23"/>
      <c r="Q71" s="23"/>
      <c r="R71" s="23"/>
      <c r="S71" s="23"/>
      <c r="T71" s="23"/>
      <c r="U71" s="93"/>
      <c r="V71" s="93"/>
      <c r="W71" s="93"/>
      <c r="X71" s="219"/>
      <c r="Y71" s="94"/>
      <c r="Z71" s="23"/>
      <c r="AA71" s="23"/>
      <c r="AB71" s="23"/>
    </row>
    <row r="72" spans="1:28" ht="15.75" customHeight="1">
      <c r="A72" s="23"/>
      <c r="B72" s="23"/>
      <c r="C72" s="23"/>
      <c r="D72" s="23"/>
      <c r="E72" s="94"/>
      <c r="F72" s="23"/>
      <c r="G72" s="94"/>
      <c r="H72" s="94"/>
      <c r="I72" s="23"/>
      <c r="J72" s="23"/>
      <c r="K72" s="23"/>
      <c r="L72" s="23"/>
      <c r="M72" s="23"/>
      <c r="N72" s="23"/>
      <c r="O72" s="23"/>
      <c r="P72" s="23"/>
      <c r="Q72" s="23"/>
      <c r="R72" s="23"/>
      <c r="S72" s="23"/>
      <c r="T72" s="23"/>
      <c r="U72" s="93"/>
      <c r="V72" s="93"/>
      <c r="W72" s="93"/>
      <c r="X72" s="219"/>
      <c r="Y72" s="94"/>
      <c r="Z72" s="23"/>
      <c r="AA72" s="23"/>
      <c r="AB72" s="23"/>
    </row>
    <row r="73" spans="1:28" ht="15.75" customHeight="1">
      <c r="A73" s="23"/>
      <c r="B73" s="23"/>
      <c r="C73" s="23"/>
      <c r="D73" s="23"/>
      <c r="E73" s="94"/>
      <c r="F73" s="23"/>
      <c r="G73" s="94"/>
      <c r="H73" s="94"/>
      <c r="I73" s="23"/>
      <c r="J73" s="23"/>
      <c r="K73" s="23"/>
      <c r="L73" s="23"/>
      <c r="M73" s="23"/>
      <c r="N73" s="23"/>
      <c r="O73" s="23"/>
      <c r="P73" s="23"/>
      <c r="Q73" s="23"/>
      <c r="R73" s="23"/>
      <c r="S73" s="23"/>
      <c r="T73" s="23"/>
      <c r="U73" s="93"/>
      <c r="V73" s="93"/>
      <c r="W73" s="93"/>
      <c r="X73" s="219"/>
      <c r="Y73" s="94"/>
      <c r="Z73" s="23"/>
      <c r="AA73" s="23"/>
      <c r="AB73" s="23"/>
    </row>
    <row r="74" spans="1:28" ht="15.75" customHeight="1">
      <c r="A74" s="23"/>
      <c r="B74" s="23"/>
      <c r="C74" s="23"/>
      <c r="D74" s="23"/>
      <c r="E74" s="94"/>
      <c r="F74" s="23"/>
      <c r="G74" s="94"/>
      <c r="H74" s="94"/>
      <c r="I74" s="23"/>
      <c r="J74" s="23"/>
      <c r="K74" s="23"/>
      <c r="L74" s="23"/>
      <c r="M74" s="23"/>
      <c r="N74" s="23"/>
      <c r="O74" s="23"/>
      <c r="P74" s="23"/>
      <c r="Q74" s="23"/>
      <c r="R74" s="23"/>
      <c r="S74" s="23"/>
      <c r="T74" s="23"/>
      <c r="U74" s="93"/>
      <c r="V74" s="93"/>
      <c r="W74" s="93"/>
      <c r="X74" s="219"/>
      <c r="Y74" s="94"/>
      <c r="Z74" s="23"/>
      <c r="AA74" s="23"/>
      <c r="AB74" s="23"/>
    </row>
    <row r="75" spans="1:28" ht="15.75" customHeight="1">
      <c r="A75" s="23"/>
      <c r="B75" s="23"/>
      <c r="C75" s="23"/>
      <c r="D75" s="23"/>
      <c r="E75" s="94"/>
      <c r="F75" s="23"/>
      <c r="G75" s="94"/>
      <c r="H75" s="94"/>
      <c r="I75" s="23"/>
      <c r="J75" s="23"/>
      <c r="K75" s="23"/>
      <c r="L75" s="23"/>
      <c r="M75" s="23"/>
      <c r="N75" s="23"/>
      <c r="O75" s="23"/>
      <c r="P75" s="23"/>
      <c r="Q75" s="23"/>
      <c r="R75" s="23"/>
      <c r="S75" s="23"/>
      <c r="T75" s="23"/>
      <c r="U75" s="93"/>
      <c r="V75" s="93"/>
      <c r="W75" s="93"/>
      <c r="X75" s="219"/>
      <c r="Y75" s="94"/>
      <c r="Z75" s="23"/>
      <c r="AA75" s="23"/>
      <c r="AB75" s="23"/>
    </row>
    <row r="76" spans="1:28" ht="15.75" customHeight="1">
      <c r="A76" s="23"/>
      <c r="B76" s="23"/>
      <c r="C76" s="23"/>
      <c r="D76" s="23"/>
      <c r="E76" s="94"/>
      <c r="F76" s="23"/>
      <c r="G76" s="94"/>
      <c r="H76" s="94"/>
      <c r="I76" s="23"/>
      <c r="J76" s="23"/>
      <c r="K76" s="23"/>
      <c r="L76" s="23"/>
      <c r="M76" s="23"/>
      <c r="N76" s="23"/>
      <c r="O76" s="23"/>
      <c r="P76" s="23"/>
      <c r="Q76" s="23"/>
      <c r="R76" s="23"/>
      <c r="S76" s="23"/>
      <c r="T76" s="23"/>
      <c r="U76" s="93"/>
      <c r="V76" s="93"/>
      <c r="W76" s="93"/>
      <c r="X76" s="219"/>
      <c r="Y76" s="94"/>
      <c r="Z76" s="23"/>
      <c r="AA76" s="23"/>
      <c r="AB76" s="23"/>
    </row>
    <row r="77" spans="1:28" ht="15.75" customHeight="1">
      <c r="A77" s="23"/>
      <c r="B77" s="23"/>
      <c r="C77" s="23"/>
      <c r="D77" s="23"/>
      <c r="E77" s="94"/>
      <c r="F77" s="23"/>
      <c r="G77" s="94"/>
      <c r="H77" s="94"/>
      <c r="I77" s="23"/>
      <c r="J77" s="23"/>
      <c r="K77" s="23"/>
      <c r="L77" s="23"/>
      <c r="M77" s="23"/>
      <c r="N77" s="23"/>
      <c r="O77" s="23"/>
      <c r="P77" s="23"/>
      <c r="Q77" s="23"/>
      <c r="R77" s="23"/>
      <c r="S77" s="23"/>
      <c r="T77" s="23"/>
      <c r="U77" s="93"/>
      <c r="V77" s="93"/>
      <c r="W77" s="93"/>
      <c r="X77" s="219"/>
      <c r="Y77" s="94"/>
      <c r="Z77" s="23"/>
      <c r="AA77" s="23"/>
      <c r="AB77" s="23"/>
    </row>
    <row r="78" spans="1:28" ht="15.75" customHeight="1">
      <c r="A78" s="23"/>
      <c r="B78" s="23"/>
      <c r="C78" s="23"/>
      <c r="D78" s="23"/>
      <c r="E78" s="94"/>
      <c r="F78" s="23"/>
      <c r="G78" s="94"/>
      <c r="H78" s="94"/>
      <c r="I78" s="23"/>
      <c r="J78" s="23"/>
      <c r="K78" s="23"/>
      <c r="L78" s="23"/>
      <c r="M78" s="23"/>
      <c r="N78" s="23"/>
      <c r="O78" s="23"/>
      <c r="P78" s="23"/>
      <c r="Q78" s="23"/>
      <c r="R78" s="23"/>
      <c r="S78" s="23"/>
      <c r="T78" s="23"/>
      <c r="U78" s="93"/>
      <c r="V78" s="93"/>
      <c r="W78" s="93"/>
      <c r="X78" s="219"/>
      <c r="Y78" s="94"/>
      <c r="Z78" s="23"/>
      <c r="AA78" s="23"/>
      <c r="AB78" s="23"/>
    </row>
    <row r="79" spans="1:28" ht="15.75" customHeight="1">
      <c r="A79" s="23"/>
      <c r="B79" s="23"/>
      <c r="C79" s="23"/>
      <c r="D79" s="23"/>
      <c r="E79" s="94"/>
      <c r="F79" s="23"/>
      <c r="G79" s="94"/>
      <c r="H79" s="94"/>
      <c r="I79" s="23"/>
      <c r="J79" s="23"/>
      <c r="K79" s="23"/>
      <c r="L79" s="23"/>
      <c r="M79" s="23"/>
      <c r="N79" s="23"/>
      <c r="O79" s="23"/>
      <c r="P79" s="23"/>
      <c r="Q79" s="23"/>
      <c r="R79" s="23"/>
      <c r="S79" s="23"/>
      <c r="T79" s="23"/>
      <c r="U79" s="93"/>
      <c r="V79" s="93"/>
      <c r="W79" s="93"/>
      <c r="X79" s="219"/>
      <c r="Y79" s="94"/>
      <c r="Z79" s="23"/>
      <c r="AA79" s="23"/>
      <c r="AB79" s="23"/>
    </row>
    <row r="80" spans="1:28" ht="15.75" customHeight="1">
      <c r="A80" s="23"/>
      <c r="B80" s="23"/>
      <c r="C80" s="23"/>
      <c r="D80" s="23"/>
      <c r="E80" s="94"/>
      <c r="F80" s="23"/>
      <c r="G80" s="94"/>
      <c r="H80" s="94"/>
      <c r="I80" s="23"/>
      <c r="J80" s="23"/>
      <c r="K80" s="23"/>
      <c r="L80" s="23"/>
      <c r="M80" s="23"/>
      <c r="N80" s="23"/>
      <c r="O80" s="23"/>
      <c r="P80" s="23"/>
      <c r="Q80" s="23"/>
      <c r="R80" s="23"/>
      <c r="S80" s="23"/>
      <c r="T80" s="23"/>
      <c r="U80" s="93"/>
      <c r="V80" s="93"/>
      <c r="W80" s="93"/>
      <c r="X80" s="219"/>
      <c r="Y80" s="94"/>
      <c r="Z80" s="23"/>
      <c r="AA80" s="23"/>
      <c r="AB80" s="23"/>
    </row>
    <row r="81" spans="1:28" ht="15.75" customHeight="1">
      <c r="A81" s="23"/>
      <c r="B81" s="23"/>
      <c r="C81" s="23"/>
      <c r="D81" s="23"/>
      <c r="E81" s="94"/>
      <c r="F81" s="23"/>
      <c r="G81" s="94"/>
      <c r="H81" s="94"/>
      <c r="I81" s="23"/>
      <c r="J81" s="23"/>
      <c r="K81" s="23"/>
      <c r="L81" s="23"/>
      <c r="M81" s="23"/>
      <c r="N81" s="23"/>
      <c r="O81" s="23"/>
      <c r="P81" s="23"/>
      <c r="Q81" s="23"/>
      <c r="R81" s="23"/>
      <c r="S81" s="23"/>
      <c r="T81" s="23"/>
      <c r="U81" s="93"/>
      <c r="V81" s="93"/>
      <c r="W81" s="93"/>
      <c r="X81" s="219"/>
      <c r="Y81" s="94"/>
      <c r="Z81" s="23"/>
      <c r="AA81" s="23"/>
      <c r="AB81" s="23"/>
    </row>
    <row r="82" spans="1:28" ht="15.75" customHeight="1">
      <c r="A82" s="23"/>
      <c r="B82" s="23"/>
      <c r="C82" s="23"/>
      <c r="D82" s="23"/>
      <c r="E82" s="94"/>
      <c r="F82" s="23"/>
      <c r="G82" s="94"/>
      <c r="H82" s="94"/>
      <c r="I82" s="23"/>
      <c r="J82" s="23"/>
      <c r="K82" s="23"/>
      <c r="L82" s="23"/>
      <c r="M82" s="23"/>
      <c r="N82" s="23"/>
      <c r="O82" s="23"/>
      <c r="P82" s="23"/>
      <c r="Q82" s="23"/>
      <c r="R82" s="23"/>
      <c r="S82" s="23"/>
      <c r="T82" s="23"/>
      <c r="U82" s="93"/>
      <c r="V82" s="93"/>
      <c r="W82" s="93"/>
      <c r="X82" s="219"/>
      <c r="Y82" s="94"/>
      <c r="Z82" s="23"/>
      <c r="AA82" s="23"/>
      <c r="AB82" s="23"/>
    </row>
    <row r="83" spans="1:28" ht="15.75" customHeight="1">
      <c r="A83" s="23"/>
      <c r="B83" s="23"/>
      <c r="C83" s="23"/>
      <c r="D83" s="23"/>
      <c r="E83" s="94"/>
      <c r="F83" s="23"/>
      <c r="G83" s="94"/>
      <c r="H83" s="94"/>
      <c r="I83" s="23"/>
      <c r="J83" s="23"/>
      <c r="K83" s="23"/>
      <c r="L83" s="23"/>
      <c r="M83" s="23"/>
      <c r="N83" s="23"/>
      <c r="O83" s="23"/>
      <c r="P83" s="23"/>
      <c r="Q83" s="23"/>
      <c r="R83" s="23"/>
      <c r="S83" s="23"/>
      <c r="T83" s="23"/>
      <c r="U83" s="93"/>
      <c r="V83" s="93"/>
      <c r="W83" s="93"/>
      <c r="X83" s="219"/>
      <c r="Y83" s="94"/>
      <c r="Z83" s="23"/>
      <c r="AA83" s="23"/>
      <c r="AB83" s="23"/>
    </row>
    <row r="84" spans="1:28" ht="15.75" customHeight="1">
      <c r="A84" s="23"/>
      <c r="B84" s="23"/>
      <c r="C84" s="23"/>
      <c r="D84" s="23"/>
      <c r="E84" s="94"/>
      <c r="F84" s="23"/>
      <c r="G84" s="94"/>
      <c r="H84" s="94"/>
      <c r="I84" s="23"/>
      <c r="J84" s="23"/>
      <c r="K84" s="23"/>
      <c r="L84" s="23"/>
      <c r="M84" s="23"/>
      <c r="N84" s="23"/>
      <c r="O84" s="23"/>
      <c r="P84" s="23"/>
      <c r="Q84" s="23"/>
      <c r="R84" s="23"/>
      <c r="S84" s="23"/>
      <c r="T84" s="23"/>
      <c r="U84" s="93"/>
      <c r="V84" s="93"/>
      <c r="W84" s="93"/>
      <c r="X84" s="219"/>
      <c r="Y84" s="94"/>
      <c r="Z84" s="23"/>
      <c r="AA84" s="23"/>
      <c r="AB84" s="23"/>
    </row>
    <row r="85" spans="1:28" ht="15.75" customHeight="1">
      <c r="A85" s="23"/>
      <c r="B85" s="23"/>
      <c r="C85" s="23"/>
      <c r="D85" s="23"/>
      <c r="E85" s="94"/>
      <c r="F85" s="23"/>
      <c r="G85" s="94"/>
      <c r="H85" s="94"/>
      <c r="I85" s="23"/>
      <c r="J85" s="23"/>
      <c r="K85" s="23"/>
      <c r="L85" s="23"/>
      <c r="M85" s="23"/>
      <c r="N85" s="23"/>
      <c r="O85" s="23"/>
      <c r="P85" s="23"/>
      <c r="Q85" s="23"/>
      <c r="R85" s="23"/>
      <c r="S85" s="23"/>
      <c r="T85" s="23"/>
      <c r="U85" s="93"/>
      <c r="V85" s="93"/>
      <c r="W85" s="93"/>
      <c r="X85" s="219"/>
      <c r="Y85" s="94"/>
      <c r="Z85" s="23"/>
      <c r="AA85" s="23"/>
      <c r="AB85" s="23"/>
    </row>
    <row r="86" spans="1:28" ht="15.75" customHeight="1">
      <c r="A86" s="23"/>
      <c r="B86" s="23"/>
      <c r="C86" s="23"/>
      <c r="D86" s="23"/>
      <c r="E86" s="94"/>
      <c r="F86" s="23"/>
      <c r="G86" s="94"/>
      <c r="H86" s="94"/>
      <c r="I86" s="23"/>
      <c r="J86" s="23"/>
      <c r="K86" s="23"/>
      <c r="L86" s="23"/>
      <c r="M86" s="23"/>
      <c r="N86" s="23"/>
      <c r="O86" s="23"/>
      <c r="P86" s="23"/>
      <c r="Q86" s="23"/>
      <c r="R86" s="23"/>
      <c r="S86" s="23"/>
      <c r="T86" s="23"/>
      <c r="U86" s="93"/>
      <c r="V86" s="93"/>
      <c r="W86" s="93"/>
      <c r="X86" s="219"/>
      <c r="Y86" s="94"/>
      <c r="Z86" s="23"/>
      <c r="AA86" s="23"/>
      <c r="AB86" s="23"/>
    </row>
    <row r="87" spans="1:28" ht="15.75" customHeight="1">
      <c r="A87" s="23"/>
      <c r="B87" s="23"/>
      <c r="C87" s="23"/>
      <c r="D87" s="23"/>
      <c r="E87" s="94"/>
      <c r="F87" s="23"/>
      <c r="G87" s="94"/>
      <c r="H87" s="94"/>
      <c r="I87" s="23"/>
      <c r="J87" s="23"/>
      <c r="K87" s="23"/>
      <c r="L87" s="23"/>
      <c r="M87" s="23"/>
      <c r="N87" s="23"/>
      <c r="O87" s="23"/>
      <c r="P87" s="23"/>
      <c r="Q87" s="23"/>
      <c r="R87" s="23"/>
      <c r="S87" s="23"/>
      <c r="T87" s="23"/>
      <c r="U87" s="93"/>
      <c r="V87" s="93"/>
      <c r="W87" s="93"/>
      <c r="X87" s="219"/>
      <c r="Y87" s="94"/>
      <c r="Z87" s="23"/>
      <c r="AA87" s="23"/>
      <c r="AB87" s="23"/>
    </row>
    <row r="88" spans="1:28" ht="15.75" customHeight="1">
      <c r="A88" s="23"/>
      <c r="B88" s="23"/>
      <c r="C88" s="23"/>
      <c r="D88" s="23"/>
      <c r="E88" s="94"/>
      <c r="F88" s="23"/>
      <c r="G88" s="94"/>
      <c r="H88" s="94"/>
      <c r="I88" s="23"/>
      <c r="J88" s="23"/>
      <c r="K88" s="23"/>
      <c r="L88" s="23"/>
      <c r="M88" s="23"/>
      <c r="N88" s="23"/>
      <c r="O88" s="23"/>
      <c r="P88" s="23"/>
      <c r="Q88" s="23"/>
      <c r="R88" s="23"/>
      <c r="S88" s="23"/>
      <c r="T88" s="23"/>
      <c r="U88" s="93"/>
      <c r="V88" s="93"/>
      <c r="W88" s="93"/>
      <c r="X88" s="219"/>
      <c r="Y88" s="94"/>
      <c r="Z88" s="23"/>
      <c r="AA88" s="23"/>
      <c r="AB88" s="23"/>
    </row>
    <row r="89" spans="1:28" ht="15.75" customHeight="1">
      <c r="A89" s="23"/>
      <c r="B89" s="23"/>
      <c r="C89" s="23"/>
      <c r="D89" s="23"/>
      <c r="E89" s="94"/>
      <c r="F89" s="23"/>
      <c r="G89" s="94"/>
      <c r="H89" s="94"/>
      <c r="I89" s="23"/>
      <c r="J89" s="23"/>
      <c r="K89" s="23"/>
      <c r="L89" s="23"/>
      <c r="M89" s="23"/>
      <c r="N89" s="23"/>
      <c r="O89" s="23"/>
      <c r="P89" s="23"/>
      <c r="Q89" s="23"/>
      <c r="R89" s="23"/>
      <c r="S89" s="23"/>
      <c r="T89" s="23"/>
      <c r="U89" s="93"/>
      <c r="V89" s="93"/>
      <c r="W89" s="93"/>
      <c r="X89" s="219"/>
      <c r="Y89" s="94"/>
      <c r="Z89" s="23"/>
      <c r="AA89" s="23"/>
      <c r="AB89" s="23"/>
    </row>
    <row r="90" spans="1:28" ht="15.75" customHeight="1">
      <c r="A90" s="23"/>
      <c r="B90" s="23"/>
      <c r="C90" s="23"/>
      <c r="D90" s="23"/>
      <c r="E90" s="94"/>
      <c r="F90" s="23"/>
      <c r="G90" s="94"/>
      <c r="H90" s="94"/>
      <c r="I90" s="23"/>
      <c r="J90" s="23"/>
      <c r="K90" s="23"/>
      <c r="L90" s="23"/>
      <c r="M90" s="23"/>
      <c r="N90" s="23"/>
      <c r="O90" s="23"/>
      <c r="P90" s="23"/>
      <c r="Q90" s="23"/>
      <c r="R90" s="23"/>
      <c r="S90" s="23"/>
      <c r="T90" s="23"/>
      <c r="U90" s="93"/>
      <c r="V90" s="93"/>
      <c r="W90" s="93"/>
      <c r="X90" s="219"/>
      <c r="Y90" s="94"/>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19"/>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19"/>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19"/>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19"/>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19"/>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19"/>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19"/>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19"/>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19"/>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19"/>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19"/>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19"/>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19"/>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19"/>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19"/>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19"/>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19"/>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19"/>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19"/>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19"/>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19"/>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19"/>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19"/>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19"/>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19"/>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19"/>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19"/>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19"/>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19"/>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19"/>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19"/>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19"/>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19"/>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19"/>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19"/>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19"/>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19"/>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19"/>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19"/>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19"/>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19"/>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19"/>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19"/>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19"/>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19"/>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19"/>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19"/>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19"/>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19"/>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19"/>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19"/>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19"/>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19"/>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19"/>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19"/>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19"/>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19"/>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19"/>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19"/>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19"/>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19"/>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19"/>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19"/>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19"/>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19"/>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19"/>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19"/>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19"/>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19"/>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19"/>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19"/>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19"/>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19"/>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19"/>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19"/>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19"/>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19"/>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19"/>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19"/>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19"/>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19"/>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19"/>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19"/>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19"/>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19"/>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19"/>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19"/>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19"/>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19"/>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19"/>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19"/>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19"/>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19"/>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19"/>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19"/>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19"/>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19"/>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19"/>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19"/>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19"/>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19"/>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19"/>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19"/>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19"/>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19"/>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19"/>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19"/>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19"/>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19"/>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19"/>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19"/>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19"/>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19"/>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19"/>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19"/>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19"/>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19"/>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19"/>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19"/>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19"/>
      <c r="Y210" s="23"/>
      <c r="Z210" s="23"/>
      <c r="AA210" s="23"/>
      <c r="AB210" s="23"/>
    </row>
    <row r="211" spans="1:28"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19"/>
      <c r="Y211" s="23"/>
      <c r="Z211" s="23"/>
      <c r="AA211" s="23"/>
      <c r="AB211" s="23"/>
    </row>
    <row r="212" spans="1:28"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19"/>
      <c r="Y212" s="23"/>
      <c r="Z212" s="23"/>
      <c r="AA212" s="23"/>
      <c r="AB212" s="23"/>
    </row>
    <row r="213" spans="1:28"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19"/>
      <c r="Y213" s="23"/>
      <c r="Z213" s="23"/>
      <c r="AA213" s="23"/>
      <c r="AB213" s="23"/>
    </row>
    <row r="214" spans="1:28"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19"/>
      <c r="Y214" s="23"/>
      <c r="Z214" s="23"/>
      <c r="AA214" s="23"/>
      <c r="AB214" s="23"/>
    </row>
    <row r="215" spans="1:28"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19"/>
      <c r="Y215" s="23"/>
      <c r="Z215" s="23"/>
      <c r="AA215" s="23"/>
      <c r="AB215" s="23"/>
    </row>
    <row r="216" spans="1:28"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19"/>
      <c r="Y216" s="23"/>
      <c r="Z216" s="23"/>
      <c r="AA216" s="23"/>
      <c r="AB216" s="23"/>
    </row>
    <row r="217" spans="1:28"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19"/>
      <c r="Y217" s="23"/>
      <c r="Z217" s="23"/>
      <c r="AA217" s="23"/>
      <c r="AB217" s="23"/>
    </row>
    <row r="218" spans="1:2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19"/>
      <c r="Y218" s="23"/>
      <c r="Z218" s="23"/>
      <c r="AA218" s="23"/>
      <c r="AB218" s="23"/>
    </row>
    <row r="219" spans="1:28"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19"/>
      <c r="Y219" s="23"/>
      <c r="Z219" s="23"/>
      <c r="AA219" s="23"/>
      <c r="AB219" s="23"/>
    </row>
    <row r="220" spans="1:28"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19"/>
      <c r="Y220" s="23"/>
      <c r="Z220" s="23"/>
      <c r="AA220" s="23"/>
      <c r="AB220" s="23"/>
    </row>
    <row r="221" spans="1:28"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19"/>
      <c r="Y221" s="23"/>
      <c r="Z221" s="23"/>
      <c r="AA221" s="23"/>
      <c r="AB221" s="23"/>
    </row>
    <row r="222" spans="1:28"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19"/>
      <c r="Y222" s="23"/>
      <c r="Z222" s="23"/>
      <c r="AA222" s="23"/>
      <c r="AB222" s="23"/>
    </row>
    <row r="223" spans="1:28"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19"/>
      <c r="Y223" s="23"/>
      <c r="Z223" s="23"/>
      <c r="AA223" s="23"/>
      <c r="AB223" s="23"/>
    </row>
    <row r="224" spans="1:28"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19"/>
      <c r="Y224" s="23"/>
      <c r="Z224" s="23"/>
      <c r="AA224" s="23"/>
      <c r="AB224" s="23"/>
    </row>
    <row r="225" spans="1:28"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19"/>
      <c r="Y225" s="23"/>
      <c r="Z225" s="23"/>
      <c r="AA225" s="23"/>
      <c r="AB225" s="23"/>
    </row>
    <row r="226" spans="1:28"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19"/>
      <c r="Y226" s="23"/>
      <c r="Z226" s="23"/>
      <c r="AA226" s="23"/>
      <c r="AB226" s="23"/>
    </row>
    <row r="227" spans="1:28"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19"/>
      <c r="Y227" s="23"/>
      <c r="Z227" s="23"/>
      <c r="AA227" s="23"/>
      <c r="AB227" s="23"/>
    </row>
    <row r="228" spans="1:28"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19"/>
      <c r="Y228" s="23"/>
      <c r="Z228" s="23"/>
      <c r="AA228" s="23"/>
      <c r="AB228" s="23"/>
    </row>
    <row r="229" spans="1:28"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19"/>
      <c r="Y229" s="23"/>
      <c r="Z229" s="23"/>
      <c r="AA229" s="23"/>
      <c r="AB229" s="23"/>
    </row>
    <row r="230" spans="1:28"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19"/>
      <c r="Y230" s="23"/>
      <c r="Z230" s="23"/>
      <c r="AA230" s="23"/>
      <c r="AB230" s="23"/>
    </row>
    <row r="231" spans="1:28"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19"/>
      <c r="Y231" s="23"/>
      <c r="Z231" s="23"/>
      <c r="AA231" s="23"/>
      <c r="AB231" s="23"/>
    </row>
    <row r="232" spans="1:28"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19"/>
      <c r="Y232" s="23"/>
      <c r="Z232" s="23"/>
      <c r="AA232" s="23"/>
      <c r="AB232" s="23"/>
    </row>
    <row r="233" spans="1:28"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19"/>
      <c r="Y233" s="23"/>
      <c r="Z233" s="23"/>
      <c r="AA233" s="23"/>
      <c r="AB233" s="23"/>
    </row>
    <row r="234" spans="1:28"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19"/>
      <c r="Y234" s="23"/>
      <c r="Z234" s="23"/>
      <c r="AA234" s="23"/>
      <c r="AB234" s="23"/>
    </row>
    <row r="235" spans="1:28"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19"/>
      <c r="Y235" s="23"/>
      <c r="Z235" s="23"/>
      <c r="AA235" s="23"/>
      <c r="AB235" s="23"/>
    </row>
    <row r="236" spans="1:28"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19"/>
      <c r="Y236" s="23"/>
      <c r="Z236" s="23"/>
      <c r="AA236" s="23"/>
      <c r="AB236" s="23"/>
    </row>
    <row r="237" spans="1:28"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19"/>
      <c r="Y237" s="23"/>
      <c r="Z237" s="23"/>
      <c r="AA237" s="23"/>
      <c r="AB237" s="23"/>
    </row>
    <row r="238" spans="1:28"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19"/>
      <c r="Y238" s="23"/>
      <c r="Z238" s="23"/>
      <c r="AA238" s="23"/>
      <c r="AB238" s="23"/>
    </row>
    <row r="239" spans="1:28"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19"/>
      <c r="Y239" s="23"/>
      <c r="Z239" s="23"/>
      <c r="AA239" s="23"/>
      <c r="AB239" s="23"/>
    </row>
    <row r="240" spans="1:28"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19"/>
      <c r="Y240" s="23"/>
      <c r="Z240" s="23"/>
      <c r="AA240" s="23"/>
      <c r="AB240" s="23"/>
    </row>
    <row r="241" spans="1:28"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row>
    <row r="242" spans="1:28"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row>
    <row r="243" spans="1:28"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row>
    <row r="244" spans="1:28"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row>
    <row r="245" spans="1:28"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row>
    <row r="246" spans="1:28"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row>
    <row r="247" spans="1:28"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row>
    <row r="248" spans="1:28"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row>
    <row r="249" spans="1:28"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row>
    <row r="250" spans="1:28"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row>
    <row r="251" spans="1:28"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row>
    <row r="252" spans="1:28"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row>
    <row r="253" spans="1:28"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row>
    <row r="254" spans="1:28"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row>
    <row r="255" spans="1:28"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row>
    <row r="256" spans="1:28"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row>
    <row r="257" spans="1:28"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row>
    <row r="258" spans="1:28"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row>
    <row r="259" spans="1:28"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row>
    <row r="260" spans="1:28"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row>
    <row r="261" spans="1:28"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row>
    <row r="262" spans="1:28"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row>
    <row r="263" spans="1:28"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row>
    <row r="264" spans="1:28"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row>
    <row r="265" spans="1:28"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row>
    <row r="266" spans="1:28"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row>
    <row r="267" spans="1:28"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row>
    <row r="268" spans="1:28"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row>
    <row r="269" spans="1:28"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row>
    <row r="270" spans="1:28"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row>
    <row r="271" spans="1:28"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row>
    <row r="272" spans="1:28"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row>
    <row r="273" spans="1:28"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row>
    <row r="274" spans="1:28"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row>
    <row r="275" spans="1:28"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row>
    <row r="276" spans="1:28"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row>
    <row r="277" spans="1:28"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row>
    <row r="278" spans="1:28"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row>
    <row r="279" spans="1:28"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row>
    <row r="280" spans="1:28"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row>
    <row r="281" spans="1:28"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row>
    <row r="282" spans="1:28"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row>
    <row r="283" spans="1:28"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row>
    <row r="284" spans="1:28"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row>
    <row r="285" spans="1:28"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row>
    <row r="286" spans="1:28"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row>
    <row r="287" spans="1:28"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row>
    <row r="288" spans="1:28"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row>
    <row r="289" spans="1:28"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row>
    <row r="290" spans="1:28"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row>
    <row r="291" spans="1:28"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row>
    <row r="292" spans="1:28"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row>
    <row r="293" spans="1:28"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row>
    <row r="294" spans="1:28"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row>
    <row r="295" spans="1:28"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row>
    <row r="296" spans="1:28"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row>
    <row r="297" spans="1:28"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row>
    <row r="298" spans="1:28"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row>
    <row r="299" spans="1:28"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row>
    <row r="300" spans="1:28"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row>
    <row r="301" spans="1:28"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row>
    <row r="302" spans="1:28"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row>
    <row r="303" spans="1:28"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row>
    <row r="304" spans="1:28"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row>
    <row r="305" spans="1:28"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row>
    <row r="306" spans="1:28"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row>
    <row r="307" spans="1:28"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row>
    <row r="308" spans="1:28"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row>
    <row r="309" spans="1:28"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row>
    <row r="310" spans="1:28"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row>
    <row r="311" spans="1:28"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row>
    <row r="312" spans="1:28"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row>
    <row r="313" spans="1:28"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row>
    <row r="314" spans="1:28"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row>
    <row r="315" spans="1:28"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row>
    <row r="316" spans="1:28"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row>
    <row r="317" spans="1:28"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row>
    <row r="318" spans="1:28"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row>
    <row r="319" spans="1:28"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row>
    <row r="320" spans="1:28"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row>
    <row r="321" spans="1:28"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row>
    <row r="322" spans="1:28"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row>
    <row r="323" spans="1:28"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row>
    <row r="324" spans="1:28"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row>
    <row r="325" spans="1:28"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row>
    <row r="326" spans="1:28"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row>
    <row r="327" spans="1:28"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row>
    <row r="328" spans="1:28"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row>
    <row r="329" spans="1:28"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row>
    <row r="330" spans="1:28"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row>
    <row r="331" spans="1:28"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row>
    <row r="332" spans="1:28"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row>
    <row r="333" spans="1:28"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row>
    <row r="334" spans="1:28"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row>
    <row r="335" spans="1:28"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row>
    <row r="336" spans="1:28"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row>
    <row r="337" spans="1:28"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row>
    <row r="338" spans="1:28"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row>
    <row r="339" spans="1:28"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row>
    <row r="340" spans="1:28"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row>
    <row r="341" spans="1:28"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row>
    <row r="342" spans="1:28"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row>
    <row r="343" spans="1:28"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row>
    <row r="344" spans="1:28"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row>
    <row r="345" spans="1:28"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row>
    <row r="346" spans="1:28"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row>
    <row r="347" spans="1:28"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row>
    <row r="348" spans="1:28"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row>
    <row r="349" spans="1:28"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row>
    <row r="350" spans="1:28"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row>
    <row r="351" spans="1:28"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row>
    <row r="352" spans="1:28"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row>
    <row r="353" spans="1:28"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row>
    <row r="354" spans="1:28"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row>
    <row r="355" spans="1:28"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row>
    <row r="356" spans="1:28"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row>
    <row r="357" spans="1:28"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row>
    <row r="358" spans="1:28"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row>
    <row r="359" spans="1:28"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row>
    <row r="360" spans="1:28"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row>
    <row r="361" spans="1:28"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row>
    <row r="362" spans="1:28"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row>
    <row r="363" spans="1:28"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row>
    <row r="364" spans="1:28"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row>
    <row r="365" spans="1:28"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row>
    <row r="366" spans="1:28"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row>
    <row r="367" spans="1:28"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row>
    <row r="368" spans="1:28"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row>
    <row r="369" spans="1:28"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row>
    <row r="370" spans="1:28"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row>
    <row r="371" spans="1:28"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row>
    <row r="372" spans="1:28"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row>
    <row r="373" spans="1:28"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row>
    <row r="374" spans="1:28"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row>
    <row r="375" spans="1:28"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row>
    <row r="376" spans="1:28"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row>
    <row r="377" spans="1:28"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row>
    <row r="378" spans="1:28"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row>
    <row r="379" spans="1:28"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row>
    <row r="380" spans="1:28"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row>
    <row r="381" spans="1:28"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row>
    <row r="382" spans="1:28"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row>
    <row r="383" spans="1:28"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row>
    <row r="384" spans="1:28"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row>
    <row r="385" spans="1:28"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row>
    <row r="386" spans="1:28"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row>
    <row r="387" spans="1:28"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row>
    <row r="388" spans="1:28"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row>
    <row r="389" spans="1:28"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row>
    <row r="390" spans="1:28"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row>
    <row r="391" spans="1:28"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row>
    <row r="392" spans="1:28"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row>
    <row r="393" spans="1:28"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row>
    <row r="394" spans="1:28"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row>
    <row r="395" spans="1:28"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row>
    <row r="396" spans="1:28"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row>
    <row r="397" spans="1:28"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row>
    <row r="398" spans="1:28"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row>
    <row r="399" spans="1:28"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row>
    <row r="400" spans="1:28"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row>
    <row r="401" spans="1:28"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row>
    <row r="402" spans="1:28"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row>
    <row r="403" spans="1:28"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row>
    <row r="404" spans="1:28"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row>
    <row r="405" spans="1:28"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row>
    <row r="406" spans="1:28"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row>
    <row r="407" spans="1:28"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row>
    <row r="408" spans="1:28"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row>
    <row r="409" spans="1:28"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row>
    <row r="410" spans="1:28"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row>
    <row r="411" spans="1:28"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row>
    <row r="412" spans="1:28"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row>
    <row r="413" spans="1:28"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row>
    <row r="414" spans="1:28"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row>
    <row r="415" spans="1:28"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row>
    <row r="416" spans="1:28"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row>
    <row r="417" spans="1:28"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row>
    <row r="418" spans="1:28"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row>
    <row r="419" spans="1:28"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row>
    <row r="420" spans="1:28"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row>
    <row r="421" spans="1:28"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row>
    <row r="422" spans="1:28"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row>
    <row r="423" spans="1:28"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row>
    <row r="424" spans="1:28"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row>
    <row r="425" spans="1:28"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row>
    <row r="426" spans="1:28"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row>
    <row r="427" spans="1:28"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row>
    <row r="428" spans="1:28"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row>
    <row r="429" spans="1:28"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row>
    <row r="430" spans="1:28"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row>
    <row r="431" spans="1:28"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row>
    <row r="432" spans="1:28"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row>
    <row r="433" spans="1:28"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row>
    <row r="434" spans="1:28"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row>
    <row r="435" spans="1:28"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row>
    <row r="436" spans="1:28"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row>
    <row r="437" spans="1:28"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row>
    <row r="438" spans="1:28"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row>
    <row r="439" spans="1:28"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row>
    <row r="440" spans="1:28"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row>
    <row r="441" spans="1:28"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row>
    <row r="442" spans="1:28"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row>
    <row r="443" spans="1:28"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row>
    <row r="444" spans="1:28"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row>
    <row r="445" spans="1:28"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row>
    <row r="446" spans="1:28"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row>
    <row r="447" spans="1:28"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row>
    <row r="448" spans="1:28"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row>
    <row r="449" spans="1:28"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row>
    <row r="450" spans="1:28"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row>
    <row r="451" spans="1:28"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row>
    <row r="452" spans="1:28"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row>
    <row r="453" spans="1:28"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row>
    <row r="454" spans="1:28"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row>
    <row r="455" spans="1:28"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row>
    <row r="456" spans="1:28"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row>
    <row r="457" spans="1:28"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row>
    <row r="458" spans="1:28"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row>
    <row r="459" spans="1:28"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row>
    <row r="460" spans="1:28"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row>
    <row r="461" spans="1:28"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row>
    <row r="462" spans="1:28"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row>
    <row r="463" spans="1:28"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row>
    <row r="464" spans="1:28"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row>
    <row r="465" spans="1:28"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row>
    <row r="466" spans="1:28"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row>
    <row r="467" spans="1:28"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row>
    <row r="468" spans="1:28"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row>
    <row r="469" spans="1:28"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row>
    <row r="470" spans="1:28"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row>
    <row r="471" spans="1:28"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row>
    <row r="472" spans="1:28"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row>
    <row r="473" spans="1:28"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row>
    <row r="474" spans="1:28"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row>
    <row r="475" spans="1:28"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row>
    <row r="476" spans="1:28"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row>
    <row r="477" spans="1:28"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row>
    <row r="478" spans="1:28"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row>
    <row r="479" spans="1:28"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row>
    <row r="480" spans="1:28"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row>
    <row r="481" spans="1:28"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row>
    <row r="482" spans="1:28"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row>
    <row r="483" spans="1:28"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row>
    <row r="484" spans="1:28"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row>
    <row r="485" spans="1:28"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row>
    <row r="486" spans="1:28"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row>
    <row r="487" spans="1:28"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row>
    <row r="488" spans="1:28"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row>
    <row r="489" spans="1:28"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row>
    <row r="490" spans="1:28"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row>
    <row r="491" spans="1:28"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row>
    <row r="492" spans="1:28"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row>
    <row r="493" spans="1:28"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row>
    <row r="494" spans="1:28"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row>
    <row r="495" spans="1:28"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row>
    <row r="496" spans="1:28"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row>
    <row r="497" spans="1:28"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row>
    <row r="498" spans="1:28"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row>
    <row r="499" spans="1:28"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row>
    <row r="500" spans="1:28"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row>
    <row r="501" spans="1:28"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row>
    <row r="502" spans="1:28"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row>
    <row r="503" spans="1:28"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row>
    <row r="504" spans="1:28"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row>
    <row r="505" spans="1:28"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row>
    <row r="506" spans="1:28"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row>
    <row r="507" spans="1:28"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row>
    <row r="508" spans="1:28"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row>
    <row r="509" spans="1:28"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row>
    <row r="510" spans="1:28"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row>
    <row r="511" spans="1:28"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row>
    <row r="512" spans="1:28"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row>
    <row r="513" spans="1:28"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row>
    <row r="514" spans="1:28"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row>
    <row r="515" spans="1:28"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row>
    <row r="516" spans="1:28"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row>
    <row r="517" spans="1:28"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row>
    <row r="518" spans="1:28"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row>
    <row r="519" spans="1:28"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row>
    <row r="520" spans="1:28"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row>
    <row r="521" spans="1:28"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row>
    <row r="522" spans="1:28"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row>
    <row r="523" spans="1:28"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row>
    <row r="524" spans="1:28"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row>
    <row r="525" spans="1:28"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row>
    <row r="526" spans="1:28"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row>
    <row r="527" spans="1:28"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row>
    <row r="528" spans="1:28"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row>
    <row r="529" spans="1:28"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row>
    <row r="530" spans="1:28"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row>
    <row r="531" spans="1:28"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row>
    <row r="532" spans="1:28"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row>
    <row r="533" spans="1:28"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row>
    <row r="534" spans="1:28"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row>
    <row r="535" spans="1:28"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row>
    <row r="536" spans="1:28"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row>
    <row r="537" spans="1:28"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row>
    <row r="538" spans="1:28"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row>
    <row r="539" spans="1:28"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row>
    <row r="540" spans="1:28"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row>
    <row r="541" spans="1:28"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row>
    <row r="542" spans="1:28"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row>
    <row r="543" spans="1:28"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row>
    <row r="544" spans="1:28"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row>
    <row r="545" spans="1:28"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row>
    <row r="546" spans="1:28"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row>
    <row r="547" spans="1:28"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row>
    <row r="548" spans="1:28"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row>
    <row r="549" spans="1:28"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row>
    <row r="550" spans="1:28"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row>
    <row r="551" spans="1:28"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row>
    <row r="552" spans="1:28"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row>
    <row r="553" spans="1:28"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row>
    <row r="554" spans="1:28"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row>
    <row r="555" spans="1:28"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row>
    <row r="556" spans="1:28"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row>
    <row r="557" spans="1:28"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row>
    <row r="558" spans="1:28"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row>
    <row r="559" spans="1:28"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row>
    <row r="560" spans="1:28"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row>
    <row r="561" spans="1:28"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row>
    <row r="562" spans="1:28"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row>
    <row r="563" spans="1:28"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row>
    <row r="564" spans="1:28"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row>
    <row r="565" spans="1:28"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row>
    <row r="566" spans="1:28"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row>
    <row r="567" spans="1:28"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row>
    <row r="568" spans="1:28"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row>
    <row r="569" spans="1:28"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row>
    <row r="570" spans="1:28"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row>
    <row r="571" spans="1:28"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row>
    <row r="572" spans="1:28"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row>
    <row r="573" spans="1:28"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row>
    <row r="574" spans="1:28"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row>
    <row r="575" spans="1:28"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row>
    <row r="576" spans="1:28"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row>
    <row r="577" spans="1:28"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row>
    <row r="578" spans="1:28"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row>
    <row r="579" spans="1:28"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row>
    <row r="580" spans="1:28"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row>
    <row r="581" spans="1:28"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row>
    <row r="582" spans="1:28"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row>
    <row r="583" spans="1:28"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row>
    <row r="584" spans="1:28"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row>
    <row r="585" spans="1:28"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row>
    <row r="586" spans="1:28"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row>
    <row r="587" spans="1:28"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row>
    <row r="588" spans="1:28"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row>
    <row r="589" spans="1:28"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row>
    <row r="590" spans="1:28"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row>
    <row r="591" spans="1:28"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row>
    <row r="592" spans="1:28"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row>
    <row r="593" spans="1:28"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row>
    <row r="594" spans="1:28"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row>
    <row r="595" spans="1:28"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row>
    <row r="596" spans="1:28"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row>
    <row r="597" spans="1:28"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row>
    <row r="598" spans="1:28"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row>
    <row r="599" spans="1:28"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row>
    <row r="600" spans="1:28"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row>
    <row r="601" spans="1:28"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row>
    <row r="602" spans="1:28"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row>
    <row r="603" spans="1:28"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row>
    <row r="604" spans="1:28"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row>
    <row r="605" spans="1:28"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row>
    <row r="606" spans="1:28"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row>
    <row r="607" spans="1:28"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row>
    <row r="608" spans="1:28"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row>
    <row r="609" spans="1:28"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row>
    <row r="610" spans="1:28"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row>
    <row r="611" spans="1:28"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row>
    <row r="612" spans="1:28"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row>
    <row r="613" spans="1:28"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row>
    <row r="614" spans="1:28"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row>
    <row r="615" spans="1:28"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row>
    <row r="616" spans="1:28"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row>
    <row r="617" spans="1:28"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row>
    <row r="618" spans="1:28"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row>
    <row r="619" spans="1:28"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row>
    <row r="620" spans="1:28"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row>
    <row r="621" spans="1:28"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row>
    <row r="622" spans="1:28"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row>
    <row r="623" spans="1:28"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row>
    <row r="624" spans="1:28"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row>
    <row r="625" spans="1:28"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row>
    <row r="626" spans="1:28"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row>
    <row r="627" spans="1:28"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row>
    <row r="628" spans="1:28"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row>
    <row r="629" spans="1:28"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row>
    <row r="630" spans="1:28"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row>
    <row r="631" spans="1:28"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row>
    <row r="632" spans="1:28"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row>
    <row r="633" spans="1:28"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row>
    <row r="634" spans="1:28"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row>
    <row r="635" spans="1:28"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row>
    <row r="636" spans="1:28"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row>
    <row r="637" spans="1:28"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row>
    <row r="638" spans="1:28"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row>
    <row r="639" spans="1:28"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row>
    <row r="640" spans="1:28"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row>
    <row r="641" spans="1:28"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row>
    <row r="642" spans="1:28"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row>
    <row r="643" spans="1:28"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row>
    <row r="644" spans="1:28"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row>
    <row r="645" spans="1:28"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row>
    <row r="646" spans="1:28"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row>
    <row r="647" spans="1:28"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row>
    <row r="648" spans="1:28"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row>
    <row r="649" spans="1:28"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row>
    <row r="650" spans="1:28"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row>
    <row r="651" spans="1:28"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row>
    <row r="652" spans="1:28"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row>
    <row r="653" spans="1:28"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row>
    <row r="654" spans="1:28"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row>
    <row r="655" spans="1:28"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row>
    <row r="656" spans="1:28"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row>
    <row r="657" spans="1:28"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row>
    <row r="658" spans="1:28"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row>
    <row r="659" spans="1:28"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row>
    <row r="660" spans="1:28"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row>
    <row r="661" spans="1:28"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row>
    <row r="662" spans="1:28"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row>
    <row r="663" spans="1:28"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row>
    <row r="664" spans="1:28"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row>
    <row r="665" spans="1:28"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row>
    <row r="666" spans="1:28"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row>
    <row r="667" spans="1:28"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row>
    <row r="668" spans="1:28"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row>
    <row r="669" spans="1:28"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row>
    <row r="670" spans="1:28"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row>
    <row r="671" spans="1:28"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row>
    <row r="672" spans="1:28"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row>
    <row r="673" spans="1:28"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row>
    <row r="674" spans="1:28"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row>
    <row r="675" spans="1:28"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row>
    <row r="676" spans="1:28"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row>
    <row r="677" spans="1:28"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row>
    <row r="678" spans="1:28"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row>
    <row r="679" spans="1:28"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row>
    <row r="680" spans="1:28"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row>
    <row r="681" spans="1:28"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row>
    <row r="682" spans="1:28"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row>
    <row r="683" spans="1:28"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row>
    <row r="684" spans="1:28"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row>
    <row r="685" spans="1:28"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row>
    <row r="686" spans="1:28"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row>
    <row r="687" spans="1:28"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row>
    <row r="688" spans="1:28"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row>
    <row r="689" spans="1:28"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row>
    <row r="690" spans="1:28"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row>
    <row r="691" spans="1:28"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row>
    <row r="692" spans="1:28"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row>
    <row r="693" spans="1:28"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row>
    <row r="694" spans="1:28"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row>
    <row r="695" spans="1:28"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row>
    <row r="696" spans="1:28"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row>
    <row r="697" spans="1:28"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row>
    <row r="698" spans="1:28"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row>
    <row r="699" spans="1:28"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row>
    <row r="700" spans="1:28"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row>
    <row r="701" spans="1:28"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row>
    <row r="702" spans="1:28"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row>
    <row r="703" spans="1:28"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row>
    <row r="704" spans="1:28"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row>
    <row r="705" spans="1:28"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row>
    <row r="706" spans="1:28"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row>
    <row r="707" spans="1:28"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row>
    <row r="708" spans="1:28"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row>
    <row r="709" spans="1:28"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row>
    <row r="710" spans="1:28"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row>
    <row r="711" spans="1:28"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row>
    <row r="712" spans="1:28"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row>
    <row r="713" spans="1:28"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row>
    <row r="714" spans="1:28"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row>
    <row r="715" spans="1:28"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row>
    <row r="716" spans="1:28"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row>
    <row r="717" spans="1:28"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row>
    <row r="718" spans="1:28"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row>
    <row r="719" spans="1:28"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row>
    <row r="720" spans="1:28"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row>
    <row r="721" spans="1:28"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row>
    <row r="722" spans="1:28"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row>
    <row r="723" spans="1:28"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row>
    <row r="724" spans="1:28"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row>
    <row r="725" spans="1:28"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row>
    <row r="726" spans="1:28"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row>
    <row r="727" spans="1:28"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row>
    <row r="728" spans="1:28"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row>
    <row r="729" spans="1:28"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row>
    <row r="730" spans="1:28"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row>
    <row r="731" spans="1:28"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row>
    <row r="732" spans="1:28"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row>
    <row r="733" spans="1:28"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row>
    <row r="734" spans="1:28"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row>
    <row r="735" spans="1:28"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row>
    <row r="736" spans="1:28"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row>
    <row r="737" spans="1:28"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row>
    <row r="738" spans="1:28"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row>
    <row r="739" spans="1:28"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row>
    <row r="740" spans="1:28"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row>
    <row r="741" spans="1:28"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row>
    <row r="742" spans="1:28"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row>
    <row r="743" spans="1:28"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row>
    <row r="744" spans="1:28"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row>
    <row r="745" spans="1:28"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row>
    <row r="746" spans="1:28"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row>
    <row r="747" spans="1:28"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row>
    <row r="748" spans="1:28"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row>
    <row r="749" spans="1:28"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row>
    <row r="750" spans="1:28"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row>
    <row r="751" spans="1:28"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row>
    <row r="752" spans="1:28"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row>
    <row r="753" spans="1:28"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row>
    <row r="754" spans="1:28"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row>
    <row r="755" spans="1:28"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row>
    <row r="756" spans="1:28"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row>
    <row r="757" spans="1:28"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row>
    <row r="758" spans="1:28"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row>
    <row r="759" spans="1:28"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row>
    <row r="760" spans="1:28"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row>
    <row r="761" spans="1:28"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row>
    <row r="762" spans="1:28"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row>
    <row r="763" spans="1:28"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row>
    <row r="764" spans="1:28"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row>
    <row r="765" spans="1:28"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row>
    <row r="766" spans="1:28"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row>
    <row r="767" spans="1:28"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row>
    <row r="768" spans="1:28"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row>
    <row r="769" spans="1:28"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row>
    <row r="770" spans="1:28"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row>
    <row r="771" spans="1:28"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row>
    <row r="772" spans="1:28"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row>
    <row r="773" spans="1:28"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row>
    <row r="774" spans="1:28"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row>
    <row r="775" spans="1:28"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row>
    <row r="776" spans="1:28"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row>
    <row r="777" spans="1:28"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row>
    <row r="778" spans="1:28"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row>
    <row r="779" spans="1:28"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row>
    <row r="780" spans="1:28"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row>
    <row r="781" spans="1:28"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row>
    <row r="782" spans="1:28"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row>
    <row r="783" spans="1:28"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row>
    <row r="784" spans="1:28"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row>
    <row r="785" spans="1:28"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row>
    <row r="786" spans="1:28"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row>
    <row r="787" spans="1:28"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row>
    <row r="788" spans="1:28"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row>
    <row r="789" spans="1:28"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row>
    <row r="790" spans="1:28"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row>
    <row r="791" spans="1:28"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row>
    <row r="792" spans="1:28"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row>
    <row r="793" spans="1:28"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row>
    <row r="794" spans="1:28"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row>
    <row r="795" spans="1:28"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row>
    <row r="796" spans="1:28"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row>
    <row r="797" spans="1:28"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row>
    <row r="798" spans="1:28"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row>
    <row r="799" spans="1:28"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row>
    <row r="800" spans="1:28"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row>
    <row r="801" spans="1:28"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row>
    <row r="802" spans="1:28"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row>
    <row r="803" spans="1:28"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row>
    <row r="804" spans="1:28"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row>
    <row r="805" spans="1:28"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row>
    <row r="806" spans="1:28"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row>
    <row r="807" spans="1:28"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row>
    <row r="808" spans="1:28"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row>
    <row r="809" spans="1:28"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row>
    <row r="810" spans="1:28"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row>
    <row r="811" spans="1:28"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row>
    <row r="812" spans="1:28"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row>
    <row r="813" spans="1:28"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row>
    <row r="814" spans="1:28"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row>
    <row r="815" spans="1:28"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row>
    <row r="816" spans="1:28"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row>
    <row r="817" spans="1:28"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row>
    <row r="818" spans="1:28"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row>
    <row r="819" spans="1:28"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row>
    <row r="820" spans="1:28"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row>
    <row r="821" spans="1:28"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row>
    <row r="822" spans="1:28"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row>
    <row r="823" spans="1:28"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row>
    <row r="824" spans="1:28"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row>
    <row r="825" spans="1:28"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row>
    <row r="826" spans="1:28"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row>
    <row r="827" spans="1:28"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row>
    <row r="828" spans="1:28"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row>
    <row r="829" spans="1:28"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row>
    <row r="830" spans="1:28"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row>
    <row r="831" spans="1:28"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row>
    <row r="832" spans="1:28"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row>
    <row r="833" spans="1:28"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row>
    <row r="834" spans="1:28"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row>
    <row r="835" spans="1:28"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row>
    <row r="836" spans="1:28"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row>
    <row r="837" spans="1:28"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row>
    <row r="838" spans="1:28"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row>
    <row r="839" spans="1:28"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row>
    <row r="840" spans="1:28"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row>
    <row r="841" spans="1:28"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row>
    <row r="842" spans="1:28"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row>
    <row r="843" spans="1:28"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row>
    <row r="844" spans="1:28"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row>
    <row r="845" spans="1:28"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row>
    <row r="846" spans="1:28"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row>
    <row r="847" spans="1:28"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row>
    <row r="848" spans="1:28"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row>
    <row r="849" spans="1:28"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row>
    <row r="850" spans="1:28"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row>
    <row r="851" spans="1:28"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row>
    <row r="852" spans="1:28"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row>
    <row r="853" spans="1:28"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row>
    <row r="854" spans="1:28"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row>
    <row r="855" spans="1:28"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row>
    <row r="856" spans="1:28"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row>
    <row r="857" spans="1:28"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row>
    <row r="858" spans="1:28"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row>
    <row r="859" spans="1:28"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row>
    <row r="860" spans="1:28"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row>
    <row r="861" spans="1:28"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row>
    <row r="862" spans="1:28"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row>
    <row r="863" spans="1:28"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row>
    <row r="864" spans="1:28"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row>
    <row r="865" spans="1:28"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row>
    <row r="866" spans="1:28"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row>
    <row r="867" spans="1:28"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row>
    <row r="868" spans="1:28"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row>
    <row r="869" spans="1:28"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row>
    <row r="870" spans="1:28"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row>
    <row r="871" spans="1:28"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row>
    <row r="872" spans="1:28"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row>
    <row r="873" spans="1:28"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row>
    <row r="874" spans="1:28"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row>
    <row r="875" spans="1:28"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row>
    <row r="876" spans="1:28"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row>
    <row r="877" spans="1:28"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row>
    <row r="878" spans="1:28"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row>
    <row r="879" spans="1:28"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row>
    <row r="880" spans="1:28"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row>
    <row r="881" spans="1:28"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row>
    <row r="882" spans="1:28"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row>
    <row r="883" spans="1:28"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row>
    <row r="884" spans="1:28"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row>
    <row r="885" spans="1:28"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row>
    <row r="886" spans="1:28"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row>
    <row r="887" spans="1:28"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row>
    <row r="888" spans="1:28"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row>
    <row r="889" spans="1:28"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row>
    <row r="890" spans="1:28"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row>
    <row r="891" spans="1:28"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row>
    <row r="892" spans="1:28"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row>
    <row r="893" spans="1:28"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row>
    <row r="894" spans="1:28"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row>
    <row r="895" spans="1:28"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row>
    <row r="896" spans="1:28"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row>
    <row r="897" spans="1:28"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row>
    <row r="898" spans="1:28"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row>
    <row r="899" spans="1:28"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row>
    <row r="900" spans="1:28"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row>
    <row r="901" spans="1:28"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row>
    <row r="902" spans="1:28"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row>
    <row r="903" spans="1:28"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row>
    <row r="904" spans="1:28"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row>
    <row r="905" spans="1:28"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row>
    <row r="906" spans="1:28"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row>
    <row r="907" spans="1:28"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row>
    <row r="908" spans="1:28"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row>
    <row r="909" spans="1:28"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row>
    <row r="910" spans="1:28"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row>
    <row r="911" spans="1:28"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row>
    <row r="912" spans="1:28"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row>
    <row r="913" spans="1:28"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row>
    <row r="914" spans="1:28"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row>
    <row r="915" spans="1:28"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row>
    <row r="916" spans="1:28"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row>
    <row r="917" spans="1:28"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row>
    <row r="918" spans="1:28"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row>
    <row r="919" spans="1:28"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row>
    <row r="920" spans="1:28"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row>
    <row r="921" spans="1:28"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row>
    <row r="922" spans="1:28"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row>
    <row r="923" spans="1:28"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row>
    <row r="924" spans="1:28"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row>
    <row r="925" spans="1:28"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row>
    <row r="926" spans="1:28"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row>
    <row r="927" spans="1:28"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row>
    <row r="928" spans="1:28"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row>
    <row r="929" spans="1:28"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row>
    <row r="930" spans="1:28"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row>
    <row r="931" spans="1:28"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row>
    <row r="932" spans="1:28"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row>
    <row r="933" spans="1:28"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row>
    <row r="934" spans="1:28"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row>
    <row r="935" spans="1:28"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row>
    <row r="936" spans="1:28"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row>
    <row r="937" spans="1:28"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row>
    <row r="938" spans="1:28"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row>
    <row r="939" spans="1:28"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row>
    <row r="940" spans="1:28"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row>
    <row r="941" spans="1:28"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row>
    <row r="942" spans="1:28"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row>
    <row r="943" spans="1:28"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row>
    <row r="944" spans="1:28"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row>
    <row r="945" spans="1:28"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row>
    <row r="946" spans="1:28"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row>
    <row r="947" spans="1:28"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row>
    <row r="948" spans="1:28"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row>
    <row r="949" spans="1:28"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row>
    <row r="950" spans="1:28"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row>
    <row r="951" spans="1:28"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row>
    <row r="952" spans="1:28"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row>
    <row r="953" spans="1:28"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row>
    <row r="954" spans="1:28"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row>
    <row r="955" spans="1:28"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row>
    <row r="956" spans="1:28"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row>
    <row r="957" spans="1:28"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row>
    <row r="958" spans="1:28"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row>
    <row r="959" spans="1:28"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row>
    <row r="960" spans="1:28"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row>
    <row r="961" spans="1:28"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row>
    <row r="962" spans="1:28"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row>
    <row r="963" spans="1:28"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row>
    <row r="964" spans="1:28"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row>
    <row r="965" spans="1:28"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row>
    <row r="966" spans="1:28"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row>
    <row r="967" spans="1:28"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row>
    <row r="968" spans="1:28"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row>
    <row r="969" spans="1:28"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row>
    <row r="970" spans="1:28"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row>
    <row r="971" spans="1:28"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row>
    <row r="972" spans="1:28"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row>
    <row r="973" spans="1:28"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row>
    <row r="974" spans="1:28"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row>
    <row r="975" spans="1:28"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row>
    <row r="976" spans="1:28"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row>
    <row r="977" spans="1:28"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row>
    <row r="978" spans="1:28"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row>
    <row r="979" spans="1:28"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row>
    <row r="980" spans="1:28"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row>
    <row r="981" spans="1:28"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row>
    <row r="982" spans="1:28"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row>
    <row r="983" spans="1:28"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row>
    <row r="984" spans="1:28"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row>
    <row r="985" spans="1:28"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row>
    <row r="986" spans="1:28"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row>
    <row r="987" spans="1:28"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row>
    <row r="988" spans="1:28"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row>
    <row r="989" spans="1:28"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row>
    <row r="990" spans="1:28"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row>
    <row r="991" spans="1:28"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row>
    <row r="992" spans="1:28"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row>
    <row r="993" spans="1:28"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row>
    <row r="994" spans="1:28"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row>
    <row r="995" spans="1:28"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row>
    <row r="996" spans="1:28"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row>
    <row r="997" spans="1:28"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row>
    <row r="998" spans="1:28"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row>
  </sheetData>
  <mergeCells count="39">
    <mergeCell ref="O38:Q38"/>
    <mergeCell ref="O39:Q39"/>
    <mergeCell ref="O40:Q40"/>
    <mergeCell ref="N33:N34"/>
    <mergeCell ref="O33:Q34"/>
    <mergeCell ref="L33:L34"/>
    <mergeCell ref="M33:M34"/>
    <mergeCell ref="O32:Q32"/>
    <mergeCell ref="O36:Q36"/>
    <mergeCell ref="O37:Q37"/>
    <mergeCell ref="U33:U34"/>
    <mergeCell ref="V33:V34"/>
    <mergeCell ref="W33:W34"/>
    <mergeCell ref="X33:X34"/>
    <mergeCell ref="O35:Q35"/>
    <mergeCell ref="R33:R34"/>
    <mergeCell ref="S33:S34"/>
    <mergeCell ref="T33:T34"/>
    <mergeCell ref="G32:G35"/>
    <mergeCell ref="H33:H34"/>
    <mergeCell ref="I33:I34"/>
    <mergeCell ref="J33:J34"/>
    <mergeCell ref="K33:K34"/>
    <mergeCell ref="A23:C23"/>
    <mergeCell ref="H23:I23"/>
    <mergeCell ref="O31:Q31"/>
    <mergeCell ref="A17:C20"/>
    <mergeCell ref="D17:X20"/>
    <mergeCell ref="A22:C22"/>
    <mergeCell ref="E22:F22"/>
    <mergeCell ref="H22:J22"/>
    <mergeCell ref="H24:I24"/>
    <mergeCell ref="H25:I25"/>
    <mergeCell ref="A29:G29"/>
    <mergeCell ref="H29:N29"/>
    <mergeCell ref="O29:R29"/>
    <mergeCell ref="T29:X29"/>
    <mergeCell ref="O30:Q30"/>
    <mergeCell ref="H26:I26"/>
  </mergeCells>
  <conditionalFormatting sqref="W31">
    <cfRule type="containsText" dxfId="50" priority="7" stopIfTrue="1" operator="containsText" text="Cerrada">
      <formula>NOT(ISERROR(SEARCH(("Cerrada"),(W31))))</formula>
    </cfRule>
  </conditionalFormatting>
  <conditionalFormatting sqref="W31">
    <cfRule type="containsText" dxfId="49" priority="8" stopIfTrue="1" operator="containsText" text="En ejecución">
      <formula>NOT(ISERROR(SEARCH(("En ejecución"),(W31))))</formula>
    </cfRule>
  </conditionalFormatting>
  <conditionalFormatting sqref="W31">
    <cfRule type="containsText" dxfId="48" priority="9" stopIfTrue="1" operator="containsText" text="Vencida">
      <formula>NOT(ISERROR(SEARCH(("Vencida"),(W31))))</formula>
    </cfRule>
  </conditionalFormatting>
  <conditionalFormatting sqref="W32">
    <cfRule type="containsText" dxfId="47" priority="10" stopIfTrue="1" operator="containsText" text="Cerrada">
      <formula>NOT(ISERROR(SEARCH(("Cerrada"),(W32))))</formula>
    </cfRule>
  </conditionalFormatting>
  <conditionalFormatting sqref="W32">
    <cfRule type="containsText" dxfId="46" priority="11" stopIfTrue="1" operator="containsText" text="En ejecución">
      <formula>NOT(ISERROR(SEARCH(("En ejecución"),(W32))))</formula>
    </cfRule>
  </conditionalFormatting>
  <conditionalFormatting sqref="W32">
    <cfRule type="containsText" dxfId="45" priority="12" stopIfTrue="1" operator="containsText" text="Vencida">
      <formula>NOT(ISERROR(SEARCH(("Vencida"),(W32))))</formula>
    </cfRule>
  </conditionalFormatting>
  <conditionalFormatting sqref="W35">
    <cfRule type="containsText" dxfId="44" priority="13" stopIfTrue="1" operator="containsText" text="Cerrada">
      <formula>NOT(ISERROR(SEARCH(("Cerrada"),(W35))))</formula>
    </cfRule>
  </conditionalFormatting>
  <conditionalFormatting sqref="W35">
    <cfRule type="containsText" dxfId="43" priority="14" stopIfTrue="1" operator="containsText" text="En ejecución">
      <formula>NOT(ISERROR(SEARCH(("En ejecución"),(W35))))</formula>
    </cfRule>
  </conditionalFormatting>
  <conditionalFormatting sqref="W35">
    <cfRule type="containsText" dxfId="42" priority="15" stopIfTrue="1" operator="containsText" text="Vencida">
      <formula>NOT(ISERROR(SEARCH(("Vencida"),(W35))))</formula>
    </cfRule>
  </conditionalFormatting>
  <conditionalFormatting sqref="W36:W40">
    <cfRule type="containsText" dxfId="41" priority="16" stopIfTrue="1" operator="containsText" text="Cerrada">
      <formula>NOT(ISERROR(SEARCH(("Cerrada"),(W36))))</formula>
    </cfRule>
  </conditionalFormatting>
  <conditionalFormatting sqref="W36:W40">
    <cfRule type="containsText" dxfId="40" priority="17" stopIfTrue="1" operator="containsText" text="En ejecución">
      <formula>NOT(ISERROR(SEARCH(("En ejecución"),(W36))))</formula>
    </cfRule>
  </conditionalFormatting>
  <conditionalFormatting sqref="W36:W40">
    <cfRule type="containsText" dxfId="39" priority="18" stopIfTrue="1" operator="containsText" text="Vencida">
      <formula>NOT(ISERROR(SEARCH(("Vencida"),(W36))))</formula>
    </cfRule>
  </conditionalFormatting>
  <conditionalFormatting sqref="W33">
    <cfRule type="containsText" dxfId="38" priority="19" stopIfTrue="1" operator="containsText" text="Cerrada">
      <formula>NOT(ISERROR(SEARCH(("Cerrada"),(W33))))</formula>
    </cfRule>
  </conditionalFormatting>
  <conditionalFormatting sqref="W33">
    <cfRule type="containsText" dxfId="37" priority="20" stopIfTrue="1" operator="containsText" text="En ejecución">
      <formula>NOT(ISERROR(SEARCH(("En ejecución"),(W33))))</formula>
    </cfRule>
  </conditionalFormatting>
  <conditionalFormatting sqref="W33">
    <cfRule type="containsText" dxfId="36" priority="21" stopIfTrue="1" operator="containsText" text="Vencida">
      <formula>NOT(ISERROR(SEARCH(("Vencida"),(W33))))</formula>
    </cfRule>
  </conditionalFormatting>
  <dataValidations count="4">
    <dataValidation type="list" allowBlank="1" showErrorMessage="1" sqref="A23">
      <formula1>PROCESOS</formula1>
    </dataValidation>
    <dataValidation type="list" allowBlank="1" showErrorMessage="1" sqref="I35:I36 I38:I40 I31:I32">
      <formula1>$H$2:$H$3</formula1>
    </dataValidation>
    <dataValidation type="list" allowBlank="1" showErrorMessage="1" sqref="W35:W40 W31:W33">
      <formula1>$I$2:$I$4</formula1>
    </dataValidation>
    <dataValidation type="list" allowBlank="1" showErrorMessage="1" sqref="F31:F40">
      <formula1>$G$2:$G$5</formula1>
    </dataValidation>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1000"/>
  <sheetViews>
    <sheetView showGridLines="0" topLeftCell="U29" zoomScale="80" zoomScaleNormal="80" workbookViewId="0">
      <selection activeCell="W32" sqref="W32"/>
    </sheetView>
  </sheetViews>
  <sheetFormatPr baseColWidth="10" defaultColWidth="14.42578125" defaultRowHeight="15" customHeight="1"/>
  <cols>
    <col min="1" max="1" width="8.7109375" customWidth="1"/>
    <col min="2" max="2" width="10.7109375" customWidth="1"/>
    <col min="3" max="3" width="17.5703125" customWidth="1"/>
    <col min="4" max="4" width="21.5703125" customWidth="1"/>
    <col min="5" max="5" width="52.42578125" customWidth="1"/>
    <col min="6" max="6" width="24.140625" customWidth="1"/>
    <col min="7" max="7" width="26.42578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4" customWidth="1"/>
    <col min="20" max="20" width="64.140625" customWidth="1"/>
    <col min="21" max="21" width="44.42578125" customWidth="1"/>
    <col min="22" max="22" width="18.42578125" customWidth="1"/>
    <col min="23" max="23" width="19.42578125" customWidth="1"/>
    <col min="24" max="24" width="46" customWidth="1"/>
    <col min="25" max="25" width="31.140625" customWidth="1"/>
    <col min="27" max="27" width="11" customWidth="1"/>
  </cols>
  <sheetData>
    <row r="1" spans="1:27" ht="44.25" hidden="1" customHeight="1">
      <c r="A1" s="67"/>
      <c r="B1" s="68"/>
      <c r="C1" s="69" t="s">
        <v>15</v>
      </c>
      <c r="D1" s="69" t="s">
        <v>52</v>
      </c>
      <c r="E1" s="70"/>
      <c r="F1" s="71" t="s">
        <v>53</v>
      </c>
      <c r="G1" s="71" t="s">
        <v>54</v>
      </c>
      <c r="H1" s="71" t="s">
        <v>55</v>
      </c>
      <c r="I1" s="71" t="s">
        <v>56</v>
      </c>
      <c r="J1" s="71" t="s">
        <v>57</v>
      </c>
      <c r="K1" s="23"/>
      <c r="L1" s="72"/>
      <c r="M1" s="73"/>
      <c r="N1" s="73"/>
      <c r="O1" s="73"/>
      <c r="P1" s="73"/>
      <c r="Q1" s="73"/>
      <c r="R1" s="73"/>
      <c r="S1" s="23"/>
      <c r="T1" s="411"/>
      <c r="U1" s="23"/>
      <c r="V1" s="73"/>
      <c r="W1" s="23"/>
      <c r="X1" s="23"/>
      <c r="Y1" s="23"/>
      <c r="Z1" s="23"/>
      <c r="AA1" s="23"/>
    </row>
    <row r="2" spans="1:27" ht="25.5" hidden="1">
      <c r="A2" s="74"/>
      <c r="B2" s="75"/>
      <c r="C2" s="76" t="s">
        <v>58</v>
      </c>
      <c r="D2" s="76" t="s">
        <v>59</v>
      </c>
      <c r="E2" s="77"/>
      <c r="F2" s="78" t="s">
        <v>60</v>
      </c>
      <c r="G2" s="79" t="s">
        <v>61</v>
      </c>
      <c r="H2" s="78" t="s">
        <v>62</v>
      </c>
      <c r="I2" s="80" t="s">
        <v>63</v>
      </c>
      <c r="J2" s="81" t="s">
        <v>64</v>
      </c>
      <c r="K2" s="74"/>
      <c r="L2" s="82"/>
      <c r="M2" s="83"/>
      <c r="N2" s="83"/>
      <c r="O2" s="83"/>
      <c r="P2" s="83"/>
      <c r="Q2" s="83"/>
      <c r="R2" s="83"/>
      <c r="S2" s="74"/>
      <c r="T2" s="412"/>
      <c r="U2" s="74"/>
      <c r="V2" s="83"/>
      <c r="W2" s="74"/>
      <c r="X2" s="74"/>
      <c r="Y2" s="74"/>
      <c r="Z2" s="74"/>
      <c r="AA2" s="74"/>
    </row>
    <row r="3" spans="1:27" ht="25.5" hidden="1">
      <c r="A3" s="74"/>
      <c r="B3" s="75"/>
      <c r="C3" s="76" t="s">
        <v>65</v>
      </c>
      <c r="D3" s="76" t="s">
        <v>66</v>
      </c>
      <c r="E3" s="77"/>
      <c r="F3" s="78" t="s">
        <v>67</v>
      </c>
      <c r="G3" s="79" t="s">
        <v>68</v>
      </c>
      <c r="H3" s="79" t="s">
        <v>69</v>
      </c>
      <c r="I3" s="84" t="s">
        <v>70</v>
      </c>
      <c r="J3" s="81" t="s">
        <v>71</v>
      </c>
      <c r="K3" s="74"/>
      <c r="L3" s="82"/>
      <c r="M3" s="83"/>
      <c r="N3" s="83"/>
      <c r="O3" s="83"/>
      <c r="P3" s="83"/>
      <c r="Q3" s="83"/>
      <c r="R3" s="83"/>
      <c r="S3" s="74"/>
      <c r="T3" s="412"/>
      <c r="U3" s="74"/>
      <c r="V3" s="83"/>
      <c r="W3" s="74"/>
      <c r="X3" s="74"/>
      <c r="Y3" s="74"/>
      <c r="Z3" s="74"/>
      <c r="AA3" s="74"/>
    </row>
    <row r="4" spans="1:27" ht="25.5" hidden="1">
      <c r="A4" s="74"/>
      <c r="B4" s="75"/>
      <c r="C4" s="76" t="s">
        <v>72</v>
      </c>
      <c r="D4" s="76" t="s">
        <v>73</v>
      </c>
      <c r="E4" s="77"/>
      <c r="F4" s="78" t="s">
        <v>74</v>
      </c>
      <c r="G4" s="79" t="s">
        <v>75</v>
      </c>
      <c r="H4" s="85"/>
      <c r="I4" s="86" t="s">
        <v>76</v>
      </c>
      <c r="J4" s="81" t="s">
        <v>77</v>
      </c>
      <c r="K4" s="74"/>
      <c r="L4" s="82"/>
      <c r="M4" s="83"/>
      <c r="N4" s="83"/>
      <c r="O4" s="83"/>
      <c r="P4" s="83"/>
      <c r="Q4" s="83"/>
      <c r="R4" s="83"/>
      <c r="S4" s="74"/>
      <c r="T4" s="412"/>
      <c r="U4" s="74"/>
      <c r="V4" s="83"/>
      <c r="W4" s="74"/>
      <c r="X4" s="74"/>
      <c r="Y4" s="74"/>
      <c r="Z4" s="74"/>
      <c r="AA4" s="74"/>
    </row>
    <row r="5" spans="1:27" ht="38.25" hidden="1">
      <c r="A5" s="74"/>
      <c r="B5" s="75"/>
      <c r="C5" s="76" t="s">
        <v>78</v>
      </c>
      <c r="D5" s="76" t="s">
        <v>79</v>
      </c>
      <c r="E5" s="77"/>
      <c r="F5" s="79" t="s">
        <v>80</v>
      </c>
      <c r="G5" s="79" t="s">
        <v>81</v>
      </c>
      <c r="H5" s="87"/>
      <c r="I5" s="81"/>
      <c r="J5" s="81"/>
      <c r="K5" s="74"/>
      <c r="L5" s="82"/>
      <c r="M5" s="83"/>
      <c r="N5" s="83"/>
      <c r="O5" s="83"/>
      <c r="P5" s="83"/>
      <c r="Q5" s="83"/>
      <c r="R5" s="83"/>
      <c r="S5" s="74"/>
      <c r="T5" s="412"/>
      <c r="U5" s="74"/>
      <c r="V5" s="83"/>
      <c r="W5" s="74"/>
      <c r="X5" s="74"/>
      <c r="Y5" s="74"/>
      <c r="Z5" s="74"/>
      <c r="AA5" s="74"/>
    </row>
    <row r="6" spans="1:27" ht="25.5" hidden="1">
      <c r="A6" s="74"/>
      <c r="B6" s="75"/>
      <c r="C6" s="76" t="s">
        <v>82</v>
      </c>
      <c r="D6" s="76" t="s">
        <v>83</v>
      </c>
      <c r="E6" s="74"/>
      <c r="F6" s="79" t="s">
        <v>84</v>
      </c>
      <c r="G6" s="87"/>
      <c r="H6" s="87"/>
      <c r="I6" s="81"/>
      <c r="J6" s="81"/>
      <c r="K6" s="74"/>
      <c r="L6" s="82"/>
      <c r="M6" s="83"/>
      <c r="N6" s="83"/>
      <c r="O6" s="83"/>
      <c r="P6" s="83"/>
      <c r="Q6" s="83"/>
      <c r="R6" s="83"/>
      <c r="S6" s="74"/>
      <c r="T6" s="412"/>
      <c r="U6" s="74"/>
      <c r="V6" s="83"/>
      <c r="W6" s="74"/>
      <c r="X6" s="74"/>
      <c r="Y6" s="74"/>
      <c r="Z6" s="74"/>
      <c r="AA6" s="74"/>
    </row>
    <row r="7" spans="1:27" ht="25.5" hidden="1">
      <c r="A7" s="74"/>
      <c r="B7" s="75"/>
      <c r="C7" s="76" t="s">
        <v>85</v>
      </c>
      <c r="D7" s="76" t="s">
        <v>86</v>
      </c>
      <c r="E7" s="77"/>
      <c r="F7" s="85"/>
      <c r="G7" s="87"/>
      <c r="H7" s="87"/>
      <c r="I7" s="88"/>
      <c r="J7" s="88"/>
      <c r="K7" s="74"/>
      <c r="L7" s="82"/>
      <c r="M7" s="83"/>
      <c r="N7" s="83"/>
      <c r="O7" s="83"/>
      <c r="P7" s="83"/>
      <c r="Q7" s="83"/>
      <c r="R7" s="83"/>
      <c r="S7" s="74"/>
      <c r="T7" s="412"/>
      <c r="U7" s="74"/>
      <c r="V7" s="83"/>
      <c r="W7" s="74"/>
      <c r="X7" s="74"/>
      <c r="Y7" s="74"/>
      <c r="Z7" s="74"/>
      <c r="AA7" s="74"/>
    </row>
    <row r="8" spans="1:27" ht="25.5" hidden="1">
      <c r="A8" s="74"/>
      <c r="B8" s="75"/>
      <c r="C8" s="76" t="s">
        <v>87</v>
      </c>
      <c r="D8" s="76" t="s">
        <v>88</v>
      </c>
      <c r="E8" s="77"/>
      <c r="F8" s="85"/>
      <c r="G8" s="87"/>
      <c r="H8" s="87"/>
      <c r="I8" s="81"/>
      <c r="J8" s="81"/>
      <c r="K8" s="74"/>
      <c r="L8" s="82"/>
      <c r="M8" s="83"/>
      <c r="N8" s="83"/>
      <c r="O8" s="83"/>
      <c r="P8" s="83"/>
      <c r="Q8" s="83"/>
      <c r="R8" s="83"/>
      <c r="S8" s="74"/>
      <c r="T8" s="412"/>
      <c r="U8" s="74"/>
      <c r="V8" s="83"/>
      <c r="W8" s="74"/>
      <c r="X8" s="74"/>
      <c r="Y8" s="74"/>
      <c r="Z8" s="74"/>
      <c r="AA8" s="74"/>
    </row>
    <row r="9" spans="1:27" ht="51" hidden="1">
      <c r="A9" s="74"/>
      <c r="B9" s="75"/>
      <c r="C9" s="76" t="s">
        <v>89</v>
      </c>
      <c r="D9" s="76" t="s">
        <v>90</v>
      </c>
      <c r="E9" s="77"/>
      <c r="F9" s="87"/>
      <c r="G9" s="87"/>
      <c r="H9" s="87"/>
      <c r="I9" s="81"/>
      <c r="J9" s="81"/>
      <c r="K9" s="74"/>
      <c r="L9" s="82"/>
      <c r="M9" s="83"/>
      <c r="N9" s="83"/>
      <c r="O9" s="83"/>
      <c r="P9" s="83"/>
      <c r="Q9" s="83"/>
      <c r="R9" s="83"/>
      <c r="S9" s="74"/>
      <c r="T9" s="412"/>
      <c r="U9" s="74"/>
      <c r="V9" s="83"/>
      <c r="W9" s="74"/>
      <c r="X9" s="74"/>
      <c r="Y9" s="74"/>
      <c r="Z9" s="74"/>
      <c r="AA9" s="74"/>
    </row>
    <row r="10" spans="1:27" ht="25.5" hidden="1">
      <c r="A10" s="74"/>
      <c r="B10" s="75"/>
      <c r="C10" s="76" t="s">
        <v>91</v>
      </c>
      <c r="D10" s="76" t="s">
        <v>92</v>
      </c>
      <c r="E10" s="77"/>
      <c r="F10" s="87"/>
      <c r="G10" s="87"/>
      <c r="H10" s="87"/>
      <c r="I10" s="81"/>
      <c r="J10" s="81"/>
      <c r="K10" s="74"/>
      <c r="L10" s="82"/>
      <c r="M10" s="83"/>
      <c r="N10" s="83"/>
      <c r="O10" s="83"/>
      <c r="P10" s="83"/>
      <c r="Q10" s="83"/>
      <c r="R10" s="83"/>
      <c r="S10" s="74"/>
      <c r="T10" s="412"/>
      <c r="U10" s="74"/>
      <c r="V10" s="83"/>
      <c r="W10" s="74"/>
      <c r="X10" s="74"/>
      <c r="Y10" s="74"/>
      <c r="Z10" s="74"/>
      <c r="AA10" s="74"/>
    </row>
    <row r="11" spans="1:27" ht="38.25" hidden="1">
      <c r="A11" s="74"/>
      <c r="B11" s="75"/>
      <c r="C11" s="76" t="s">
        <v>93</v>
      </c>
      <c r="D11" s="76" t="s">
        <v>94</v>
      </c>
      <c r="E11" s="77"/>
      <c r="F11" s="87"/>
      <c r="G11" s="87"/>
      <c r="H11" s="87"/>
      <c r="I11" s="81"/>
      <c r="J11" s="81"/>
      <c r="K11" s="74"/>
      <c r="L11" s="82"/>
      <c r="M11" s="83"/>
      <c r="N11" s="83"/>
      <c r="O11" s="83"/>
      <c r="P11" s="83"/>
      <c r="Q11" s="83"/>
      <c r="R11" s="83"/>
      <c r="S11" s="74"/>
      <c r="T11" s="412"/>
      <c r="U11" s="74"/>
      <c r="V11" s="83"/>
      <c r="W11" s="74"/>
      <c r="X11" s="74"/>
      <c r="Y11" s="74"/>
      <c r="Z11" s="74"/>
      <c r="AA11" s="74"/>
    </row>
    <row r="12" spans="1:27" ht="25.5" hidden="1">
      <c r="A12" s="74"/>
      <c r="B12" s="75"/>
      <c r="C12" s="76" t="s">
        <v>95</v>
      </c>
      <c r="D12" s="76" t="s">
        <v>96</v>
      </c>
      <c r="E12" s="77"/>
      <c r="F12" s="89"/>
      <c r="G12" s="89"/>
      <c r="H12" s="89"/>
      <c r="I12" s="75"/>
      <c r="J12" s="83"/>
      <c r="K12" s="83"/>
      <c r="L12" s="74"/>
      <c r="M12" s="82"/>
      <c r="N12" s="83"/>
      <c r="O12" s="83"/>
      <c r="P12" s="83"/>
      <c r="Q12" s="83"/>
      <c r="R12" s="83"/>
      <c r="S12" s="83"/>
      <c r="T12" s="412"/>
      <c r="U12" s="74"/>
      <c r="V12" s="83"/>
      <c r="W12" s="74"/>
      <c r="X12" s="74"/>
      <c r="Y12" s="74"/>
      <c r="Z12" s="74"/>
      <c r="AA12" s="74"/>
    </row>
    <row r="13" spans="1:27" ht="38.25" hidden="1">
      <c r="A13" s="74"/>
      <c r="B13" s="75"/>
      <c r="C13" s="76" t="s">
        <v>97</v>
      </c>
      <c r="D13" s="76" t="s">
        <v>98</v>
      </c>
      <c r="E13" s="77"/>
      <c r="F13" s="89"/>
      <c r="G13" s="89"/>
      <c r="H13" s="89"/>
      <c r="I13" s="75"/>
      <c r="J13" s="83"/>
      <c r="K13" s="83"/>
      <c r="L13" s="74"/>
      <c r="M13" s="82"/>
      <c r="N13" s="83"/>
      <c r="O13" s="83"/>
      <c r="P13" s="83"/>
      <c r="Q13" s="83"/>
      <c r="R13" s="83"/>
      <c r="S13" s="83"/>
      <c r="T13" s="412"/>
      <c r="U13" s="74"/>
      <c r="V13" s="83"/>
      <c r="W13" s="74"/>
      <c r="X13" s="74"/>
      <c r="Y13" s="74"/>
      <c r="Z13" s="74"/>
      <c r="AA13" s="74"/>
    </row>
    <row r="14" spans="1:27" ht="25.5" hidden="1">
      <c r="A14" s="74"/>
      <c r="B14" s="75"/>
      <c r="C14" s="76" t="s">
        <v>99</v>
      </c>
      <c r="D14" s="90"/>
      <c r="E14" s="77"/>
      <c r="F14" s="89"/>
      <c r="G14" s="89"/>
      <c r="H14" s="89"/>
      <c r="I14" s="75"/>
      <c r="J14" s="83"/>
      <c r="K14" s="83"/>
      <c r="L14" s="74"/>
      <c r="M14" s="82"/>
      <c r="N14" s="83"/>
      <c r="O14" s="83"/>
      <c r="P14" s="83"/>
      <c r="Q14" s="83"/>
      <c r="R14" s="83"/>
      <c r="S14" s="83"/>
      <c r="T14" s="412"/>
      <c r="U14" s="74"/>
      <c r="V14" s="83"/>
      <c r="W14" s="74"/>
      <c r="X14" s="74"/>
      <c r="Y14" s="74"/>
      <c r="Z14" s="74"/>
      <c r="AA14" s="74"/>
    </row>
    <row r="15" spans="1:27" ht="38.25" hidden="1">
      <c r="A15" s="74"/>
      <c r="B15" s="75"/>
      <c r="C15" s="91" t="s">
        <v>100</v>
      </c>
      <c r="D15" s="76"/>
      <c r="E15" s="77"/>
      <c r="F15" s="89"/>
      <c r="G15" s="89"/>
      <c r="H15" s="89"/>
      <c r="I15" s="75"/>
      <c r="J15" s="83"/>
      <c r="K15" s="83"/>
      <c r="L15" s="74"/>
      <c r="M15" s="82"/>
      <c r="N15" s="83"/>
      <c r="O15" s="83"/>
      <c r="P15" s="83"/>
      <c r="Q15" s="83"/>
      <c r="R15" s="83"/>
      <c r="S15" s="83"/>
      <c r="T15" s="412"/>
      <c r="U15" s="74"/>
      <c r="V15" s="83"/>
      <c r="W15" s="74"/>
      <c r="X15" s="74"/>
      <c r="Y15" s="74"/>
      <c r="Z15" s="74"/>
      <c r="AA15" s="74"/>
    </row>
    <row r="16" spans="1:27" ht="23.25" hidden="1">
      <c r="A16" s="67"/>
      <c r="B16" s="23"/>
      <c r="C16" s="23"/>
      <c r="D16" s="23"/>
      <c r="E16" s="92"/>
      <c r="F16" s="23"/>
      <c r="G16" s="92"/>
      <c r="H16" s="92"/>
      <c r="I16" s="73"/>
      <c r="J16" s="73"/>
      <c r="K16" s="73"/>
      <c r="L16" s="73"/>
      <c r="M16" s="72"/>
      <c r="N16" s="73"/>
      <c r="O16" s="73"/>
      <c r="P16" s="73"/>
      <c r="Q16" s="73"/>
      <c r="R16" s="73"/>
      <c r="S16" s="73"/>
      <c r="T16" s="413"/>
      <c r="U16" s="93"/>
      <c r="V16" s="73"/>
      <c r="W16" s="23"/>
      <c r="X16" s="94"/>
      <c r="Y16" s="94"/>
      <c r="Z16" s="23"/>
      <c r="AA16" s="23"/>
    </row>
    <row r="17" spans="1:27" ht="27.75" customHeight="1">
      <c r="A17" s="662"/>
      <c r="B17" s="663"/>
      <c r="C17" s="664"/>
      <c r="D17" s="669" t="s">
        <v>101</v>
      </c>
      <c r="E17" s="663"/>
      <c r="F17" s="663"/>
      <c r="G17" s="663"/>
      <c r="H17" s="663"/>
      <c r="I17" s="663"/>
      <c r="J17" s="663"/>
      <c r="K17" s="663"/>
      <c r="L17" s="663"/>
      <c r="M17" s="663"/>
      <c r="N17" s="663"/>
      <c r="O17" s="663"/>
      <c r="P17" s="663"/>
      <c r="Q17" s="663"/>
      <c r="R17" s="663"/>
      <c r="S17" s="663"/>
      <c r="T17" s="663"/>
      <c r="U17" s="663"/>
      <c r="V17" s="663"/>
      <c r="W17" s="664"/>
      <c r="X17" s="330" t="s">
        <v>102</v>
      </c>
      <c r="Y17" s="23"/>
      <c r="Z17" s="23"/>
      <c r="AA17" s="23"/>
    </row>
    <row r="18" spans="1:27" ht="27.75" customHeight="1">
      <c r="A18" s="665"/>
      <c r="B18" s="607"/>
      <c r="C18" s="666"/>
      <c r="D18" s="665"/>
      <c r="E18" s="607"/>
      <c r="F18" s="607"/>
      <c r="G18" s="607"/>
      <c r="H18" s="607"/>
      <c r="I18" s="607"/>
      <c r="J18" s="607"/>
      <c r="K18" s="607"/>
      <c r="L18" s="607"/>
      <c r="M18" s="607"/>
      <c r="N18" s="607"/>
      <c r="O18" s="607"/>
      <c r="P18" s="607"/>
      <c r="Q18" s="607"/>
      <c r="R18" s="607"/>
      <c r="S18" s="607"/>
      <c r="T18" s="607"/>
      <c r="U18" s="607"/>
      <c r="V18" s="607"/>
      <c r="W18" s="666"/>
      <c r="X18" s="332" t="s">
        <v>954</v>
      </c>
      <c r="Y18" s="23"/>
      <c r="Z18" s="23"/>
      <c r="AA18" s="23"/>
    </row>
    <row r="19" spans="1:27" ht="27.75" customHeight="1">
      <c r="A19" s="665"/>
      <c r="B19" s="607"/>
      <c r="C19" s="666"/>
      <c r="D19" s="665"/>
      <c r="E19" s="607"/>
      <c r="F19" s="607"/>
      <c r="G19" s="607"/>
      <c r="H19" s="607"/>
      <c r="I19" s="607"/>
      <c r="J19" s="607"/>
      <c r="K19" s="607"/>
      <c r="L19" s="607"/>
      <c r="M19" s="607"/>
      <c r="N19" s="607"/>
      <c r="O19" s="607"/>
      <c r="P19" s="607"/>
      <c r="Q19" s="607"/>
      <c r="R19" s="607"/>
      <c r="S19" s="607"/>
      <c r="T19" s="607"/>
      <c r="U19" s="607"/>
      <c r="V19" s="607"/>
      <c r="W19" s="666"/>
      <c r="X19" s="414" t="s">
        <v>955</v>
      </c>
      <c r="Y19" s="23"/>
      <c r="Z19" s="23"/>
      <c r="AA19" s="23"/>
    </row>
    <row r="20" spans="1:27" ht="27.75" customHeight="1">
      <c r="A20" s="667"/>
      <c r="B20" s="668"/>
      <c r="C20" s="628"/>
      <c r="D20" s="667"/>
      <c r="E20" s="668"/>
      <c r="F20" s="668"/>
      <c r="G20" s="668"/>
      <c r="H20" s="668"/>
      <c r="I20" s="668"/>
      <c r="J20" s="668"/>
      <c r="K20" s="668"/>
      <c r="L20" s="668"/>
      <c r="M20" s="668"/>
      <c r="N20" s="668"/>
      <c r="O20" s="668"/>
      <c r="P20" s="668"/>
      <c r="Q20" s="668"/>
      <c r="R20" s="668"/>
      <c r="S20" s="668"/>
      <c r="T20" s="668"/>
      <c r="U20" s="668"/>
      <c r="V20" s="668"/>
      <c r="W20" s="628"/>
      <c r="X20" s="333" t="s">
        <v>105</v>
      </c>
      <c r="Y20" s="23"/>
      <c r="Z20" s="23"/>
      <c r="AA20" s="23"/>
    </row>
    <row r="21" spans="1:27" ht="36.75" customHeight="1">
      <c r="A21" s="334"/>
      <c r="B21" s="335"/>
      <c r="C21" s="335"/>
      <c r="D21" s="335"/>
      <c r="E21" s="336"/>
      <c r="F21" s="337"/>
      <c r="G21" s="338"/>
      <c r="H21" s="338"/>
      <c r="I21" s="337"/>
      <c r="J21" s="337"/>
      <c r="K21" s="337"/>
      <c r="L21" s="337"/>
      <c r="M21" s="337"/>
      <c r="N21" s="337"/>
      <c r="O21" s="337"/>
      <c r="P21" s="337"/>
      <c r="Q21" s="337"/>
      <c r="R21" s="337"/>
      <c r="S21" s="337"/>
      <c r="T21" s="415"/>
      <c r="U21" s="340"/>
      <c r="V21" s="337"/>
      <c r="W21" s="337"/>
      <c r="X21" s="338"/>
      <c r="Y21" s="23"/>
      <c r="Z21" s="23"/>
      <c r="AA21" s="23"/>
    </row>
    <row r="22" spans="1:27" ht="63" customHeight="1">
      <c r="A22" s="702" t="s">
        <v>956</v>
      </c>
      <c r="B22" s="577"/>
      <c r="C22" s="578"/>
      <c r="D22" s="341"/>
      <c r="E22" s="703" t="str">
        <f>CONCATENATE("INFORME DE SEGUIMIENTO DEL PROCESO ",A23)</f>
        <v>INFORME DE SEGUIMIENTO DEL PROCESO GESTIÓN DOCUMENTAL</v>
      </c>
      <c r="F22" s="581"/>
      <c r="G22" s="338"/>
      <c r="H22" s="704" t="s">
        <v>957</v>
      </c>
      <c r="I22" s="580"/>
      <c r="J22" s="581"/>
      <c r="K22" s="342"/>
      <c r="L22" s="343"/>
      <c r="M22" s="343"/>
      <c r="N22" s="343"/>
      <c r="O22" s="343"/>
      <c r="P22" s="343"/>
      <c r="Q22" s="343"/>
      <c r="R22" s="343"/>
      <c r="S22" s="343"/>
      <c r="T22" s="416"/>
      <c r="U22" s="343"/>
      <c r="V22" s="417"/>
      <c r="W22" s="343"/>
      <c r="X22" s="344"/>
      <c r="Y22" s="23"/>
      <c r="Z22" s="23"/>
      <c r="AA22" s="23"/>
    </row>
    <row r="23" spans="1:27" ht="87.75" customHeight="1">
      <c r="A23" s="719" t="s">
        <v>82</v>
      </c>
      <c r="B23" s="577"/>
      <c r="C23" s="578"/>
      <c r="D23" s="341"/>
      <c r="E23" s="345" t="s">
        <v>958</v>
      </c>
      <c r="F23" s="346">
        <f>COUNTA(E31:E32)</f>
        <v>1</v>
      </c>
      <c r="G23" s="338"/>
      <c r="H23" s="739" t="s">
        <v>959</v>
      </c>
      <c r="I23" s="593"/>
      <c r="J23" s="351">
        <f>COUNTIF(I31:I43,"Acción Correctiva")</f>
        <v>1</v>
      </c>
      <c r="K23" s="339"/>
      <c r="L23" s="343"/>
      <c r="M23" s="343"/>
      <c r="N23" s="343"/>
      <c r="O23" s="343"/>
      <c r="P23" s="343"/>
      <c r="Q23" s="343"/>
      <c r="R23" s="343"/>
      <c r="S23" s="343"/>
      <c r="T23" s="416"/>
      <c r="U23" s="344"/>
      <c r="V23" s="418"/>
      <c r="W23" s="341"/>
      <c r="X23" s="344"/>
      <c r="Y23" s="23"/>
      <c r="Z23" s="23"/>
      <c r="AA23" s="23"/>
    </row>
    <row r="24" spans="1:27" ht="48.75" customHeight="1">
      <c r="A24" s="348"/>
      <c r="B24" s="341"/>
      <c r="C24" s="341"/>
      <c r="D24" s="349"/>
      <c r="E24" s="350" t="s">
        <v>8</v>
      </c>
      <c r="F24" s="351">
        <f>COUNTA(H31:H42)</f>
        <v>1</v>
      </c>
      <c r="G24" s="352"/>
      <c r="H24" s="711" t="s">
        <v>960</v>
      </c>
      <c r="I24" s="712"/>
      <c r="J24" s="347">
        <f>COUNTIF(I31:I44,"Acción Preventiva y/o de mejora")</f>
        <v>0</v>
      </c>
      <c r="K24" s="339"/>
      <c r="L24" s="343"/>
      <c r="M24" s="343"/>
      <c r="N24" s="343"/>
      <c r="O24" s="343"/>
      <c r="P24" s="343"/>
      <c r="Q24" s="343"/>
      <c r="R24" s="339"/>
      <c r="S24" s="339"/>
      <c r="T24" s="419"/>
      <c r="U24" s="344"/>
      <c r="V24" s="418"/>
      <c r="W24" s="341"/>
      <c r="X24" s="344"/>
      <c r="Y24" s="23"/>
      <c r="Z24" s="23"/>
      <c r="AA24" s="23"/>
    </row>
    <row r="25" spans="1:27" ht="53.25" customHeight="1">
      <c r="A25" s="348"/>
      <c r="B25" s="341"/>
      <c r="C25" s="341"/>
      <c r="D25" s="353"/>
      <c r="E25" s="350" t="s">
        <v>9</v>
      </c>
      <c r="F25" s="351">
        <f>COUNTIF(W31:W42, "Vencida")</f>
        <v>0</v>
      </c>
      <c r="G25" s="352"/>
      <c r="H25" s="713"/>
      <c r="I25" s="682"/>
      <c r="J25" s="354"/>
      <c r="K25" s="339"/>
      <c r="L25" s="343"/>
      <c r="M25" s="343"/>
      <c r="N25" s="343"/>
      <c r="O25" s="343"/>
      <c r="P25" s="343"/>
      <c r="Q25" s="343"/>
      <c r="R25" s="339"/>
      <c r="S25" s="339"/>
      <c r="T25" s="419"/>
      <c r="U25" s="344"/>
      <c r="V25" s="418"/>
      <c r="W25" s="341"/>
      <c r="X25" s="355"/>
      <c r="Y25" s="23"/>
      <c r="Z25" s="23"/>
      <c r="AA25" s="23"/>
    </row>
    <row r="26" spans="1:27" ht="48.75" customHeight="1">
      <c r="A26" s="348"/>
      <c r="B26" s="341"/>
      <c r="C26" s="341"/>
      <c r="D26" s="349"/>
      <c r="E26" s="350" t="s">
        <v>10</v>
      </c>
      <c r="F26" s="351">
        <f>COUNTIF(W31:W42, "En ejecución")</f>
        <v>1</v>
      </c>
      <c r="G26" s="352"/>
      <c r="H26" s="713"/>
      <c r="I26" s="682"/>
      <c r="J26" s="356"/>
      <c r="K26" s="354"/>
      <c r="L26" s="343"/>
      <c r="M26" s="343"/>
      <c r="N26" s="343"/>
      <c r="O26" s="343"/>
      <c r="P26" s="343"/>
      <c r="Q26" s="343"/>
      <c r="R26" s="339"/>
      <c r="S26" s="339"/>
      <c r="T26" s="419"/>
      <c r="U26" s="344"/>
      <c r="V26" s="418"/>
      <c r="W26" s="341"/>
      <c r="X26" s="355"/>
      <c r="Y26" s="23"/>
      <c r="Z26" s="23"/>
      <c r="AA26" s="23"/>
    </row>
    <row r="27" spans="1:27" ht="51" customHeight="1">
      <c r="A27" s="348"/>
      <c r="B27" s="341"/>
      <c r="C27" s="341"/>
      <c r="D27" s="353"/>
      <c r="E27" s="357" t="s">
        <v>11</v>
      </c>
      <c r="F27" s="347">
        <f>COUNTIF(W31:W42,"Cerrada")</f>
        <v>0</v>
      </c>
      <c r="G27" s="352"/>
      <c r="H27" s="358"/>
      <c r="I27" s="359"/>
      <c r="J27" s="343"/>
      <c r="K27" s="343"/>
      <c r="L27" s="343"/>
      <c r="M27" s="343"/>
      <c r="N27" s="343"/>
      <c r="O27" s="343"/>
      <c r="P27" s="343"/>
      <c r="Q27" s="343"/>
      <c r="R27" s="339"/>
      <c r="S27" s="339"/>
      <c r="T27" s="419"/>
      <c r="U27" s="344"/>
      <c r="V27" s="418"/>
      <c r="W27" s="341"/>
      <c r="X27" s="355"/>
      <c r="Y27" s="23"/>
      <c r="Z27" s="23"/>
      <c r="AA27" s="23"/>
    </row>
    <row r="28" spans="1:27" ht="41.25" customHeight="1">
      <c r="A28" s="348"/>
      <c r="B28" s="341"/>
      <c r="C28" s="341"/>
      <c r="D28" s="341"/>
      <c r="E28" s="360"/>
      <c r="F28" s="361"/>
      <c r="G28" s="352"/>
      <c r="H28" s="358"/>
      <c r="I28" s="362"/>
      <c r="J28" s="363"/>
      <c r="K28" s="362"/>
      <c r="L28" s="363"/>
      <c r="M28" s="364"/>
      <c r="N28" s="365"/>
      <c r="O28" s="365"/>
      <c r="P28" s="365"/>
      <c r="Q28" s="365"/>
      <c r="R28" s="337"/>
      <c r="S28" s="337"/>
      <c r="T28" s="420"/>
      <c r="U28" s="337"/>
      <c r="V28" s="337"/>
      <c r="W28" s="337"/>
      <c r="X28" s="337"/>
      <c r="Y28" s="23"/>
      <c r="Z28" s="23"/>
      <c r="AA28" s="23"/>
    </row>
    <row r="29" spans="1:27" ht="45" customHeight="1">
      <c r="A29" s="670" t="s">
        <v>107</v>
      </c>
      <c r="B29" s="580"/>
      <c r="C29" s="580"/>
      <c r="D29" s="580"/>
      <c r="E29" s="580"/>
      <c r="F29" s="580"/>
      <c r="G29" s="581"/>
      <c r="H29" s="671" t="s">
        <v>108</v>
      </c>
      <c r="I29" s="580"/>
      <c r="J29" s="580"/>
      <c r="K29" s="580"/>
      <c r="L29" s="580"/>
      <c r="M29" s="580"/>
      <c r="N29" s="581"/>
      <c r="O29" s="672" t="s">
        <v>109</v>
      </c>
      <c r="P29" s="580"/>
      <c r="Q29" s="580"/>
      <c r="R29" s="580"/>
      <c r="S29" s="581"/>
      <c r="T29" s="673" t="s">
        <v>110</v>
      </c>
      <c r="U29" s="580"/>
      <c r="V29" s="580"/>
      <c r="W29" s="580"/>
      <c r="X29" s="581"/>
      <c r="Y29" s="102"/>
      <c r="Z29" s="103"/>
      <c r="AA29" s="104"/>
    </row>
    <row r="30" spans="1:27" ht="88.5" customHeight="1">
      <c r="A30" s="399" t="s">
        <v>111</v>
      </c>
      <c r="B30" s="106" t="s">
        <v>53</v>
      </c>
      <c r="C30" s="106" t="s">
        <v>112</v>
      </c>
      <c r="D30" s="106" t="s">
        <v>113</v>
      </c>
      <c r="E30" s="106" t="s">
        <v>114</v>
      </c>
      <c r="F30" s="106" t="s">
        <v>115</v>
      </c>
      <c r="G30" s="107" t="s">
        <v>116</v>
      </c>
      <c r="H30" s="108" t="s">
        <v>117</v>
      </c>
      <c r="I30" s="106" t="s">
        <v>55</v>
      </c>
      <c r="J30" s="106" t="s">
        <v>118</v>
      </c>
      <c r="K30" s="109" t="s">
        <v>119</v>
      </c>
      <c r="L30" s="109" t="s">
        <v>120</v>
      </c>
      <c r="M30" s="109" t="s">
        <v>121</v>
      </c>
      <c r="N30" s="110" t="s">
        <v>122</v>
      </c>
      <c r="O30" s="695" t="s">
        <v>123</v>
      </c>
      <c r="P30" s="577"/>
      <c r="Q30" s="577"/>
      <c r="R30" s="696"/>
      <c r="S30" s="404" t="s">
        <v>124</v>
      </c>
      <c r="T30" s="421" t="s">
        <v>123</v>
      </c>
      <c r="U30" s="403" t="s">
        <v>124</v>
      </c>
      <c r="V30" s="403" t="s">
        <v>57</v>
      </c>
      <c r="W30" s="403" t="s">
        <v>125</v>
      </c>
      <c r="X30" s="404" t="s">
        <v>126</v>
      </c>
      <c r="Y30" s="113"/>
      <c r="Z30" s="23"/>
      <c r="AA30" s="23"/>
    </row>
    <row r="31" spans="1:27" ht="238.5" customHeight="1">
      <c r="A31" s="555">
        <v>1</v>
      </c>
      <c r="B31" s="555" t="s">
        <v>60</v>
      </c>
      <c r="C31" s="555" t="s">
        <v>98</v>
      </c>
      <c r="D31" s="556">
        <v>44741</v>
      </c>
      <c r="E31" s="555" t="s">
        <v>1040</v>
      </c>
      <c r="F31" s="555" t="s">
        <v>61</v>
      </c>
      <c r="G31" s="555" t="s">
        <v>1041</v>
      </c>
      <c r="H31" s="557" t="s">
        <v>1042</v>
      </c>
      <c r="I31" s="558" t="s">
        <v>62</v>
      </c>
      <c r="J31" s="558" t="s">
        <v>1043</v>
      </c>
      <c r="K31" s="555" t="s">
        <v>1044</v>
      </c>
      <c r="L31" s="556">
        <v>44748</v>
      </c>
      <c r="M31" s="556">
        <v>44757</v>
      </c>
      <c r="N31" s="556">
        <v>45107</v>
      </c>
      <c r="O31" s="740" t="s">
        <v>1347</v>
      </c>
      <c r="P31" s="741"/>
      <c r="Q31" s="741"/>
      <c r="R31" s="742"/>
      <c r="S31" s="559"/>
      <c r="T31" s="560"/>
      <c r="U31" s="561"/>
      <c r="V31" s="560"/>
      <c r="W31" s="562" t="s">
        <v>70</v>
      </c>
      <c r="X31" s="563"/>
      <c r="Y31" s="74"/>
      <c r="Z31" s="74"/>
      <c r="AA31" s="74"/>
    </row>
    <row r="32" spans="1:27" ht="222.75" customHeight="1">
      <c r="Y32" s="23"/>
      <c r="Z32" s="23"/>
      <c r="AA32" s="23"/>
    </row>
    <row r="33" spans="1:27" ht="301.5" customHeight="1">
      <c r="Y33" s="23"/>
      <c r="Z33" s="23"/>
      <c r="AA33" s="23"/>
    </row>
    <row r="34" spans="1:27" ht="310.5" customHeight="1">
      <c r="Y34" s="23"/>
      <c r="Z34" s="23"/>
      <c r="AA34" s="23"/>
    </row>
    <row r="35" spans="1:27" ht="15" customHeight="1">
      <c r="A35" s="23"/>
      <c r="B35" s="23"/>
      <c r="C35" s="23"/>
      <c r="D35" s="23"/>
      <c r="E35" s="23"/>
      <c r="F35" s="23"/>
      <c r="G35" s="23"/>
      <c r="H35" s="23"/>
      <c r="I35" s="23"/>
      <c r="J35" s="23"/>
      <c r="K35" s="23"/>
      <c r="L35" s="23"/>
      <c r="M35" s="23"/>
      <c r="N35" s="23"/>
      <c r="O35" s="23"/>
      <c r="P35" s="23"/>
      <c r="Q35" s="23"/>
      <c r="R35" s="23"/>
      <c r="S35" s="23"/>
      <c r="T35" s="411"/>
      <c r="U35" s="23"/>
      <c r="V35" s="73"/>
      <c r="W35" s="23"/>
      <c r="X35" s="23"/>
      <c r="Y35" s="23"/>
      <c r="Z35" s="23"/>
      <c r="AA35" s="23"/>
    </row>
    <row r="36" spans="1:27" ht="15.75" customHeight="1">
      <c r="A36" s="23"/>
      <c r="B36" s="23"/>
      <c r="C36" s="23"/>
      <c r="D36" s="23"/>
      <c r="E36" s="23"/>
      <c r="F36" s="23"/>
      <c r="G36" s="23"/>
      <c r="H36" s="23"/>
      <c r="I36" s="23"/>
      <c r="J36" s="23"/>
      <c r="K36" s="23"/>
      <c r="L36" s="23"/>
      <c r="M36" s="23"/>
      <c r="N36" s="23"/>
      <c r="O36" s="23"/>
      <c r="P36" s="23"/>
      <c r="Q36" s="23"/>
      <c r="R36" s="23"/>
      <c r="S36" s="23"/>
      <c r="T36" s="411"/>
      <c r="U36" s="23"/>
      <c r="V36" s="73"/>
      <c r="W36" s="23"/>
      <c r="X36" s="23"/>
      <c r="Y36" s="23"/>
      <c r="Z36" s="23"/>
      <c r="AA36" s="23"/>
    </row>
    <row r="37" spans="1:27" ht="15.75" customHeight="1">
      <c r="A37" s="23"/>
      <c r="B37" s="23"/>
      <c r="C37" s="23"/>
      <c r="D37" s="23"/>
      <c r="E37" s="23"/>
      <c r="F37" s="23"/>
      <c r="G37" s="23"/>
      <c r="H37" s="23"/>
      <c r="I37" s="23"/>
      <c r="J37" s="23"/>
      <c r="K37" s="23"/>
      <c r="L37" s="23"/>
      <c r="M37" s="23"/>
      <c r="N37" s="23"/>
      <c r="O37" s="23"/>
      <c r="P37" s="23"/>
      <c r="Q37" s="23"/>
      <c r="R37" s="23"/>
      <c r="S37" s="23"/>
      <c r="T37" s="411"/>
      <c r="U37" s="23"/>
      <c r="V37" s="73"/>
      <c r="W37" s="23"/>
      <c r="X37" s="23"/>
      <c r="Y37" s="23"/>
      <c r="Z37" s="23"/>
      <c r="AA37" s="23"/>
    </row>
    <row r="38" spans="1:27" ht="15.75" customHeight="1">
      <c r="A38" s="23"/>
      <c r="B38" s="23"/>
      <c r="C38" s="23"/>
      <c r="D38" s="23"/>
      <c r="E38" s="23"/>
      <c r="F38" s="23"/>
      <c r="G38" s="23"/>
      <c r="H38" s="23"/>
      <c r="I38" s="23"/>
      <c r="J38" s="23"/>
      <c r="K38" s="23"/>
      <c r="L38" s="23"/>
      <c r="M38" s="23"/>
      <c r="N38" s="23"/>
      <c r="O38" s="23"/>
      <c r="P38" s="23"/>
      <c r="Q38" s="23"/>
      <c r="R38" s="23"/>
      <c r="S38" s="23"/>
      <c r="T38" s="411"/>
      <c r="U38" s="23"/>
      <c r="V38" s="73"/>
      <c r="W38" s="23"/>
      <c r="X38" s="23"/>
      <c r="Y38" s="23"/>
      <c r="Z38" s="23"/>
      <c r="AA38" s="23"/>
    </row>
    <row r="39" spans="1:27" ht="15.75" customHeight="1">
      <c r="A39" s="23"/>
      <c r="B39" s="23"/>
      <c r="C39" s="23"/>
      <c r="D39" s="23"/>
      <c r="E39" s="23"/>
      <c r="F39" s="23"/>
      <c r="G39" s="23"/>
      <c r="H39" s="23"/>
      <c r="I39" s="23"/>
      <c r="J39" s="23"/>
      <c r="K39" s="23"/>
      <c r="L39" s="23"/>
      <c r="M39" s="23"/>
      <c r="N39" s="23"/>
      <c r="O39" s="23"/>
      <c r="P39" s="23"/>
      <c r="Q39" s="23"/>
      <c r="R39" s="23"/>
      <c r="S39" s="23"/>
      <c r="T39" s="411"/>
      <c r="U39" s="23"/>
      <c r="V39" s="73"/>
      <c r="W39" s="23"/>
      <c r="X39" s="23"/>
      <c r="Y39" s="23"/>
      <c r="Z39" s="23"/>
      <c r="AA39" s="23"/>
    </row>
    <row r="40" spans="1:27" ht="15.75" customHeight="1">
      <c r="A40" s="23"/>
      <c r="B40" s="23"/>
      <c r="C40" s="23"/>
      <c r="D40" s="23"/>
      <c r="E40" s="23"/>
      <c r="F40" s="23"/>
      <c r="G40" s="23"/>
      <c r="H40" s="23"/>
      <c r="I40" s="23"/>
      <c r="J40" s="23"/>
      <c r="K40" s="23"/>
      <c r="L40" s="23"/>
      <c r="M40" s="23"/>
      <c r="N40" s="23"/>
      <c r="O40" s="23"/>
      <c r="P40" s="23"/>
      <c r="Q40" s="23"/>
      <c r="R40" s="23"/>
      <c r="S40" s="23"/>
      <c r="T40" s="411"/>
      <c r="U40" s="23"/>
      <c r="V40" s="73"/>
      <c r="W40" s="23"/>
      <c r="X40" s="23"/>
      <c r="Y40" s="23"/>
      <c r="Z40" s="23"/>
      <c r="AA40" s="23"/>
    </row>
    <row r="41" spans="1:27" ht="15.75" customHeight="1">
      <c r="A41" s="23"/>
      <c r="B41" s="23"/>
      <c r="C41" s="23"/>
      <c r="D41" s="23"/>
      <c r="E41" s="23"/>
      <c r="F41" s="23"/>
      <c r="G41" s="23"/>
      <c r="H41" s="23"/>
      <c r="I41" s="23"/>
      <c r="J41" s="23"/>
      <c r="K41" s="23"/>
      <c r="L41" s="23"/>
      <c r="M41" s="23"/>
      <c r="N41" s="23"/>
      <c r="O41" s="23"/>
      <c r="P41" s="23"/>
      <c r="Q41" s="23"/>
      <c r="R41" s="23"/>
      <c r="S41" s="23"/>
      <c r="T41" s="411"/>
      <c r="U41" s="23"/>
      <c r="V41" s="73"/>
      <c r="W41" s="23"/>
      <c r="X41" s="23"/>
      <c r="Y41" s="23"/>
      <c r="Z41" s="23"/>
      <c r="AA41" s="23"/>
    </row>
    <row r="42" spans="1:27" ht="15.75" customHeight="1">
      <c r="A42" s="23"/>
      <c r="B42" s="23"/>
      <c r="C42" s="23"/>
      <c r="D42" s="23"/>
      <c r="E42" s="94"/>
      <c r="F42" s="23"/>
      <c r="G42" s="94"/>
      <c r="H42" s="94"/>
      <c r="I42" s="23"/>
      <c r="J42" s="23"/>
      <c r="K42" s="23"/>
      <c r="L42" s="23"/>
      <c r="M42" s="23"/>
      <c r="N42" s="23"/>
      <c r="O42" s="23"/>
      <c r="P42" s="23"/>
      <c r="Q42" s="23"/>
      <c r="R42" s="23"/>
      <c r="S42" s="23"/>
      <c r="T42" s="413" t="s">
        <v>1045</v>
      </c>
      <c r="U42" s="93"/>
      <c r="V42" s="73"/>
      <c r="W42" s="219"/>
      <c r="X42" s="94"/>
      <c r="Y42" s="23"/>
      <c r="Z42" s="23"/>
      <c r="AA42" s="23"/>
    </row>
    <row r="43" spans="1:27" ht="15.75" customHeight="1">
      <c r="A43" s="23"/>
      <c r="B43" s="23"/>
      <c r="C43" s="23"/>
      <c r="D43" s="23"/>
      <c r="E43" s="94"/>
      <c r="F43" s="23"/>
      <c r="G43" s="94"/>
      <c r="H43" s="94"/>
      <c r="I43" s="23"/>
      <c r="J43" s="23"/>
      <c r="K43" s="23"/>
      <c r="L43" s="23"/>
      <c r="M43" s="23"/>
      <c r="N43" s="23"/>
      <c r="O43" s="23"/>
      <c r="P43" s="23"/>
      <c r="Q43" s="23"/>
      <c r="R43" s="23"/>
      <c r="S43" s="23"/>
      <c r="T43" s="413"/>
      <c r="U43" s="93"/>
      <c r="V43" s="73"/>
      <c r="W43" s="219"/>
      <c r="X43" s="94"/>
      <c r="Y43" s="23"/>
      <c r="Z43" s="23"/>
      <c r="AA43" s="23"/>
    </row>
    <row r="44" spans="1:27" ht="15.75" customHeight="1">
      <c r="A44" s="23"/>
      <c r="B44" s="23"/>
      <c r="C44" s="23"/>
      <c r="D44" s="23"/>
      <c r="E44" s="94"/>
      <c r="F44" s="23"/>
      <c r="G44" s="94"/>
      <c r="H44" s="94"/>
      <c r="I44" s="23"/>
      <c r="J44" s="23"/>
      <c r="K44" s="23"/>
      <c r="L44" s="23"/>
      <c r="M44" s="23"/>
      <c r="N44" s="23"/>
      <c r="O44" s="23"/>
      <c r="P44" s="23"/>
      <c r="Q44" s="23"/>
      <c r="R44" s="23"/>
      <c r="S44" s="23"/>
      <c r="T44" s="413"/>
      <c r="U44" s="93"/>
      <c r="V44" s="73"/>
      <c r="W44" s="219"/>
      <c r="X44" s="94"/>
      <c r="Y44" s="23"/>
      <c r="Z44" s="23"/>
      <c r="AA44" s="23"/>
    </row>
    <row r="45" spans="1:27" ht="15.75" customHeight="1">
      <c r="A45" s="23"/>
      <c r="B45" s="23"/>
      <c r="C45" s="23"/>
      <c r="D45" s="23"/>
      <c r="E45" s="94"/>
      <c r="F45" s="23"/>
      <c r="G45" s="94"/>
      <c r="H45" s="94"/>
      <c r="I45" s="23"/>
      <c r="J45" s="23"/>
      <c r="K45" s="23"/>
      <c r="L45" s="23"/>
      <c r="M45" s="23"/>
      <c r="N45" s="23"/>
      <c r="O45" s="23"/>
      <c r="P45" s="23"/>
      <c r="Q45" s="23"/>
      <c r="R45" s="23"/>
      <c r="S45" s="23"/>
      <c r="T45" s="413"/>
      <c r="U45" s="93"/>
      <c r="V45" s="73"/>
      <c r="W45" s="219"/>
      <c r="X45" s="94"/>
      <c r="Y45" s="23"/>
      <c r="Z45" s="23"/>
      <c r="AA45" s="23"/>
    </row>
    <row r="46" spans="1:27" ht="15.75" customHeight="1">
      <c r="A46" s="23"/>
      <c r="B46" s="23"/>
      <c r="C46" s="23"/>
      <c r="D46" s="23"/>
      <c r="E46" s="94"/>
      <c r="F46" s="23"/>
      <c r="G46" s="94"/>
      <c r="H46" s="94"/>
      <c r="I46" s="23"/>
      <c r="J46" s="23"/>
      <c r="K46" s="23"/>
      <c r="L46" s="23"/>
      <c r="M46" s="23"/>
      <c r="N46" s="23"/>
      <c r="O46" s="23"/>
      <c r="P46" s="23"/>
      <c r="Q46" s="23"/>
      <c r="R46" s="23"/>
      <c r="S46" s="23"/>
      <c r="T46" s="413"/>
      <c r="U46" s="93"/>
      <c r="V46" s="73"/>
      <c r="W46" s="219"/>
      <c r="X46" s="94"/>
      <c r="Y46" s="23"/>
      <c r="Z46" s="23"/>
      <c r="AA46" s="23"/>
    </row>
    <row r="47" spans="1:27" ht="15.75" customHeight="1">
      <c r="A47" s="23"/>
      <c r="B47" s="23"/>
      <c r="C47" s="23"/>
      <c r="D47" s="23"/>
      <c r="E47" s="94"/>
      <c r="F47" s="23"/>
      <c r="G47" s="94"/>
      <c r="H47" s="94"/>
      <c r="I47" s="23"/>
      <c r="J47" s="23"/>
      <c r="K47" s="23"/>
      <c r="L47" s="23"/>
      <c r="M47" s="23"/>
      <c r="N47" s="23"/>
      <c r="O47" s="23"/>
      <c r="P47" s="23"/>
      <c r="Q47" s="23"/>
      <c r="R47" s="23"/>
      <c r="S47" s="23"/>
      <c r="T47" s="413"/>
      <c r="U47" s="93"/>
      <c r="V47" s="73"/>
      <c r="W47" s="219"/>
      <c r="X47" s="94"/>
      <c r="Y47" s="23"/>
      <c r="Z47" s="23"/>
      <c r="AA47" s="23"/>
    </row>
    <row r="48" spans="1:27" ht="15.75" customHeight="1">
      <c r="A48" s="23"/>
      <c r="B48" s="23"/>
      <c r="C48" s="23"/>
      <c r="D48" s="23"/>
      <c r="E48" s="94"/>
      <c r="F48" s="23"/>
      <c r="G48" s="94"/>
      <c r="H48" s="94"/>
      <c r="I48" s="23"/>
      <c r="J48" s="23"/>
      <c r="K48" s="23"/>
      <c r="L48" s="23"/>
      <c r="M48" s="23"/>
      <c r="N48" s="23"/>
      <c r="O48" s="23"/>
      <c r="P48" s="23"/>
      <c r="Q48" s="23"/>
      <c r="R48" s="23"/>
      <c r="S48" s="23"/>
      <c r="T48" s="413"/>
      <c r="U48" s="93"/>
      <c r="V48" s="73"/>
      <c r="W48" s="219"/>
      <c r="X48" s="94"/>
      <c r="Y48" s="23"/>
      <c r="Z48" s="23"/>
      <c r="AA48" s="23"/>
    </row>
    <row r="49" spans="1:27" ht="15.75" customHeight="1">
      <c r="A49" s="23"/>
      <c r="B49" s="23"/>
      <c r="C49" s="23"/>
      <c r="D49" s="23"/>
      <c r="E49" s="94"/>
      <c r="F49" s="23"/>
      <c r="G49" s="94"/>
      <c r="H49" s="94"/>
      <c r="I49" s="23"/>
      <c r="J49" s="23"/>
      <c r="K49" s="23"/>
      <c r="L49" s="23"/>
      <c r="M49" s="23"/>
      <c r="N49" s="23"/>
      <c r="O49" s="23"/>
      <c r="P49" s="23"/>
      <c r="Q49" s="23"/>
      <c r="R49" s="23"/>
      <c r="S49" s="23"/>
      <c r="T49" s="413"/>
      <c r="U49" s="93"/>
      <c r="V49" s="73"/>
      <c r="W49" s="219"/>
      <c r="X49" s="94"/>
      <c r="Y49" s="23"/>
      <c r="Z49" s="23"/>
      <c r="AA49" s="23"/>
    </row>
    <row r="50" spans="1:27" ht="15.75" customHeight="1">
      <c r="A50" s="23"/>
      <c r="B50" s="23"/>
      <c r="C50" s="23"/>
      <c r="D50" s="23"/>
      <c r="E50" s="94"/>
      <c r="F50" s="23"/>
      <c r="G50" s="94"/>
      <c r="H50" s="94"/>
      <c r="I50" s="23"/>
      <c r="J50" s="23"/>
      <c r="K50" s="23"/>
      <c r="L50" s="23"/>
      <c r="M50" s="23"/>
      <c r="N50" s="23"/>
      <c r="O50" s="23"/>
      <c r="P50" s="23"/>
      <c r="Q50" s="23"/>
      <c r="R50" s="23"/>
      <c r="S50" s="23"/>
      <c r="T50" s="413"/>
      <c r="U50" s="93"/>
      <c r="V50" s="73"/>
      <c r="W50" s="219"/>
      <c r="X50" s="94"/>
      <c r="Y50" s="23"/>
      <c r="Z50" s="23"/>
      <c r="AA50" s="23"/>
    </row>
    <row r="51" spans="1:27" ht="15.75" customHeight="1">
      <c r="A51" s="23"/>
      <c r="B51" s="23"/>
      <c r="C51" s="23"/>
      <c r="D51" s="23"/>
      <c r="E51" s="94"/>
      <c r="F51" s="23"/>
      <c r="G51" s="94"/>
      <c r="H51" s="94"/>
      <c r="I51" s="23"/>
      <c r="J51" s="23"/>
      <c r="K51" s="23"/>
      <c r="L51" s="23"/>
      <c r="M51" s="23"/>
      <c r="N51" s="23"/>
      <c r="O51" s="23"/>
      <c r="P51" s="23"/>
      <c r="Q51" s="23"/>
      <c r="R51" s="23"/>
      <c r="S51" s="23"/>
      <c r="T51" s="413"/>
      <c r="U51" s="93"/>
      <c r="V51" s="73"/>
      <c r="W51" s="219"/>
      <c r="X51" s="94"/>
      <c r="Y51" s="23"/>
      <c r="Z51" s="23"/>
      <c r="AA51" s="23"/>
    </row>
    <row r="52" spans="1:27" ht="15.75" customHeight="1">
      <c r="A52" s="23"/>
      <c r="B52" s="23"/>
      <c r="C52" s="23"/>
      <c r="D52" s="23"/>
      <c r="E52" s="94"/>
      <c r="F52" s="23"/>
      <c r="G52" s="94"/>
      <c r="H52" s="94"/>
      <c r="I52" s="23"/>
      <c r="J52" s="23"/>
      <c r="K52" s="23"/>
      <c r="L52" s="23"/>
      <c r="M52" s="23"/>
      <c r="N52" s="23"/>
      <c r="O52" s="23"/>
      <c r="P52" s="23"/>
      <c r="Q52" s="23"/>
      <c r="R52" s="23"/>
      <c r="S52" s="23"/>
      <c r="T52" s="413"/>
      <c r="U52" s="93"/>
      <c r="V52" s="73"/>
      <c r="W52" s="219"/>
      <c r="X52" s="94"/>
      <c r="Y52" s="23"/>
      <c r="Z52" s="23"/>
      <c r="AA52" s="23"/>
    </row>
    <row r="53" spans="1:27" ht="15.75" customHeight="1">
      <c r="A53" s="23"/>
      <c r="B53" s="23"/>
      <c r="C53" s="23"/>
      <c r="D53" s="23"/>
      <c r="E53" s="94"/>
      <c r="F53" s="23"/>
      <c r="G53" s="94"/>
      <c r="H53" s="94"/>
      <c r="I53" s="23"/>
      <c r="J53" s="23"/>
      <c r="K53" s="23"/>
      <c r="L53" s="23"/>
      <c r="M53" s="23"/>
      <c r="N53" s="23"/>
      <c r="O53" s="23"/>
      <c r="P53" s="23"/>
      <c r="Q53" s="23"/>
      <c r="R53" s="23"/>
      <c r="S53" s="23"/>
      <c r="T53" s="413"/>
      <c r="U53" s="93"/>
      <c r="V53" s="73"/>
      <c r="W53" s="219"/>
      <c r="X53" s="94"/>
      <c r="Y53" s="23"/>
      <c r="Z53" s="23"/>
      <c r="AA53" s="23"/>
    </row>
    <row r="54" spans="1:27" ht="15.75" customHeight="1">
      <c r="A54" s="23"/>
      <c r="B54" s="23"/>
      <c r="C54" s="23"/>
      <c r="D54" s="23"/>
      <c r="E54" s="94"/>
      <c r="F54" s="23"/>
      <c r="G54" s="94"/>
      <c r="H54" s="94"/>
      <c r="I54" s="23"/>
      <c r="J54" s="23"/>
      <c r="K54" s="23"/>
      <c r="L54" s="23"/>
      <c r="M54" s="23"/>
      <c r="N54" s="23"/>
      <c r="O54" s="23"/>
      <c r="P54" s="23"/>
      <c r="Q54" s="23"/>
      <c r="R54" s="23"/>
      <c r="S54" s="23"/>
      <c r="T54" s="413"/>
      <c r="U54" s="93"/>
      <c r="V54" s="73"/>
      <c r="W54" s="219"/>
      <c r="X54" s="94"/>
      <c r="Y54" s="23"/>
      <c r="Z54" s="23"/>
      <c r="AA54" s="23"/>
    </row>
    <row r="55" spans="1:27" ht="15.75" customHeight="1">
      <c r="A55" s="23"/>
      <c r="B55" s="23"/>
      <c r="C55" s="23"/>
      <c r="D55" s="23"/>
      <c r="E55" s="94"/>
      <c r="F55" s="23"/>
      <c r="G55" s="94"/>
      <c r="H55" s="94"/>
      <c r="I55" s="23"/>
      <c r="J55" s="23"/>
      <c r="K55" s="23"/>
      <c r="L55" s="23"/>
      <c r="M55" s="23"/>
      <c r="N55" s="23"/>
      <c r="O55" s="23"/>
      <c r="P55" s="23"/>
      <c r="Q55" s="23"/>
      <c r="R55" s="23"/>
      <c r="S55" s="23"/>
      <c r="T55" s="413"/>
      <c r="U55" s="93"/>
      <c r="V55" s="73"/>
      <c r="W55" s="219"/>
      <c r="X55" s="94"/>
      <c r="Y55" s="23"/>
      <c r="Z55" s="23"/>
      <c r="AA55" s="23"/>
    </row>
    <row r="56" spans="1:27" ht="15.75" customHeight="1">
      <c r="A56" s="23"/>
      <c r="B56" s="23"/>
      <c r="C56" s="23"/>
      <c r="D56" s="23"/>
      <c r="E56" s="94"/>
      <c r="F56" s="23"/>
      <c r="G56" s="94"/>
      <c r="H56" s="94"/>
      <c r="I56" s="23"/>
      <c r="J56" s="23"/>
      <c r="K56" s="23"/>
      <c r="L56" s="23"/>
      <c r="M56" s="23"/>
      <c r="N56" s="23"/>
      <c r="O56" s="23"/>
      <c r="P56" s="23"/>
      <c r="Q56" s="23"/>
      <c r="R56" s="23"/>
      <c r="S56" s="23"/>
      <c r="T56" s="413"/>
      <c r="U56" s="93"/>
      <c r="V56" s="73"/>
      <c r="W56" s="219"/>
      <c r="X56" s="94"/>
      <c r="Y56" s="23"/>
      <c r="Z56" s="23"/>
      <c r="AA56" s="23"/>
    </row>
    <row r="57" spans="1:27" ht="15.75" customHeight="1">
      <c r="A57" s="23"/>
      <c r="B57" s="23"/>
      <c r="C57" s="23"/>
      <c r="D57" s="23"/>
      <c r="E57" s="94"/>
      <c r="F57" s="23"/>
      <c r="G57" s="94"/>
      <c r="H57" s="94"/>
      <c r="I57" s="23"/>
      <c r="J57" s="23"/>
      <c r="K57" s="23"/>
      <c r="L57" s="23"/>
      <c r="M57" s="23"/>
      <c r="N57" s="23"/>
      <c r="O57" s="23"/>
      <c r="P57" s="23"/>
      <c r="Q57" s="23"/>
      <c r="R57" s="23"/>
      <c r="S57" s="23"/>
      <c r="T57" s="413"/>
      <c r="U57" s="93"/>
      <c r="V57" s="73"/>
      <c r="W57" s="219"/>
      <c r="X57" s="94"/>
      <c r="Y57" s="23"/>
      <c r="Z57" s="23"/>
      <c r="AA57" s="23"/>
    </row>
    <row r="58" spans="1:27" ht="15.75" customHeight="1">
      <c r="A58" s="23"/>
      <c r="B58" s="23"/>
      <c r="C58" s="23"/>
      <c r="D58" s="23"/>
      <c r="E58" s="94"/>
      <c r="F58" s="23"/>
      <c r="G58" s="94"/>
      <c r="H58" s="94"/>
      <c r="I58" s="23"/>
      <c r="J58" s="23"/>
      <c r="K58" s="23"/>
      <c r="L58" s="23"/>
      <c r="M58" s="23"/>
      <c r="N58" s="23"/>
      <c r="O58" s="23"/>
      <c r="P58" s="23"/>
      <c r="Q58" s="23"/>
      <c r="R58" s="23"/>
      <c r="S58" s="23"/>
      <c r="T58" s="413"/>
      <c r="U58" s="93"/>
      <c r="V58" s="73"/>
      <c r="W58" s="219"/>
      <c r="X58" s="94"/>
      <c r="Y58" s="23"/>
      <c r="Z58" s="23"/>
      <c r="AA58" s="23"/>
    </row>
    <row r="59" spans="1:27" ht="15.75" customHeight="1">
      <c r="A59" s="23"/>
      <c r="B59" s="23"/>
      <c r="C59" s="23"/>
      <c r="D59" s="23"/>
      <c r="E59" s="94"/>
      <c r="F59" s="23"/>
      <c r="G59" s="94"/>
      <c r="H59" s="94"/>
      <c r="I59" s="23"/>
      <c r="J59" s="23"/>
      <c r="K59" s="23"/>
      <c r="L59" s="23"/>
      <c r="M59" s="23"/>
      <c r="N59" s="23"/>
      <c r="O59" s="23"/>
      <c r="P59" s="23"/>
      <c r="Q59" s="23"/>
      <c r="R59" s="23"/>
      <c r="S59" s="23"/>
      <c r="T59" s="413"/>
      <c r="U59" s="93"/>
      <c r="V59" s="73"/>
      <c r="W59" s="219"/>
      <c r="X59" s="94"/>
      <c r="Y59" s="23"/>
      <c r="Z59" s="23"/>
      <c r="AA59" s="23"/>
    </row>
    <row r="60" spans="1:27" ht="15.75" customHeight="1">
      <c r="A60" s="23"/>
      <c r="B60" s="23"/>
      <c r="C60" s="23"/>
      <c r="D60" s="23"/>
      <c r="E60" s="94"/>
      <c r="F60" s="23"/>
      <c r="G60" s="94"/>
      <c r="H60" s="94"/>
      <c r="I60" s="23"/>
      <c r="J60" s="23"/>
      <c r="K60" s="23"/>
      <c r="L60" s="23"/>
      <c r="M60" s="23"/>
      <c r="N60" s="23"/>
      <c r="O60" s="23"/>
      <c r="P60" s="23"/>
      <c r="Q60" s="23"/>
      <c r="R60" s="23"/>
      <c r="S60" s="23"/>
      <c r="T60" s="413"/>
      <c r="U60" s="93"/>
      <c r="V60" s="73"/>
      <c r="W60" s="219"/>
      <c r="X60" s="94"/>
      <c r="Y60" s="23"/>
      <c r="Z60" s="23"/>
      <c r="AA60" s="23"/>
    </row>
    <row r="61" spans="1:27" ht="15.75" customHeight="1">
      <c r="A61" s="23"/>
      <c r="B61" s="23"/>
      <c r="C61" s="23"/>
      <c r="D61" s="23"/>
      <c r="E61" s="94"/>
      <c r="F61" s="23"/>
      <c r="G61" s="94"/>
      <c r="H61" s="94"/>
      <c r="I61" s="23"/>
      <c r="J61" s="23"/>
      <c r="K61" s="23"/>
      <c r="L61" s="23"/>
      <c r="M61" s="23"/>
      <c r="N61" s="23"/>
      <c r="O61" s="23"/>
      <c r="P61" s="23"/>
      <c r="Q61" s="23"/>
      <c r="R61" s="23"/>
      <c r="S61" s="23"/>
      <c r="T61" s="413"/>
      <c r="U61" s="93"/>
      <c r="V61" s="73"/>
      <c r="W61" s="219"/>
      <c r="X61" s="94"/>
      <c r="Y61" s="23"/>
      <c r="Z61" s="23"/>
      <c r="AA61" s="23"/>
    </row>
    <row r="62" spans="1:27" ht="15.75" customHeight="1">
      <c r="A62" s="23"/>
      <c r="B62" s="23"/>
      <c r="C62" s="23"/>
      <c r="D62" s="23"/>
      <c r="E62" s="94"/>
      <c r="F62" s="23"/>
      <c r="G62" s="94"/>
      <c r="H62" s="94"/>
      <c r="I62" s="23"/>
      <c r="J62" s="23"/>
      <c r="K62" s="23"/>
      <c r="L62" s="23"/>
      <c r="M62" s="23"/>
      <c r="N62" s="23"/>
      <c r="O62" s="23"/>
      <c r="P62" s="23"/>
      <c r="Q62" s="23"/>
      <c r="R62" s="23"/>
      <c r="S62" s="23"/>
      <c r="T62" s="413"/>
      <c r="U62" s="93"/>
      <c r="V62" s="73"/>
      <c r="W62" s="219"/>
      <c r="X62" s="94"/>
      <c r="Y62" s="23"/>
      <c r="Z62" s="23"/>
      <c r="AA62" s="23"/>
    </row>
    <row r="63" spans="1:27" ht="15.75" customHeight="1">
      <c r="A63" s="23"/>
      <c r="B63" s="23"/>
      <c r="C63" s="23"/>
      <c r="D63" s="23"/>
      <c r="E63" s="94"/>
      <c r="F63" s="23"/>
      <c r="G63" s="94"/>
      <c r="H63" s="94"/>
      <c r="I63" s="23"/>
      <c r="J63" s="23"/>
      <c r="K63" s="23"/>
      <c r="L63" s="23"/>
      <c r="M63" s="23"/>
      <c r="N63" s="23"/>
      <c r="O63" s="23"/>
      <c r="P63" s="23"/>
      <c r="Q63" s="23"/>
      <c r="R63" s="23"/>
      <c r="S63" s="23"/>
      <c r="T63" s="413"/>
      <c r="U63" s="93"/>
      <c r="V63" s="73"/>
      <c r="W63" s="219"/>
      <c r="X63" s="94"/>
      <c r="Y63" s="23"/>
      <c r="Z63" s="23"/>
      <c r="AA63" s="23"/>
    </row>
    <row r="64" spans="1:27" ht="15.75" customHeight="1">
      <c r="A64" s="23"/>
      <c r="B64" s="23"/>
      <c r="C64" s="23"/>
      <c r="D64" s="23"/>
      <c r="E64" s="94"/>
      <c r="F64" s="23"/>
      <c r="G64" s="94"/>
      <c r="H64" s="94"/>
      <c r="I64" s="23"/>
      <c r="J64" s="23"/>
      <c r="K64" s="23"/>
      <c r="L64" s="23"/>
      <c r="M64" s="23"/>
      <c r="N64" s="23"/>
      <c r="O64" s="23"/>
      <c r="P64" s="23"/>
      <c r="Q64" s="23"/>
      <c r="R64" s="23"/>
      <c r="S64" s="23"/>
      <c r="T64" s="413"/>
      <c r="U64" s="93"/>
      <c r="V64" s="73"/>
      <c r="W64" s="219"/>
      <c r="X64" s="94"/>
      <c r="Y64" s="23"/>
      <c r="Z64" s="23"/>
      <c r="AA64" s="23"/>
    </row>
    <row r="65" spans="1:27" ht="15.75" customHeight="1">
      <c r="A65" s="23"/>
      <c r="B65" s="23"/>
      <c r="C65" s="23"/>
      <c r="D65" s="23"/>
      <c r="E65" s="94"/>
      <c r="F65" s="23"/>
      <c r="G65" s="94"/>
      <c r="H65" s="94"/>
      <c r="I65" s="23"/>
      <c r="J65" s="23"/>
      <c r="K65" s="23"/>
      <c r="L65" s="23"/>
      <c r="M65" s="23"/>
      <c r="N65" s="23"/>
      <c r="O65" s="23"/>
      <c r="P65" s="23"/>
      <c r="Q65" s="23"/>
      <c r="R65" s="23"/>
      <c r="S65" s="23"/>
      <c r="T65" s="413"/>
      <c r="U65" s="93"/>
      <c r="V65" s="73"/>
      <c r="W65" s="219"/>
      <c r="X65" s="94"/>
      <c r="Y65" s="23"/>
      <c r="Z65" s="23"/>
      <c r="AA65" s="23"/>
    </row>
    <row r="66" spans="1:27" ht="15.75" customHeight="1">
      <c r="A66" s="23"/>
      <c r="B66" s="23"/>
      <c r="C66" s="23"/>
      <c r="D66" s="23"/>
      <c r="E66" s="94"/>
      <c r="F66" s="23"/>
      <c r="G66" s="94"/>
      <c r="H66" s="94"/>
      <c r="I66" s="23"/>
      <c r="J66" s="23"/>
      <c r="K66" s="23"/>
      <c r="L66" s="23"/>
      <c r="M66" s="23"/>
      <c r="N66" s="23"/>
      <c r="O66" s="23"/>
      <c r="P66" s="23"/>
      <c r="Q66" s="23"/>
      <c r="R66" s="23"/>
      <c r="S66" s="23"/>
      <c r="T66" s="413"/>
      <c r="U66" s="93"/>
      <c r="V66" s="73"/>
      <c r="W66" s="219"/>
      <c r="X66" s="94"/>
      <c r="Y66" s="23"/>
      <c r="Z66" s="23"/>
      <c r="AA66" s="23"/>
    </row>
    <row r="67" spans="1:27" ht="15.75" customHeight="1">
      <c r="A67" s="23"/>
      <c r="B67" s="23"/>
      <c r="C67" s="23"/>
      <c r="D67" s="23"/>
      <c r="E67" s="94"/>
      <c r="F67" s="23"/>
      <c r="G67" s="94"/>
      <c r="H67" s="94"/>
      <c r="I67" s="23"/>
      <c r="J67" s="23"/>
      <c r="K67" s="23"/>
      <c r="L67" s="23"/>
      <c r="M67" s="23"/>
      <c r="N67" s="23"/>
      <c r="O67" s="23"/>
      <c r="P67" s="23"/>
      <c r="Q67" s="23"/>
      <c r="R67" s="23"/>
      <c r="S67" s="23"/>
      <c r="T67" s="413"/>
      <c r="U67" s="93"/>
      <c r="V67" s="73"/>
      <c r="W67" s="219"/>
      <c r="X67" s="94"/>
      <c r="Y67" s="23"/>
      <c r="Z67" s="23"/>
      <c r="AA67" s="23"/>
    </row>
    <row r="68" spans="1:27" ht="15.75" customHeight="1">
      <c r="A68" s="23"/>
      <c r="B68" s="23"/>
      <c r="C68" s="23"/>
      <c r="D68" s="23"/>
      <c r="E68" s="94"/>
      <c r="F68" s="23"/>
      <c r="G68" s="94"/>
      <c r="H68" s="94"/>
      <c r="I68" s="23"/>
      <c r="J68" s="23"/>
      <c r="K68" s="23"/>
      <c r="L68" s="23"/>
      <c r="M68" s="23"/>
      <c r="N68" s="23"/>
      <c r="O68" s="23"/>
      <c r="P68" s="23"/>
      <c r="Q68" s="23"/>
      <c r="R68" s="23"/>
      <c r="S68" s="23"/>
      <c r="T68" s="413"/>
      <c r="U68" s="93"/>
      <c r="V68" s="73"/>
      <c r="W68" s="219"/>
      <c r="X68" s="94"/>
      <c r="Y68" s="23"/>
      <c r="Z68" s="23"/>
      <c r="AA68" s="23"/>
    </row>
    <row r="69" spans="1:27" ht="15.75" customHeight="1">
      <c r="A69" s="23"/>
      <c r="B69" s="23"/>
      <c r="C69" s="23"/>
      <c r="D69" s="23"/>
      <c r="E69" s="94"/>
      <c r="F69" s="23"/>
      <c r="G69" s="94"/>
      <c r="H69" s="94"/>
      <c r="I69" s="23"/>
      <c r="J69" s="23"/>
      <c r="K69" s="23"/>
      <c r="L69" s="23"/>
      <c r="M69" s="23"/>
      <c r="N69" s="23"/>
      <c r="O69" s="23"/>
      <c r="P69" s="23"/>
      <c r="Q69" s="23"/>
      <c r="R69" s="23"/>
      <c r="S69" s="23"/>
      <c r="T69" s="413"/>
      <c r="U69" s="93"/>
      <c r="V69" s="73"/>
      <c r="W69" s="219"/>
      <c r="X69" s="94"/>
      <c r="Y69" s="23"/>
      <c r="Z69" s="23"/>
      <c r="AA69" s="23"/>
    </row>
    <row r="70" spans="1:27" ht="15.75" customHeight="1">
      <c r="A70" s="23"/>
      <c r="B70" s="23"/>
      <c r="C70" s="23"/>
      <c r="D70" s="23"/>
      <c r="E70" s="94"/>
      <c r="F70" s="23"/>
      <c r="G70" s="94"/>
      <c r="H70" s="94"/>
      <c r="I70" s="23"/>
      <c r="J70" s="23"/>
      <c r="K70" s="23"/>
      <c r="L70" s="23"/>
      <c r="M70" s="23"/>
      <c r="N70" s="23"/>
      <c r="O70" s="23"/>
      <c r="P70" s="23"/>
      <c r="Q70" s="23"/>
      <c r="R70" s="23"/>
      <c r="S70" s="23"/>
      <c r="T70" s="413"/>
      <c r="U70" s="93"/>
      <c r="V70" s="73"/>
      <c r="W70" s="219"/>
      <c r="X70" s="94"/>
      <c r="Y70" s="23"/>
      <c r="Z70" s="23"/>
      <c r="AA70" s="23"/>
    </row>
    <row r="71" spans="1:27" ht="15.75" customHeight="1">
      <c r="A71" s="23"/>
      <c r="B71" s="23"/>
      <c r="C71" s="23"/>
      <c r="D71" s="23"/>
      <c r="E71" s="94"/>
      <c r="F71" s="23"/>
      <c r="G71" s="94"/>
      <c r="H71" s="94"/>
      <c r="I71" s="23"/>
      <c r="J71" s="23"/>
      <c r="K71" s="23"/>
      <c r="L71" s="23"/>
      <c r="M71" s="23"/>
      <c r="N71" s="23"/>
      <c r="O71" s="23"/>
      <c r="P71" s="23"/>
      <c r="Q71" s="23"/>
      <c r="R71" s="23"/>
      <c r="S71" s="23"/>
      <c r="T71" s="413"/>
      <c r="U71" s="93"/>
      <c r="V71" s="73"/>
      <c r="W71" s="219"/>
      <c r="X71" s="94"/>
      <c r="Y71" s="23"/>
      <c r="Z71" s="23"/>
      <c r="AA71" s="23"/>
    </row>
    <row r="72" spans="1:27" ht="15.75" customHeight="1">
      <c r="A72" s="23"/>
      <c r="B72" s="23"/>
      <c r="C72" s="23"/>
      <c r="D72" s="23"/>
      <c r="E72" s="94"/>
      <c r="F72" s="23"/>
      <c r="G72" s="94"/>
      <c r="H72" s="94"/>
      <c r="I72" s="23"/>
      <c r="J72" s="23"/>
      <c r="K72" s="23"/>
      <c r="L72" s="23"/>
      <c r="M72" s="23"/>
      <c r="N72" s="23"/>
      <c r="O72" s="23"/>
      <c r="P72" s="23"/>
      <c r="Q72" s="23"/>
      <c r="R72" s="23"/>
      <c r="S72" s="23"/>
      <c r="T72" s="413"/>
      <c r="U72" s="93"/>
      <c r="V72" s="73"/>
      <c r="W72" s="219"/>
      <c r="X72" s="94"/>
      <c r="Y72" s="23"/>
      <c r="Z72" s="23"/>
      <c r="AA72" s="23"/>
    </row>
    <row r="73" spans="1:27" ht="15.75" customHeight="1">
      <c r="A73" s="23"/>
      <c r="B73" s="23"/>
      <c r="C73" s="23"/>
      <c r="D73" s="23"/>
      <c r="E73" s="94"/>
      <c r="F73" s="23"/>
      <c r="G73" s="94"/>
      <c r="H73" s="94"/>
      <c r="I73" s="23"/>
      <c r="J73" s="23"/>
      <c r="K73" s="23"/>
      <c r="L73" s="23"/>
      <c r="M73" s="23"/>
      <c r="N73" s="23"/>
      <c r="O73" s="23"/>
      <c r="P73" s="23"/>
      <c r="Q73" s="23"/>
      <c r="R73" s="23"/>
      <c r="S73" s="23"/>
      <c r="T73" s="413"/>
      <c r="U73" s="93"/>
      <c r="V73" s="73"/>
      <c r="W73" s="219"/>
      <c r="X73" s="94"/>
      <c r="Y73" s="23"/>
      <c r="Z73" s="23"/>
      <c r="AA73" s="23"/>
    </row>
    <row r="74" spans="1:27" ht="15.75" customHeight="1">
      <c r="A74" s="23"/>
      <c r="B74" s="23"/>
      <c r="C74" s="23"/>
      <c r="D74" s="23"/>
      <c r="E74" s="94"/>
      <c r="F74" s="23"/>
      <c r="G74" s="94"/>
      <c r="H74" s="94"/>
      <c r="I74" s="23"/>
      <c r="J74" s="23"/>
      <c r="K74" s="23"/>
      <c r="L74" s="23"/>
      <c r="M74" s="23"/>
      <c r="N74" s="23"/>
      <c r="O74" s="23"/>
      <c r="P74" s="23"/>
      <c r="Q74" s="23"/>
      <c r="R74" s="23"/>
      <c r="S74" s="23"/>
      <c r="T74" s="413"/>
      <c r="U74" s="93"/>
      <c r="V74" s="73"/>
      <c r="W74" s="219"/>
      <c r="X74" s="94"/>
      <c r="Y74" s="23"/>
      <c r="Z74" s="23"/>
      <c r="AA74" s="23"/>
    </row>
    <row r="75" spans="1:27" ht="15.75" customHeight="1">
      <c r="A75" s="23"/>
      <c r="B75" s="23"/>
      <c r="C75" s="23"/>
      <c r="D75" s="23"/>
      <c r="E75" s="94"/>
      <c r="F75" s="23"/>
      <c r="G75" s="94"/>
      <c r="H75" s="94"/>
      <c r="I75" s="23"/>
      <c r="J75" s="23"/>
      <c r="K75" s="23"/>
      <c r="L75" s="23"/>
      <c r="M75" s="23"/>
      <c r="N75" s="23"/>
      <c r="O75" s="23"/>
      <c r="P75" s="23"/>
      <c r="Q75" s="23"/>
      <c r="R75" s="23"/>
      <c r="S75" s="23"/>
      <c r="T75" s="413"/>
      <c r="U75" s="93"/>
      <c r="V75" s="73"/>
      <c r="W75" s="219"/>
      <c r="X75" s="94"/>
      <c r="Y75" s="23"/>
      <c r="Z75" s="23"/>
      <c r="AA75" s="23"/>
    </row>
    <row r="76" spans="1:27" ht="15.75" customHeight="1">
      <c r="A76" s="23"/>
      <c r="B76" s="23"/>
      <c r="C76" s="23"/>
      <c r="D76" s="23"/>
      <c r="E76" s="94"/>
      <c r="F76" s="23"/>
      <c r="G76" s="94"/>
      <c r="H76" s="94"/>
      <c r="I76" s="23"/>
      <c r="J76" s="23"/>
      <c r="K76" s="23"/>
      <c r="L76" s="23"/>
      <c r="M76" s="23"/>
      <c r="N76" s="23"/>
      <c r="O76" s="23"/>
      <c r="P76" s="23"/>
      <c r="Q76" s="23"/>
      <c r="R76" s="23"/>
      <c r="S76" s="23"/>
      <c r="T76" s="413"/>
      <c r="U76" s="93"/>
      <c r="V76" s="73"/>
      <c r="W76" s="219"/>
      <c r="X76" s="94"/>
      <c r="Y76" s="23"/>
      <c r="Z76" s="23"/>
      <c r="AA76" s="23"/>
    </row>
    <row r="77" spans="1:27" ht="15.75" customHeight="1">
      <c r="A77" s="23"/>
      <c r="B77" s="23"/>
      <c r="C77" s="23"/>
      <c r="D77" s="23"/>
      <c r="E77" s="23"/>
      <c r="F77" s="23"/>
      <c r="G77" s="23"/>
      <c r="H77" s="23"/>
      <c r="I77" s="23"/>
      <c r="J77" s="23"/>
      <c r="K77" s="23"/>
      <c r="L77" s="23"/>
      <c r="M77" s="23"/>
      <c r="N77" s="23"/>
      <c r="O77" s="23"/>
      <c r="P77" s="23"/>
      <c r="Q77" s="23"/>
      <c r="R77" s="23"/>
      <c r="S77" s="23"/>
      <c r="T77" s="411"/>
      <c r="U77" s="23"/>
      <c r="V77" s="73"/>
      <c r="W77" s="219"/>
      <c r="X77" s="23"/>
      <c r="Y77" s="23"/>
      <c r="Z77" s="23"/>
      <c r="AA77" s="23"/>
    </row>
    <row r="78" spans="1:27" ht="15.75" customHeight="1">
      <c r="A78" s="23"/>
      <c r="B78" s="23"/>
      <c r="C78" s="23"/>
      <c r="D78" s="23"/>
      <c r="E78" s="23"/>
      <c r="F78" s="23"/>
      <c r="G78" s="23"/>
      <c r="H78" s="23"/>
      <c r="I78" s="23"/>
      <c r="J78" s="23"/>
      <c r="K78" s="23"/>
      <c r="L78" s="23"/>
      <c r="M78" s="23"/>
      <c r="N78" s="23"/>
      <c r="O78" s="23"/>
      <c r="P78" s="23"/>
      <c r="Q78" s="23"/>
      <c r="R78" s="23"/>
      <c r="S78" s="23"/>
      <c r="T78" s="411"/>
      <c r="U78" s="23"/>
      <c r="V78" s="73"/>
      <c r="W78" s="219"/>
      <c r="X78" s="23"/>
      <c r="Y78" s="23"/>
      <c r="Z78" s="23"/>
      <c r="AA78" s="23"/>
    </row>
    <row r="79" spans="1:27" ht="15.75" customHeight="1">
      <c r="A79" s="23"/>
      <c r="B79" s="23"/>
      <c r="C79" s="23"/>
      <c r="D79" s="23"/>
      <c r="E79" s="23"/>
      <c r="F79" s="23"/>
      <c r="G79" s="23"/>
      <c r="H79" s="23"/>
      <c r="I79" s="23"/>
      <c r="J79" s="23"/>
      <c r="K79" s="23"/>
      <c r="L79" s="23"/>
      <c r="M79" s="23"/>
      <c r="N79" s="23"/>
      <c r="O79" s="23"/>
      <c r="P79" s="23"/>
      <c r="Q79" s="23"/>
      <c r="R79" s="23"/>
      <c r="S79" s="23"/>
      <c r="T79" s="411"/>
      <c r="U79" s="23"/>
      <c r="V79" s="73"/>
      <c r="W79" s="219"/>
      <c r="X79" s="23"/>
      <c r="Y79" s="23"/>
      <c r="Z79" s="23"/>
      <c r="AA79" s="23"/>
    </row>
    <row r="80" spans="1:27" ht="15.75" customHeight="1">
      <c r="A80" s="23"/>
      <c r="B80" s="23"/>
      <c r="C80" s="23"/>
      <c r="D80" s="23"/>
      <c r="E80" s="23"/>
      <c r="F80" s="23"/>
      <c r="G80" s="23"/>
      <c r="H80" s="23"/>
      <c r="I80" s="23"/>
      <c r="J80" s="23"/>
      <c r="K80" s="23"/>
      <c r="L80" s="23"/>
      <c r="M80" s="23"/>
      <c r="N80" s="23"/>
      <c r="O80" s="23"/>
      <c r="P80" s="23"/>
      <c r="Q80" s="23"/>
      <c r="R80" s="23"/>
      <c r="S80" s="23"/>
      <c r="T80" s="411"/>
      <c r="U80" s="23"/>
      <c r="V80" s="73"/>
      <c r="W80" s="219"/>
      <c r="X80" s="23"/>
      <c r="Y80" s="23"/>
      <c r="Z80" s="23"/>
      <c r="AA80" s="23"/>
    </row>
    <row r="81" spans="1:27" ht="15.75" customHeight="1">
      <c r="A81" s="23"/>
      <c r="B81" s="23"/>
      <c r="C81" s="23"/>
      <c r="D81" s="23"/>
      <c r="E81" s="23"/>
      <c r="F81" s="23"/>
      <c r="G81" s="23"/>
      <c r="H81" s="23"/>
      <c r="I81" s="23"/>
      <c r="J81" s="23"/>
      <c r="K81" s="23"/>
      <c r="L81" s="23"/>
      <c r="M81" s="23"/>
      <c r="N81" s="23"/>
      <c r="O81" s="23"/>
      <c r="P81" s="23"/>
      <c r="Q81" s="23"/>
      <c r="R81" s="23"/>
      <c r="S81" s="23"/>
      <c r="T81" s="411"/>
      <c r="U81" s="23"/>
      <c r="V81" s="73"/>
      <c r="W81" s="219"/>
      <c r="X81" s="23"/>
      <c r="Y81" s="23"/>
      <c r="Z81" s="23"/>
      <c r="AA81" s="23"/>
    </row>
    <row r="82" spans="1:27" ht="15.75" customHeight="1">
      <c r="A82" s="23"/>
      <c r="B82" s="23"/>
      <c r="C82" s="23"/>
      <c r="D82" s="23"/>
      <c r="E82" s="23"/>
      <c r="F82" s="23"/>
      <c r="G82" s="23"/>
      <c r="H82" s="23"/>
      <c r="I82" s="23"/>
      <c r="J82" s="23"/>
      <c r="K82" s="23"/>
      <c r="L82" s="23"/>
      <c r="M82" s="23"/>
      <c r="N82" s="23"/>
      <c r="O82" s="23"/>
      <c r="P82" s="23"/>
      <c r="Q82" s="23"/>
      <c r="R82" s="23"/>
      <c r="S82" s="23"/>
      <c r="T82" s="411"/>
      <c r="U82" s="23"/>
      <c r="V82" s="73"/>
      <c r="W82" s="219"/>
      <c r="X82" s="23"/>
      <c r="Y82" s="23"/>
      <c r="Z82" s="23"/>
      <c r="AA82" s="23"/>
    </row>
    <row r="83" spans="1:27" ht="15.75" customHeight="1">
      <c r="A83" s="23"/>
      <c r="B83" s="23"/>
      <c r="C83" s="23"/>
      <c r="D83" s="23"/>
      <c r="E83" s="23"/>
      <c r="F83" s="23"/>
      <c r="G83" s="23"/>
      <c r="H83" s="23"/>
      <c r="I83" s="23"/>
      <c r="J83" s="23"/>
      <c r="K83" s="23"/>
      <c r="L83" s="23"/>
      <c r="M83" s="23"/>
      <c r="N83" s="23"/>
      <c r="O83" s="23"/>
      <c r="P83" s="23"/>
      <c r="Q83" s="23"/>
      <c r="R83" s="23"/>
      <c r="S83" s="23"/>
      <c r="T83" s="411"/>
      <c r="U83" s="23"/>
      <c r="V83" s="73"/>
      <c r="W83" s="219"/>
      <c r="X83" s="23"/>
      <c r="Y83" s="23"/>
      <c r="Z83" s="23"/>
      <c r="AA83" s="23"/>
    </row>
    <row r="84" spans="1:27" ht="15.75" customHeight="1">
      <c r="A84" s="23"/>
      <c r="B84" s="23"/>
      <c r="C84" s="23"/>
      <c r="D84" s="23"/>
      <c r="E84" s="23"/>
      <c r="F84" s="23"/>
      <c r="G84" s="23"/>
      <c r="H84" s="23"/>
      <c r="I84" s="23"/>
      <c r="J84" s="23"/>
      <c r="K84" s="23"/>
      <c r="L84" s="23"/>
      <c r="M84" s="23"/>
      <c r="N84" s="23"/>
      <c r="O84" s="23"/>
      <c r="P84" s="23"/>
      <c r="Q84" s="23"/>
      <c r="R84" s="23"/>
      <c r="S84" s="23"/>
      <c r="T84" s="411"/>
      <c r="U84" s="23"/>
      <c r="V84" s="73"/>
      <c r="W84" s="219"/>
      <c r="X84" s="23"/>
      <c r="Y84" s="23"/>
      <c r="Z84" s="23"/>
      <c r="AA84" s="23"/>
    </row>
    <row r="85" spans="1:27" ht="15.75" customHeight="1">
      <c r="A85" s="23"/>
      <c r="B85" s="23"/>
      <c r="C85" s="23"/>
      <c r="D85" s="23"/>
      <c r="E85" s="23"/>
      <c r="F85" s="23"/>
      <c r="G85" s="23"/>
      <c r="H85" s="23"/>
      <c r="I85" s="23"/>
      <c r="J85" s="23"/>
      <c r="K85" s="23"/>
      <c r="L85" s="23"/>
      <c r="M85" s="23"/>
      <c r="N85" s="23"/>
      <c r="O85" s="23"/>
      <c r="P85" s="23"/>
      <c r="Q85" s="23"/>
      <c r="R85" s="23"/>
      <c r="S85" s="23"/>
      <c r="T85" s="411"/>
      <c r="U85" s="23"/>
      <c r="V85" s="73"/>
      <c r="W85" s="219"/>
      <c r="X85" s="23"/>
      <c r="Y85" s="23"/>
      <c r="Z85" s="23"/>
      <c r="AA85" s="23"/>
    </row>
    <row r="86" spans="1:27" ht="15.75" customHeight="1">
      <c r="A86" s="23"/>
      <c r="B86" s="23"/>
      <c r="C86" s="23"/>
      <c r="D86" s="23"/>
      <c r="E86" s="23"/>
      <c r="F86" s="23"/>
      <c r="G86" s="23"/>
      <c r="H86" s="23"/>
      <c r="I86" s="23"/>
      <c r="J86" s="23"/>
      <c r="K86" s="23"/>
      <c r="L86" s="23"/>
      <c r="M86" s="23"/>
      <c r="N86" s="23"/>
      <c r="O86" s="23"/>
      <c r="P86" s="23"/>
      <c r="Q86" s="23"/>
      <c r="R86" s="23"/>
      <c r="S86" s="23"/>
      <c r="T86" s="411"/>
      <c r="U86" s="23"/>
      <c r="V86" s="73"/>
      <c r="W86" s="219"/>
      <c r="X86" s="23"/>
      <c r="Y86" s="23"/>
      <c r="Z86" s="23"/>
      <c r="AA86" s="23"/>
    </row>
    <row r="87" spans="1:27" ht="15.75" customHeight="1">
      <c r="A87" s="23"/>
      <c r="B87" s="23"/>
      <c r="C87" s="23"/>
      <c r="D87" s="23"/>
      <c r="E87" s="23"/>
      <c r="F87" s="23"/>
      <c r="G87" s="23"/>
      <c r="H87" s="23"/>
      <c r="I87" s="23"/>
      <c r="J87" s="23"/>
      <c r="K87" s="23"/>
      <c r="L87" s="23"/>
      <c r="M87" s="23"/>
      <c r="N87" s="23"/>
      <c r="O87" s="23"/>
      <c r="P87" s="23"/>
      <c r="Q87" s="23"/>
      <c r="R87" s="23"/>
      <c r="S87" s="23"/>
      <c r="T87" s="411"/>
      <c r="U87" s="23"/>
      <c r="V87" s="73"/>
      <c r="W87" s="219"/>
      <c r="X87" s="23"/>
      <c r="Y87" s="23"/>
      <c r="Z87" s="23"/>
      <c r="AA87" s="23"/>
    </row>
    <row r="88" spans="1:27" ht="15.75" customHeight="1">
      <c r="A88" s="23"/>
      <c r="B88" s="23"/>
      <c r="C88" s="23"/>
      <c r="D88" s="23"/>
      <c r="E88" s="23"/>
      <c r="F88" s="23"/>
      <c r="G88" s="23"/>
      <c r="H88" s="23"/>
      <c r="I88" s="23"/>
      <c r="J88" s="23"/>
      <c r="K88" s="23"/>
      <c r="L88" s="23"/>
      <c r="M88" s="23"/>
      <c r="N88" s="23"/>
      <c r="O88" s="23"/>
      <c r="P88" s="23"/>
      <c r="Q88" s="23"/>
      <c r="R88" s="23"/>
      <c r="S88" s="23"/>
      <c r="T88" s="411"/>
      <c r="U88" s="23"/>
      <c r="V88" s="73"/>
      <c r="W88" s="219"/>
      <c r="X88" s="23"/>
      <c r="Y88" s="23"/>
      <c r="Z88" s="23"/>
      <c r="AA88" s="23"/>
    </row>
    <row r="89" spans="1:27" ht="15.75" customHeight="1">
      <c r="A89" s="23"/>
      <c r="B89" s="23"/>
      <c r="C89" s="23"/>
      <c r="D89" s="23"/>
      <c r="E89" s="23"/>
      <c r="F89" s="23"/>
      <c r="G89" s="23"/>
      <c r="H89" s="23"/>
      <c r="I89" s="23"/>
      <c r="J89" s="23"/>
      <c r="K89" s="23"/>
      <c r="L89" s="23"/>
      <c r="M89" s="23"/>
      <c r="N89" s="23"/>
      <c r="O89" s="23"/>
      <c r="P89" s="23"/>
      <c r="Q89" s="23"/>
      <c r="R89" s="23"/>
      <c r="S89" s="23"/>
      <c r="T89" s="411"/>
      <c r="U89" s="23"/>
      <c r="V89" s="73"/>
      <c r="W89" s="219"/>
      <c r="X89" s="23"/>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411"/>
      <c r="U90" s="23"/>
      <c r="V90" s="73"/>
      <c r="W90" s="219"/>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411"/>
      <c r="U91" s="23"/>
      <c r="V91" s="73"/>
      <c r="W91" s="219"/>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411"/>
      <c r="U92" s="23"/>
      <c r="V92" s="73"/>
      <c r="W92" s="219"/>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411"/>
      <c r="U93" s="23"/>
      <c r="V93" s="73"/>
      <c r="W93" s="219"/>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411"/>
      <c r="U94" s="23"/>
      <c r="V94" s="73"/>
      <c r="W94" s="219"/>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411"/>
      <c r="U95" s="23"/>
      <c r="V95" s="73"/>
      <c r="W95" s="219"/>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411"/>
      <c r="U96" s="23"/>
      <c r="V96" s="73"/>
      <c r="W96" s="219"/>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411"/>
      <c r="U97" s="23"/>
      <c r="V97" s="73"/>
      <c r="W97" s="219"/>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411"/>
      <c r="U98" s="23"/>
      <c r="V98" s="73"/>
      <c r="W98" s="219"/>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411"/>
      <c r="U99" s="23"/>
      <c r="V99" s="73"/>
      <c r="W99" s="219"/>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411"/>
      <c r="U100" s="23"/>
      <c r="V100" s="73"/>
      <c r="W100" s="219"/>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411"/>
      <c r="U101" s="23"/>
      <c r="V101" s="73"/>
      <c r="W101" s="219"/>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411"/>
      <c r="U102" s="23"/>
      <c r="V102" s="73"/>
      <c r="W102" s="219"/>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411"/>
      <c r="U103" s="23"/>
      <c r="V103" s="73"/>
      <c r="W103" s="219"/>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411"/>
      <c r="U104" s="23"/>
      <c r="V104" s="73"/>
      <c r="W104" s="219"/>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411"/>
      <c r="U105" s="23"/>
      <c r="V105" s="73"/>
      <c r="W105" s="219"/>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411"/>
      <c r="U106" s="23"/>
      <c r="V106" s="73"/>
      <c r="W106" s="219"/>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411"/>
      <c r="U107" s="23"/>
      <c r="V107" s="73"/>
      <c r="W107" s="219"/>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411"/>
      <c r="U108" s="23"/>
      <c r="V108" s="73"/>
      <c r="W108" s="219"/>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411"/>
      <c r="U109" s="23"/>
      <c r="V109" s="73"/>
      <c r="W109" s="219"/>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411"/>
      <c r="U110" s="23"/>
      <c r="V110" s="73"/>
      <c r="W110" s="219"/>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411"/>
      <c r="U111" s="23"/>
      <c r="V111" s="73"/>
      <c r="W111" s="219"/>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411"/>
      <c r="U112" s="23"/>
      <c r="V112" s="73"/>
      <c r="W112" s="219"/>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411"/>
      <c r="U113" s="23"/>
      <c r="V113" s="73"/>
      <c r="W113" s="219"/>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411"/>
      <c r="U114" s="23"/>
      <c r="V114" s="73"/>
      <c r="W114" s="219"/>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411"/>
      <c r="U115" s="23"/>
      <c r="V115" s="73"/>
      <c r="W115" s="219"/>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411"/>
      <c r="U116" s="23"/>
      <c r="V116" s="73"/>
      <c r="W116" s="219"/>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411"/>
      <c r="U117" s="23"/>
      <c r="V117" s="73"/>
      <c r="W117" s="219"/>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411"/>
      <c r="U118" s="23"/>
      <c r="V118" s="73"/>
      <c r="W118" s="219"/>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411"/>
      <c r="U119" s="23"/>
      <c r="V119" s="73"/>
      <c r="W119" s="219"/>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411"/>
      <c r="U120" s="23"/>
      <c r="V120" s="73"/>
      <c r="W120" s="219"/>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411"/>
      <c r="U121" s="23"/>
      <c r="V121" s="73"/>
      <c r="W121" s="219"/>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411"/>
      <c r="U122" s="23"/>
      <c r="V122" s="73"/>
      <c r="W122" s="219"/>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411"/>
      <c r="U123" s="23"/>
      <c r="V123" s="73"/>
      <c r="W123" s="219"/>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411"/>
      <c r="U124" s="23"/>
      <c r="V124" s="73"/>
      <c r="W124" s="219"/>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411"/>
      <c r="U125" s="23"/>
      <c r="V125" s="73"/>
      <c r="W125" s="219"/>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411"/>
      <c r="U126" s="23"/>
      <c r="V126" s="73"/>
      <c r="W126" s="219"/>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411"/>
      <c r="U127" s="23"/>
      <c r="V127" s="73"/>
      <c r="W127" s="219"/>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411"/>
      <c r="U128" s="23"/>
      <c r="V128" s="73"/>
      <c r="W128" s="219"/>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411"/>
      <c r="U129" s="23"/>
      <c r="V129" s="73"/>
      <c r="W129" s="219"/>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411"/>
      <c r="U130" s="23"/>
      <c r="V130" s="73"/>
      <c r="W130" s="219"/>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411"/>
      <c r="U131" s="23"/>
      <c r="V131" s="73"/>
      <c r="W131" s="219"/>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411"/>
      <c r="U132" s="23"/>
      <c r="V132" s="73"/>
      <c r="W132" s="219"/>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411"/>
      <c r="U133" s="23"/>
      <c r="V133" s="73"/>
      <c r="W133" s="219"/>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411"/>
      <c r="U134" s="23"/>
      <c r="V134" s="73"/>
      <c r="W134" s="219"/>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411"/>
      <c r="U135" s="23"/>
      <c r="V135" s="73"/>
      <c r="W135" s="219"/>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411"/>
      <c r="U136" s="23"/>
      <c r="V136" s="73"/>
      <c r="W136" s="219"/>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411"/>
      <c r="U137" s="23"/>
      <c r="V137" s="73"/>
      <c r="W137" s="219"/>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411"/>
      <c r="U138" s="23"/>
      <c r="V138" s="73"/>
      <c r="W138" s="219"/>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411"/>
      <c r="U139" s="23"/>
      <c r="V139" s="73"/>
      <c r="W139" s="219"/>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411"/>
      <c r="U140" s="23"/>
      <c r="V140" s="73"/>
      <c r="W140" s="219"/>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411"/>
      <c r="U141" s="23"/>
      <c r="V141" s="73"/>
      <c r="W141" s="219"/>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411"/>
      <c r="U142" s="23"/>
      <c r="V142" s="73"/>
      <c r="W142" s="219"/>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411"/>
      <c r="U143" s="23"/>
      <c r="V143" s="73"/>
      <c r="W143" s="219"/>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411"/>
      <c r="U144" s="23"/>
      <c r="V144" s="73"/>
      <c r="W144" s="219"/>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411"/>
      <c r="U145" s="23"/>
      <c r="V145" s="73"/>
      <c r="W145" s="219"/>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411"/>
      <c r="U146" s="23"/>
      <c r="V146" s="73"/>
      <c r="W146" s="219"/>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411"/>
      <c r="U147" s="23"/>
      <c r="V147" s="73"/>
      <c r="W147" s="219"/>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411"/>
      <c r="U148" s="23"/>
      <c r="V148" s="73"/>
      <c r="W148" s="219"/>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411"/>
      <c r="U149" s="23"/>
      <c r="V149" s="73"/>
      <c r="W149" s="219"/>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411"/>
      <c r="U150" s="23"/>
      <c r="V150" s="73"/>
      <c r="W150" s="219"/>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411"/>
      <c r="U151" s="23"/>
      <c r="V151" s="73"/>
      <c r="W151" s="219"/>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411"/>
      <c r="U152" s="23"/>
      <c r="V152" s="73"/>
      <c r="W152" s="219"/>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411"/>
      <c r="U153" s="23"/>
      <c r="V153" s="73"/>
      <c r="W153" s="219"/>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411"/>
      <c r="U154" s="23"/>
      <c r="V154" s="73"/>
      <c r="W154" s="219"/>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411"/>
      <c r="U155" s="23"/>
      <c r="V155" s="73"/>
      <c r="W155" s="219"/>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411"/>
      <c r="U156" s="23"/>
      <c r="V156" s="73"/>
      <c r="W156" s="219"/>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411"/>
      <c r="U157" s="23"/>
      <c r="V157" s="73"/>
      <c r="W157" s="219"/>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411"/>
      <c r="U158" s="23"/>
      <c r="V158" s="73"/>
      <c r="W158" s="219"/>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411"/>
      <c r="U159" s="23"/>
      <c r="V159" s="73"/>
      <c r="W159" s="219"/>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411"/>
      <c r="U160" s="23"/>
      <c r="V160" s="73"/>
      <c r="W160" s="219"/>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411"/>
      <c r="U161" s="23"/>
      <c r="V161" s="73"/>
      <c r="W161" s="219"/>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411"/>
      <c r="U162" s="23"/>
      <c r="V162" s="73"/>
      <c r="W162" s="219"/>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411"/>
      <c r="U163" s="23"/>
      <c r="V163" s="73"/>
      <c r="W163" s="219"/>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411"/>
      <c r="U164" s="23"/>
      <c r="V164" s="73"/>
      <c r="W164" s="219"/>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411"/>
      <c r="U165" s="23"/>
      <c r="V165" s="73"/>
      <c r="W165" s="219"/>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411"/>
      <c r="U166" s="23"/>
      <c r="V166" s="73"/>
      <c r="W166" s="219"/>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411"/>
      <c r="U167" s="23"/>
      <c r="V167" s="73"/>
      <c r="W167" s="219"/>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411"/>
      <c r="U168" s="23"/>
      <c r="V168" s="73"/>
      <c r="W168" s="219"/>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411"/>
      <c r="U169" s="23"/>
      <c r="V169" s="73"/>
      <c r="W169" s="219"/>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411"/>
      <c r="U170" s="23"/>
      <c r="V170" s="73"/>
      <c r="W170" s="219"/>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411"/>
      <c r="U171" s="23"/>
      <c r="V171" s="73"/>
      <c r="W171" s="219"/>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411"/>
      <c r="U172" s="23"/>
      <c r="V172" s="73"/>
      <c r="W172" s="219"/>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411"/>
      <c r="U173" s="23"/>
      <c r="V173" s="73"/>
      <c r="W173" s="219"/>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411"/>
      <c r="U174" s="23"/>
      <c r="V174" s="73"/>
      <c r="W174" s="219"/>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411"/>
      <c r="U175" s="23"/>
      <c r="V175" s="73"/>
      <c r="W175" s="219"/>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411"/>
      <c r="U176" s="23"/>
      <c r="V176" s="73"/>
      <c r="W176" s="219"/>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411"/>
      <c r="U177" s="23"/>
      <c r="V177" s="73"/>
      <c r="W177" s="219"/>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411"/>
      <c r="U178" s="23"/>
      <c r="V178" s="73"/>
      <c r="W178" s="219"/>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411"/>
      <c r="U179" s="23"/>
      <c r="V179" s="73"/>
      <c r="W179" s="219"/>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411"/>
      <c r="U180" s="23"/>
      <c r="V180" s="73"/>
      <c r="W180" s="219"/>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411"/>
      <c r="U181" s="23"/>
      <c r="V181" s="73"/>
      <c r="W181" s="219"/>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411"/>
      <c r="U182" s="23"/>
      <c r="V182" s="73"/>
      <c r="W182" s="219"/>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411"/>
      <c r="U183" s="23"/>
      <c r="V183" s="73"/>
      <c r="W183" s="219"/>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411"/>
      <c r="U184" s="23"/>
      <c r="V184" s="73"/>
      <c r="W184" s="219"/>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411"/>
      <c r="U185" s="23"/>
      <c r="V185" s="73"/>
      <c r="W185" s="219"/>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411"/>
      <c r="U186" s="23"/>
      <c r="V186" s="73"/>
      <c r="W186" s="219"/>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411"/>
      <c r="U187" s="23"/>
      <c r="V187" s="73"/>
      <c r="W187" s="219"/>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411"/>
      <c r="U188" s="23"/>
      <c r="V188" s="73"/>
      <c r="W188" s="219"/>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411"/>
      <c r="U189" s="23"/>
      <c r="V189" s="73"/>
      <c r="W189" s="219"/>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411"/>
      <c r="U190" s="23"/>
      <c r="V190" s="73"/>
      <c r="W190" s="219"/>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411"/>
      <c r="U191" s="23"/>
      <c r="V191" s="73"/>
      <c r="W191" s="219"/>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411"/>
      <c r="U192" s="23"/>
      <c r="V192" s="73"/>
      <c r="W192" s="219"/>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411"/>
      <c r="U193" s="23"/>
      <c r="V193" s="73"/>
      <c r="W193" s="219"/>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411"/>
      <c r="U194" s="23"/>
      <c r="V194" s="73"/>
      <c r="W194" s="219"/>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411"/>
      <c r="U195" s="23"/>
      <c r="V195" s="73"/>
      <c r="W195" s="219"/>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411"/>
      <c r="U196" s="23"/>
      <c r="V196" s="73"/>
      <c r="W196" s="219"/>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411"/>
      <c r="U197" s="23"/>
      <c r="V197" s="73"/>
      <c r="W197" s="219"/>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411"/>
      <c r="U198" s="23"/>
      <c r="V198" s="73"/>
      <c r="W198" s="219"/>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411"/>
      <c r="U199" s="23"/>
      <c r="V199" s="73"/>
      <c r="W199" s="219"/>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411"/>
      <c r="U200" s="23"/>
      <c r="V200" s="73"/>
      <c r="W200" s="219"/>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411"/>
      <c r="U201" s="23"/>
      <c r="V201" s="73"/>
      <c r="W201" s="219"/>
      <c r="X201" s="23"/>
      <c r="Y201" s="23"/>
      <c r="Z201" s="23"/>
      <c r="AA201" s="23"/>
    </row>
    <row r="202" spans="1:27" ht="15.75" customHeight="1">
      <c r="A202" s="23"/>
      <c r="B202" s="23"/>
      <c r="C202" s="23"/>
      <c r="D202" s="23"/>
      <c r="E202" s="23"/>
      <c r="F202" s="23"/>
      <c r="G202" s="23"/>
      <c r="H202" s="23"/>
      <c r="I202" s="23"/>
      <c r="J202" s="23"/>
      <c r="K202" s="23"/>
      <c r="L202" s="23"/>
      <c r="M202" s="23"/>
      <c r="N202" s="23"/>
      <c r="O202" s="23"/>
      <c r="P202" s="23"/>
      <c r="Q202" s="23"/>
      <c r="R202" s="23"/>
      <c r="S202" s="23"/>
      <c r="T202" s="411"/>
      <c r="U202" s="23"/>
      <c r="V202" s="73"/>
      <c r="W202" s="219"/>
      <c r="X202" s="23"/>
      <c r="Y202" s="23"/>
      <c r="Z202" s="23"/>
      <c r="AA202" s="23"/>
    </row>
    <row r="203" spans="1:27" ht="15.75" customHeight="1">
      <c r="A203" s="23"/>
      <c r="B203" s="23"/>
      <c r="C203" s="23"/>
      <c r="D203" s="23"/>
      <c r="E203" s="23"/>
      <c r="F203" s="23"/>
      <c r="G203" s="23"/>
      <c r="H203" s="23"/>
      <c r="I203" s="23"/>
      <c r="J203" s="23"/>
      <c r="K203" s="23"/>
      <c r="L203" s="23"/>
      <c r="M203" s="23"/>
      <c r="N203" s="23"/>
      <c r="O203" s="23"/>
      <c r="P203" s="23"/>
      <c r="Q203" s="23"/>
      <c r="R203" s="23"/>
      <c r="S203" s="23"/>
      <c r="T203" s="411"/>
      <c r="U203" s="23"/>
      <c r="V203" s="73"/>
      <c r="W203" s="219"/>
      <c r="X203" s="23"/>
      <c r="Y203" s="23"/>
      <c r="Z203" s="23"/>
      <c r="AA203" s="23"/>
    </row>
    <row r="204" spans="1:27" ht="15.75" customHeight="1">
      <c r="A204" s="23"/>
      <c r="B204" s="23"/>
      <c r="C204" s="23"/>
      <c r="D204" s="23"/>
      <c r="E204" s="23"/>
      <c r="F204" s="23"/>
      <c r="G204" s="23"/>
      <c r="H204" s="23"/>
      <c r="I204" s="23"/>
      <c r="J204" s="23"/>
      <c r="K204" s="23"/>
      <c r="L204" s="23"/>
      <c r="M204" s="23"/>
      <c r="N204" s="23"/>
      <c r="O204" s="23"/>
      <c r="P204" s="23"/>
      <c r="Q204" s="23"/>
      <c r="R204" s="23"/>
      <c r="S204" s="23"/>
      <c r="T204" s="411"/>
      <c r="U204" s="23"/>
      <c r="V204" s="73"/>
      <c r="W204" s="219"/>
      <c r="X204" s="23"/>
      <c r="Y204" s="23"/>
      <c r="Z204" s="23"/>
      <c r="AA204" s="23"/>
    </row>
    <row r="205" spans="1:27" ht="15.75" customHeight="1">
      <c r="A205" s="23"/>
      <c r="B205" s="23"/>
      <c r="C205" s="23"/>
      <c r="D205" s="23"/>
      <c r="E205" s="23"/>
      <c r="F205" s="23"/>
      <c r="G205" s="23"/>
      <c r="H205" s="23"/>
      <c r="I205" s="23"/>
      <c r="J205" s="23"/>
      <c r="K205" s="23"/>
      <c r="L205" s="23"/>
      <c r="M205" s="23"/>
      <c r="N205" s="23"/>
      <c r="O205" s="23"/>
      <c r="P205" s="23"/>
      <c r="Q205" s="23"/>
      <c r="R205" s="23"/>
      <c r="S205" s="23"/>
      <c r="T205" s="411"/>
      <c r="U205" s="23"/>
      <c r="V205" s="73"/>
      <c r="W205" s="219"/>
      <c r="X205" s="23"/>
      <c r="Y205" s="23"/>
      <c r="Z205" s="23"/>
      <c r="AA205" s="23"/>
    </row>
    <row r="206" spans="1:27" ht="15.75" customHeight="1">
      <c r="A206" s="23"/>
      <c r="B206" s="23"/>
      <c r="C206" s="23"/>
      <c r="D206" s="23"/>
      <c r="E206" s="23"/>
      <c r="F206" s="23"/>
      <c r="G206" s="23"/>
      <c r="H206" s="23"/>
      <c r="I206" s="23"/>
      <c r="J206" s="23"/>
      <c r="K206" s="23"/>
      <c r="L206" s="23"/>
      <c r="M206" s="23"/>
      <c r="N206" s="23"/>
      <c r="O206" s="23"/>
      <c r="P206" s="23"/>
      <c r="Q206" s="23"/>
      <c r="R206" s="23"/>
      <c r="S206" s="23"/>
      <c r="T206" s="411"/>
      <c r="U206" s="23"/>
      <c r="V206" s="73"/>
      <c r="W206" s="219"/>
      <c r="X206" s="23"/>
      <c r="Y206" s="23"/>
      <c r="Z206" s="23"/>
      <c r="AA206" s="23"/>
    </row>
    <row r="207" spans="1:27" ht="15.75" customHeight="1">
      <c r="A207" s="23"/>
      <c r="B207" s="23"/>
      <c r="C207" s="23"/>
      <c r="D207" s="23"/>
      <c r="E207" s="23"/>
      <c r="F207" s="23"/>
      <c r="G207" s="23"/>
      <c r="H207" s="23"/>
      <c r="I207" s="23"/>
      <c r="J207" s="23"/>
      <c r="K207" s="23"/>
      <c r="L207" s="23"/>
      <c r="M207" s="23"/>
      <c r="N207" s="23"/>
      <c r="O207" s="23"/>
      <c r="P207" s="23"/>
      <c r="Q207" s="23"/>
      <c r="R207" s="23"/>
      <c r="S207" s="23"/>
      <c r="T207" s="411"/>
      <c r="U207" s="23"/>
      <c r="V207" s="73"/>
      <c r="W207" s="219"/>
      <c r="X207" s="23"/>
      <c r="Y207" s="23"/>
      <c r="Z207" s="23"/>
      <c r="AA207" s="23"/>
    </row>
    <row r="208" spans="1:27" ht="15.75" customHeight="1">
      <c r="A208" s="23"/>
      <c r="B208" s="23"/>
      <c r="C208" s="23"/>
      <c r="D208" s="23"/>
      <c r="E208" s="23"/>
      <c r="F208" s="23"/>
      <c r="G208" s="23"/>
      <c r="H208" s="23"/>
      <c r="I208" s="23"/>
      <c r="J208" s="23"/>
      <c r="K208" s="23"/>
      <c r="L208" s="23"/>
      <c r="M208" s="23"/>
      <c r="N208" s="23"/>
      <c r="O208" s="23"/>
      <c r="P208" s="23"/>
      <c r="Q208" s="23"/>
      <c r="R208" s="23"/>
      <c r="S208" s="23"/>
      <c r="T208" s="411"/>
      <c r="U208" s="23"/>
      <c r="V208" s="73"/>
      <c r="W208" s="219"/>
      <c r="X208" s="23"/>
      <c r="Y208" s="23"/>
      <c r="Z208" s="23"/>
      <c r="AA208" s="23"/>
    </row>
    <row r="209" spans="1:27" ht="15.75" customHeight="1">
      <c r="A209" s="23"/>
      <c r="B209" s="23"/>
      <c r="C209" s="23"/>
      <c r="D209" s="23"/>
      <c r="E209" s="23"/>
      <c r="F209" s="23"/>
      <c r="G209" s="23"/>
      <c r="H209" s="23"/>
      <c r="I209" s="23"/>
      <c r="J209" s="23"/>
      <c r="K209" s="23"/>
      <c r="L209" s="23"/>
      <c r="M209" s="23"/>
      <c r="N209" s="23"/>
      <c r="O209" s="23"/>
      <c r="P209" s="23"/>
      <c r="Q209" s="23"/>
      <c r="R209" s="23"/>
      <c r="S209" s="23"/>
      <c r="T209" s="411"/>
      <c r="U209" s="23"/>
      <c r="V209" s="73"/>
      <c r="W209" s="219"/>
      <c r="X209" s="23"/>
      <c r="Y209" s="23"/>
      <c r="Z209" s="23"/>
      <c r="AA209" s="23"/>
    </row>
    <row r="210" spans="1:27" ht="15.75" customHeight="1">
      <c r="A210" s="23"/>
      <c r="B210" s="23"/>
      <c r="C210" s="23"/>
      <c r="D210" s="23"/>
      <c r="E210" s="23"/>
      <c r="F210" s="23"/>
      <c r="G210" s="23"/>
      <c r="H210" s="23"/>
      <c r="I210" s="23"/>
      <c r="J210" s="23"/>
      <c r="K210" s="23"/>
      <c r="L210" s="23"/>
      <c r="M210" s="23"/>
      <c r="N210" s="23"/>
      <c r="O210" s="23"/>
      <c r="P210" s="23"/>
      <c r="Q210" s="23"/>
      <c r="R210" s="23"/>
      <c r="S210" s="23"/>
      <c r="T210" s="411"/>
      <c r="U210" s="23"/>
      <c r="V210" s="73"/>
      <c r="W210" s="219"/>
      <c r="X210" s="23"/>
      <c r="Y210" s="23"/>
      <c r="Z210" s="23"/>
      <c r="AA210" s="23"/>
    </row>
    <row r="211" spans="1:27" ht="15.75" customHeight="1">
      <c r="A211" s="23"/>
      <c r="B211" s="23"/>
      <c r="C211" s="23"/>
      <c r="D211" s="23"/>
      <c r="E211" s="23"/>
      <c r="F211" s="23"/>
      <c r="G211" s="23"/>
      <c r="H211" s="23"/>
      <c r="I211" s="23"/>
      <c r="J211" s="23"/>
      <c r="K211" s="23"/>
      <c r="L211" s="23"/>
      <c r="M211" s="23"/>
      <c r="N211" s="23"/>
      <c r="O211" s="23"/>
      <c r="P211" s="23"/>
      <c r="Q211" s="23"/>
      <c r="R211" s="23"/>
      <c r="S211" s="23"/>
      <c r="T211" s="411"/>
      <c r="U211" s="23"/>
      <c r="V211" s="73"/>
      <c r="W211" s="219"/>
      <c r="X211" s="23"/>
      <c r="Y211" s="23"/>
      <c r="Z211" s="23"/>
      <c r="AA211" s="23"/>
    </row>
    <row r="212" spans="1:27" ht="15.75" customHeight="1">
      <c r="A212" s="23"/>
      <c r="B212" s="23"/>
      <c r="C212" s="23"/>
      <c r="D212" s="23"/>
      <c r="E212" s="23"/>
      <c r="F212" s="23"/>
      <c r="G212" s="23"/>
      <c r="H212" s="23"/>
      <c r="I212" s="23"/>
      <c r="J212" s="23"/>
      <c r="K212" s="23"/>
      <c r="L212" s="23"/>
      <c r="M212" s="23"/>
      <c r="N212" s="23"/>
      <c r="O212" s="23"/>
      <c r="P212" s="23"/>
      <c r="Q212" s="23"/>
      <c r="R212" s="23"/>
      <c r="S212" s="23"/>
      <c r="T212" s="411"/>
      <c r="U212" s="23"/>
      <c r="V212" s="73"/>
      <c r="W212" s="219"/>
      <c r="X212" s="23"/>
      <c r="Y212" s="23"/>
      <c r="Z212" s="23"/>
      <c r="AA212" s="23"/>
    </row>
    <row r="213" spans="1:27" ht="15.75" customHeight="1">
      <c r="A213" s="23"/>
      <c r="B213" s="23"/>
      <c r="C213" s="23"/>
      <c r="D213" s="23"/>
      <c r="E213" s="23"/>
      <c r="F213" s="23"/>
      <c r="G213" s="23"/>
      <c r="H213" s="23"/>
      <c r="I213" s="23"/>
      <c r="J213" s="23"/>
      <c r="K213" s="23"/>
      <c r="L213" s="23"/>
      <c r="M213" s="23"/>
      <c r="N213" s="23"/>
      <c r="O213" s="23"/>
      <c r="P213" s="23"/>
      <c r="Q213" s="23"/>
      <c r="R213" s="23"/>
      <c r="S213" s="23"/>
      <c r="T213" s="411"/>
      <c r="U213" s="23"/>
      <c r="V213" s="73"/>
      <c r="W213" s="219"/>
      <c r="X213" s="23"/>
      <c r="Y213" s="23"/>
      <c r="Z213" s="23"/>
      <c r="AA213" s="23"/>
    </row>
    <row r="214" spans="1:27" ht="15.75" customHeight="1">
      <c r="A214" s="23"/>
      <c r="B214" s="23"/>
      <c r="C214" s="23"/>
      <c r="D214" s="23"/>
      <c r="E214" s="23"/>
      <c r="F214" s="23"/>
      <c r="G214" s="23"/>
      <c r="H214" s="23"/>
      <c r="I214" s="23"/>
      <c r="J214" s="23"/>
      <c r="K214" s="23"/>
      <c r="L214" s="23"/>
      <c r="M214" s="23"/>
      <c r="N214" s="23"/>
      <c r="O214" s="23"/>
      <c r="P214" s="23"/>
      <c r="Q214" s="23"/>
      <c r="R214" s="23"/>
      <c r="S214" s="23"/>
      <c r="T214" s="411"/>
      <c r="U214" s="23"/>
      <c r="V214" s="73"/>
      <c r="W214" s="219"/>
      <c r="X214" s="23"/>
      <c r="Y214" s="23"/>
      <c r="Z214" s="23"/>
      <c r="AA214" s="23"/>
    </row>
    <row r="215" spans="1:27" ht="15.75" customHeight="1">
      <c r="A215" s="23"/>
      <c r="B215" s="23"/>
      <c r="C215" s="23"/>
      <c r="D215" s="23"/>
      <c r="E215" s="23"/>
      <c r="F215" s="23"/>
      <c r="G215" s="23"/>
      <c r="H215" s="23"/>
      <c r="I215" s="23"/>
      <c r="J215" s="23"/>
      <c r="K215" s="23"/>
      <c r="L215" s="23"/>
      <c r="M215" s="23"/>
      <c r="N215" s="23"/>
      <c r="O215" s="23"/>
      <c r="P215" s="23"/>
      <c r="Q215" s="23"/>
      <c r="R215" s="23"/>
      <c r="S215" s="23"/>
      <c r="T215" s="411"/>
      <c r="U215" s="23"/>
      <c r="V215" s="73"/>
      <c r="W215" s="219"/>
      <c r="X215" s="23"/>
      <c r="Y215" s="23"/>
      <c r="Z215" s="23"/>
      <c r="AA215" s="23"/>
    </row>
    <row r="216" spans="1:27" ht="15.75" customHeight="1">
      <c r="A216" s="23"/>
      <c r="B216" s="23"/>
      <c r="C216" s="23"/>
      <c r="D216" s="23"/>
      <c r="E216" s="23"/>
      <c r="F216" s="23"/>
      <c r="G216" s="23"/>
      <c r="H216" s="23"/>
      <c r="I216" s="23"/>
      <c r="J216" s="23"/>
      <c r="K216" s="23"/>
      <c r="L216" s="23"/>
      <c r="M216" s="23"/>
      <c r="N216" s="23"/>
      <c r="O216" s="23"/>
      <c r="P216" s="23"/>
      <c r="Q216" s="23"/>
      <c r="R216" s="23"/>
      <c r="S216" s="23"/>
      <c r="T216" s="411"/>
      <c r="U216" s="23"/>
      <c r="V216" s="73"/>
      <c r="W216" s="219"/>
      <c r="X216" s="23"/>
      <c r="Y216" s="23"/>
      <c r="Z216" s="23"/>
      <c r="AA216" s="23"/>
    </row>
    <row r="217" spans="1:27" ht="15.75" customHeight="1">
      <c r="A217" s="23"/>
      <c r="B217" s="23"/>
      <c r="C217" s="23"/>
      <c r="D217" s="23"/>
      <c r="E217" s="23"/>
      <c r="F217" s="23"/>
      <c r="G217" s="23"/>
      <c r="H217" s="23"/>
      <c r="I217" s="23"/>
      <c r="J217" s="23"/>
      <c r="K217" s="23"/>
      <c r="L217" s="23"/>
      <c r="M217" s="23"/>
      <c r="N217" s="23"/>
      <c r="O217" s="23"/>
      <c r="P217" s="23"/>
      <c r="Q217" s="23"/>
      <c r="R217" s="23"/>
      <c r="S217" s="23"/>
      <c r="T217" s="411"/>
      <c r="U217" s="23"/>
      <c r="V217" s="73"/>
      <c r="W217" s="219"/>
      <c r="X217" s="23"/>
      <c r="Y217" s="23"/>
      <c r="Z217" s="23"/>
      <c r="AA217" s="23"/>
    </row>
    <row r="218" spans="1:27" ht="15.75" customHeight="1">
      <c r="A218" s="23"/>
      <c r="B218" s="23"/>
      <c r="C218" s="23"/>
      <c r="D218" s="23"/>
      <c r="E218" s="23"/>
      <c r="F218" s="23"/>
      <c r="G218" s="23"/>
      <c r="H218" s="23"/>
      <c r="I218" s="23"/>
      <c r="J218" s="23"/>
      <c r="K218" s="23"/>
      <c r="L218" s="23"/>
      <c r="M218" s="23"/>
      <c r="N218" s="23"/>
      <c r="O218" s="23"/>
      <c r="P218" s="23"/>
      <c r="Q218" s="23"/>
      <c r="R218" s="23"/>
      <c r="S218" s="23"/>
      <c r="T218" s="411"/>
      <c r="U218" s="23"/>
      <c r="V218" s="73"/>
      <c r="W218" s="219"/>
      <c r="X218" s="23"/>
      <c r="Y218" s="23"/>
      <c r="Z218" s="23"/>
      <c r="AA218" s="23"/>
    </row>
    <row r="219" spans="1:27" ht="15.75" customHeight="1">
      <c r="A219" s="23"/>
      <c r="B219" s="23"/>
      <c r="C219" s="23"/>
      <c r="D219" s="23"/>
      <c r="E219" s="23"/>
      <c r="F219" s="23"/>
      <c r="G219" s="23"/>
      <c r="H219" s="23"/>
      <c r="I219" s="23"/>
      <c r="J219" s="23"/>
      <c r="K219" s="23"/>
      <c r="L219" s="23"/>
      <c r="M219" s="23"/>
      <c r="N219" s="23"/>
      <c r="O219" s="23"/>
      <c r="P219" s="23"/>
      <c r="Q219" s="23"/>
      <c r="R219" s="23"/>
      <c r="S219" s="23"/>
      <c r="T219" s="411"/>
      <c r="U219" s="23"/>
      <c r="V219" s="73"/>
      <c r="W219" s="219"/>
      <c r="X219" s="23"/>
      <c r="Y219" s="23"/>
      <c r="Z219" s="23"/>
      <c r="AA219" s="23"/>
    </row>
    <row r="220" spans="1:27" ht="15.75" customHeight="1">
      <c r="A220" s="23"/>
      <c r="B220" s="23"/>
      <c r="C220" s="23"/>
      <c r="D220" s="23"/>
      <c r="E220" s="23"/>
      <c r="F220" s="23"/>
      <c r="G220" s="23"/>
      <c r="H220" s="23"/>
      <c r="I220" s="23"/>
      <c r="J220" s="23"/>
      <c r="K220" s="23"/>
      <c r="L220" s="23"/>
      <c r="M220" s="23"/>
      <c r="N220" s="23"/>
      <c r="O220" s="23"/>
      <c r="P220" s="23"/>
      <c r="Q220" s="23"/>
      <c r="R220" s="23"/>
      <c r="S220" s="23"/>
      <c r="T220" s="411"/>
      <c r="U220" s="23"/>
      <c r="V220" s="73"/>
      <c r="W220" s="219"/>
      <c r="X220" s="23"/>
      <c r="Y220" s="23"/>
      <c r="Z220" s="23"/>
      <c r="AA220" s="23"/>
    </row>
    <row r="221" spans="1:27" ht="15.75" customHeight="1">
      <c r="A221" s="23"/>
      <c r="B221" s="23"/>
      <c r="C221" s="23"/>
      <c r="D221" s="23"/>
      <c r="E221" s="23"/>
      <c r="F221" s="23"/>
      <c r="G221" s="23"/>
      <c r="H221" s="23"/>
      <c r="I221" s="23"/>
      <c r="J221" s="23"/>
      <c r="K221" s="23"/>
      <c r="L221" s="23"/>
      <c r="M221" s="23"/>
      <c r="N221" s="23"/>
      <c r="O221" s="23"/>
      <c r="P221" s="23"/>
      <c r="Q221" s="23"/>
      <c r="R221" s="23"/>
      <c r="S221" s="23"/>
      <c r="T221" s="411"/>
      <c r="U221" s="23"/>
      <c r="V221" s="73"/>
      <c r="W221" s="219"/>
      <c r="X221" s="23"/>
      <c r="Y221" s="23"/>
      <c r="Z221" s="23"/>
      <c r="AA221" s="23"/>
    </row>
    <row r="222" spans="1:27" ht="15.75" customHeight="1">
      <c r="A222" s="23"/>
      <c r="B222" s="23"/>
      <c r="C222" s="23"/>
      <c r="D222" s="23"/>
      <c r="E222" s="23"/>
      <c r="F222" s="23"/>
      <c r="G222" s="23"/>
      <c r="H222" s="23"/>
      <c r="I222" s="23"/>
      <c r="J222" s="23"/>
      <c r="K222" s="23"/>
      <c r="L222" s="23"/>
      <c r="M222" s="23"/>
      <c r="N222" s="23"/>
      <c r="O222" s="23"/>
      <c r="P222" s="23"/>
      <c r="Q222" s="23"/>
      <c r="R222" s="23"/>
      <c r="S222" s="23"/>
      <c r="T222" s="411"/>
      <c r="U222" s="23"/>
      <c r="V222" s="73"/>
      <c r="W222" s="219"/>
      <c r="X222" s="23"/>
      <c r="Y222" s="23"/>
      <c r="Z222" s="23"/>
      <c r="AA222" s="23"/>
    </row>
    <row r="223" spans="1:27" ht="15.75" customHeight="1">
      <c r="A223" s="23"/>
      <c r="B223" s="23"/>
      <c r="C223" s="23"/>
      <c r="D223" s="23"/>
      <c r="E223" s="23"/>
      <c r="F223" s="23"/>
      <c r="G223" s="23"/>
      <c r="H223" s="23"/>
      <c r="I223" s="23"/>
      <c r="J223" s="23"/>
      <c r="K223" s="23"/>
      <c r="L223" s="23"/>
      <c r="M223" s="23"/>
      <c r="N223" s="23"/>
      <c r="O223" s="23"/>
      <c r="P223" s="23"/>
      <c r="Q223" s="23"/>
      <c r="R223" s="23"/>
      <c r="S223" s="23"/>
      <c r="T223" s="411"/>
      <c r="U223" s="23"/>
      <c r="V223" s="73"/>
      <c r="W223" s="219"/>
      <c r="X223" s="23"/>
      <c r="Y223" s="23"/>
      <c r="Z223" s="23"/>
      <c r="AA223" s="23"/>
    </row>
    <row r="224" spans="1:27" ht="15.75" customHeight="1">
      <c r="A224" s="23"/>
      <c r="B224" s="23"/>
      <c r="C224" s="23"/>
      <c r="D224" s="23"/>
      <c r="E224" s="23"/>
      <c r="F224" s="23"/>
      <c r="G224" s="23"/>
      <c r="H224" s="23"/>
      <c r="I224" s="23"/>
      <c r="J224" s="23"/>
      <c r="K224" s="23"/>
      <c r="L224" s="23"/>
      <c r="M224" s="23"/>
      <c r="N224" s="23"/>
      <c r="O224" s="23"/>
      <c r="P224" s="23"/>
      <c r="Q224" s="23"/>
      <c r="R224" s="23"/>
      <c r="S224" s="23"/>
      <c r="T224" s="411"/>
      <c r="U224" s="23"/>
      <c r="V224" s="73"/>
      <c r="W224" s="219"/>
      <c r="X224" s="23"/>
      <c r="Y224" s="23"/>
      <c r="Z224" s="23"/>
      <c r="AA224" s="23"/>
    </row>
    <row r="225" spans="1:27" ht="15.75" customHeight="1">
      <c r="A225" s="23"/>
      <c r="B225" s="23"/>
      <c r="C225" s="23"/>
      <c r="D225" s="23"/>
      <c r="E225" s="23"/>
      <c r="F225" s="23"/>
      <c r="G225" s="23"/>
      <c r="H225" s="23"/>
      <c r="I225" s="23"/>
      <c r="J225" s="23"/>
      <c r="K225" s="23"/>
      <c r="L225" s="23"/>
      <c r="M225" s="23"/>
      <c r="N225" s="23"/>
      <c r="O225" s="23"/>
      <c r="P225" s="23"/>
      <c r="Q225" s="23"/>
      <c r="R225" s="23"/>
      <c r="S225" s="23"/>
      <c r="T225" s="411"/>
      <c r="U225" s="23"/>
      <c r="V225" s="73"/>
      <c r="W225" s="219"/>
      <c r="X225" s="23"/>
      <c r="Y225" s="23"/>
      <c r="Z225" s="23"/>
      <c r="AA225" s="23"/>
    </row>
    <row r="226" spans="1:27" ht="15.75" customHeight="1">
      <c r="A226" s="23"/>
      <c r="B226" s="23"/>
      <c r="C226" s="23"/>
      <c r="D226" s="23"/>
      <c r="E226" s="23"/>
      <c r="F226" s="23"/>
      <c r="G226" s="23"/>
      <c r="H226" s="23"/>
      <c r="I226" s="23"/>
      <c r="J226" s="23"/>
      <c r="K226" s="23"/>
      <c r="L226" s="23"/>
      <c r="M226" s="23"/>
      <c r="N226" s="23"/>
      <c r="O226" s="23"/>
      <c r="P226" s="23"/>
      <c r="Q226" s="23"/>
      <c r="R226" s="23"/>
      <c r="S226" s="23"/>
      <c r="T226" s="411"/>
      <c r="U226" s="23"/>
      <c r="V226" s="73"/>
      <c r="W226" s="219"/>
      <c r="X226" s="23"/>
      <c r="Y226" s="23"/>
      <c r="Z226" s="23"/>
      <c r="AA226" s="23"/>
    </row>
    <row r="227" spans="1:27" ht="15.75" customHeight="1">
      <c r="A227" s="23"/>
      <c r="B227" s="23"/>
      <c r="C227" s="23"/>
      <c r="D227" s="23"/>
      <c r="E227" s="23"/>
      <c r="F227" s="23"/>
      <c r="G227" s="23"/>
      <c r="H227" s="23"/>
      <c r="I227" s="23"/>
      <c r="J227" s="23"/>
      <c r="K227" s="23"/>
      <c r="L227" s="23"/>
      <c r="M227" s="23"/>
      <c r="N227" s="23"/>
      <c r="O227" s="23"/>
      <c r="P227" s="23"/>
      <c r="Q227" s="23"/>
      <c r="R227" s="23"/>
      <c r="S227" s="23"/>
      <c r="T227" s="411"/>
      <c r="U227" s="23"/>
      <c r="V227" s="73"/>
      <c r="W227" s="219"/>
      <c r="X227" s="23"/>
      <c r="Y227" s="23"/>
      <c r="Z227" s="23"/>
      <c r="AA227" s="23"/>
    </row>
    <row r="228" spans="1:27" ht="15.75" customHeight="1">
      <c r="A228" s="23"/>
      <c r="B228" s="23"/>
      <c r="C228" s="23"/>
      <c r="D228" s="23"/>
      <c r="E228" s="23"/>
      <c r="F228" s="23"/>
      <c r="G228" s="23"/>
      <c r="H228" s="23"/>
      <c r="I228" s="23"/>
      <c r="J228" s="23"/>
      <c r="K228" s="23"/>
      <c r="L228" s="23"/>
      <c r="M228" s="23"/>
      <c r="N228" s="23"/>
      <c r="O228" s="23"/>
      <c r="P228" s="23"/>
      <c r="Q228" s="23"/>
      <c r="R228" s="23"/>
      <c r="S228" s="23"/>
      <c r="T228" s="411"/>
      <c r="U228" s="23"/>
      <c r="V228" s="73"/>
      <c r="W228" s="219"/>
      <c r="X228" s="23"/>
      <c r="Y228" s="23"/>
      <c r="Z228" s="23"/>
      <c r="AA228" s="23"/>
    </row>
    <row r="229" spans="1:27" ht="15.75" customHeight="1">
      <c r="A229" s="23"/>
      <c r="B229" s="23"/>
      <c r="C229" s="23"/>
      <c r="D229" s="23"/>
      <c r="E229" s="23"/>
      <c r="F229" s="23"/>
      <c r="G229" s="23"/>
      <c r="H229" s="23"/>
      <c r="I229" s="23"/>
      <c r="J229" s="23"/>
      <c r="K229" s="23"/>
      <c r="L229" s="23"/>
      <c r="M229" s="23"/>
      <c r="N229" s="23"/>
      <c r="O229" s="23"/>
      <c r="P229" s="23"/>
      <c r="Q229" s="23"/>
      <c r="R229" s="23"/>
      <c r="S229" s="23"/>
      <c r="T229" s="411"/>
      <c r="U229" s="23"/>
      <c r="V229" s="73"/>
      <c r="W229" s="219"/>
      <c r="X229" s="23"/>
      <c r="Y229" s="23"/>
      <c r="Z229" s="23"/>
      <c r="AA229" s="23"/>
    </row>
    <row r="230" spans="1:27" ht="15.75" customHeight="1">
      <c r="A230" s="23"/>
      <c r="B230" s="23"/>
      <c r="C230" s="23"/>
      <c r="D230" s="23"/>
      <c r="E230" s="23"/>
      <c r="F230" s="23"/>
      <c r="G230" s="23"/>
      <c r="H230" s="23"/>
      <c r="I230" s="23"/>
      <c r="J230" s="23"/>
      <c r="K230" s="23"/>
      <c r="L230" s="23"/>
      <c r="M230" s="23"/>
      <c r="N230" s="23"/>
      <c r="O230" s="23"/>
      <c r="P230" s="23"/>
      <c r="Q230" s="23"/>
      <c r="R230" s="23"/>
      <c r="S230" s="23"/>
      <c r="T230" s="411"/>
      <c r="U230" s="23"/>
      <c r="V230" s="73"/>
      <c r="W230" s="219"/>
      <c r="X230" s="23"/>
      <c r="Y230" s="23"/>
      <c r="Z230" s="23"/>
      <c r="AA230" s="23"/>
    </row>
    <row r="231" spans="1:27" ht="15.75" customHeight="1">
      <c r="A231" s="23"/>
      <c r="B231" s="23"/>
      <c r="C231" s="23"/>
      <c r="D231" s="23"/>
      <c r="E231" s="23"/>
      <c r="F231" s="23"/>
      <c r="G231" s="23"/>
      <c r="H231" s="23"/>
      <c r="I231" s="23"/>
      <c r="J231" s="23"/>
      <c r="K231" s="23"/>
      <c r="L231" s="23"/>
      <c r="M231" s="23"/>
      <c r="N231" s="23"/>
      <c r="O231" s="23"/>
      <c r="P231" s="23"/>
      <c r="Q231" s="23"/>
      <c r="R231" s="23"/>
      <c r="S231" s="23"/>
      <c r="T231" s="411"/>
      <c r="U231" s="23"/>
      <c r="V231" s="73"/>
      <c r="W231" s="219"/>
      <c r="X231" s="23"/>
      <c r="Y231" s="23"/>
      <c r="Z231" s="23"/>
      <c r="AA231" s="23"/>
    </row>
    <row r="232" spans="1:27" ht="15.75" customHeight="1">
      <c r="A232" s="23"/>
      <c r="B232" s="23"/>
      <c r="C232" s="23"/>
      <c r="D232" s="23"/>
      <c r="E232" s="23"/>
      <c r="F232" s="23"/>
      <c r="G232" s="23"/>
      <c r="H232" s="23"/>
      <c r="I232" s="23"/>
      <c r="J232" s="23"/>
      <c r="K232" s="23"/>
      <c r="L232" s="23"/>
      <c r="M232" s="23"/>
      <c r="N232" s="23"/>
      <c r="O232" s="23"/>
      <c r="P232" s="23"/>
      <c r="Q232" s="23"/>
      <c r="R232" s="23"/>
      <c r="S232" s="23"/>
      <c r="T232" s="411"/>
      <c r="U232" s="23"/>
      <c r="V232" s="73"/>
      <c r="W232" s="219"/>
      <c r="X232" s="23"/>
      <c r="Y232" s="23"/>
      <c r="Z232" s="23"/>
      <c r="AA232" s="23"/>
    </row>
    <row r="233" spans="1:27" ht="15.75" customHeight="1">
      <c r="A233" s="23"/>
      <c r="B233" s="23"/>
      <c r="C233" s="23"/>
      <c r="D233" s="23"/>
      <c r="E233" s="23"/>
      <c r="F233" s="23"/>
      <c r="G233" s="23"/>
      <c r="H233" s="23"/>
      <c r="I233" s="23"/>
      <c r="J233" s="23"/>
      <c r="K233" s="23"/>
      <c r="L233" s="23"/>
      <c r="M233" s="23"/>
      <c r="N233" s="23"/>
      <c r="O233" s="23"/>
      <c r="P233" s="23"/>
      <c r="Q233" s="23"/>
      <c r="R233" s="23"/>
      <c r="S233" s="23"/>
      <c r="T233" s="411"/>
      <c r="U233" s="23"/>
      <c r="V233" s="73"/>
      <c r="W233" s="219"/>
      <c r="X233" s="23"/>
      <c r="Y233" s="23"/>
      <c r="Z233" s="23"/>
      <c r="AA233" s="23"/>
    </row>
    <row r="234" spans="1:27" ht="15.75" customHeight="1">
      <c r="A234" s="23"/>
      <c r="B234" s="23"/>
      <c r="C234" s="23"/>
      <c r="D234" s="23"/>
      <c r="E234" s="23"/>
      <c r="F234" s="23"/>
      <c r="G234" s="23"/>
      <c r="H234" s="23"/>
      <c r="I234" s="23"/>
      <c r="J234" s="23"/>
      <c r="K234" s="23"/>
      <c r="L234" s="23"/>
      <c r="M234" s="23"/>
      <c r="N234" s="23"/>
      <c r="O234" s="23"/>
      <c r="P234" s="23"/>
      <c r="Q234" s="23"/>
      <c r="R234" s="23"/>
      <c r="S234" s="23"/>
      <c r="T234" s="411"/>
      <c r="U234" s="23"/>
      <c r="V234" s="73"/>
      <c r="W234" s="219"/>
      <c r="X234" s="23"/>
      <c r="Y234" s="23"/>
      <c r="Z234" s="23"/>
      <c r="AA234" s="23"/>
    </row>
    <row r="235" spans="1:27" ht="15.75" customHeight="1">
      <c r="A235" s="23"/>
      <c r="B235" s="23"/>
      <c r="C235" s="23"/>
      <c r="D235" s="23"/>
      <c r="E235" s="23"/>
      <c r="F235" s="23"/>
      <c r="G235" s="23"/>
      <c r="H235" s="23"/>
      <c r="I235" s="23"/>
      <c r="J235" s="23"/>
      <c r="K235" s="23"/>
      <c r="L235" s="23"/>
      <c r="M235" s="23"/>
      <c r="N235" s="23"/>
      <c r="O235" s="23"/>
      <c r="P235" s="23"/>
      <c r="Q235" s="23"/>
      <c r="R235" s="23"/>
      <c r="S235" s="23"/>
      <c r="T235" s="411"/>
      <c r="U235" s="23"/>
      <c r="V235" s="73"/>
      <c r="W235" s="219"/>
      <c r="X235" s="23"/>
      <c r="Y235" s="23"/>
      <c r="Z235" s="23"/>
      <c r="AA235" s="23"/>
    </row>
    <row r="236" spans="1:27" ht="15.75" customHeight="1">
      <c r="A236" s="23"/>
      <c r="B236" s="23"/>
      <c r="C236" s="23"/>
      <c r="D236" s="23"/>
      <c r="E236" s="23"/>
      <c r="F236" s="23"/>
      <c r="G236" s="23"/>
      <c r="H236" s="23"/>
      <c r="I236" s="23"/>
      <c r="J236" s="23"/>
      <c r="K236" s="23"/>
      <c r="L236" s="23"/>
      <c r="M236" s="23"/>
      <c r="N236" s="23"/>
      <c r="O236" s="23"/>
      <c r="P236" s="23"/>
      <c r="Q236" s="23"/>
      <c r="R236" s="23"/>
      <c r="S236" s="23"/>
      <c r="T236" s="411"/>
      <c r="U236" s="23"/>
      <c r="V236" s="73"/>
      <c r="W236" s="219"/>
      <c r="X236" s="23"/>
      <c r="Y236" s="23"/>
      <c r="Z236" s="23"/>
      <c r="AA236" s="23"/>
    </row>
    <row r="237" spans="1:27" ht="15.75" customHeight="1">
      <c r="A237" s="23"/>
      <c r="B237" s="23"/>
      <c r="C237" s="23"/>
      <c r="D237" s="23"/>
      <c r="E237" s="23"/>
      <c r="F237" s="23"/>
      <c r="G237" s="23"/>
      <c r="H237" s="23"/>
      <c r="I237" s="23"/>
      <c r="J237" s="23"/>
      <c r="K237" s="23"/>
      <c r="L237" s="23"/>
      <c r="M237" s="23"/>
      <c r="N237" s="23"/>
      <c r="O237" s="23"/>
      <c r="P237" s="23"/>
      <c r="Q237" s="23"/>
      <c r="R237" s="23"/>
      <c r="S237" s="23"/>
      <c r="T237" s="411"/>
      <c r="U237" s="23"/>
      <c r="V237" s="73"/>
      <c r="W237" s="219"/>
      <c r="X237" s="23"/>
      <c r="Y237" s="23"/>
      <c r="Z237" s="23"/>
      <c r="AA237" s="23"/>
    </row>
    <row r="238" spans="1:27" ht="15.75" customHeight="1">
      <c r="A238" s="23"/>
      <c r="B238" s="23"/>
      <c r="C238" s="23"/>
      <c r="D238" s="23"/>
      <c r="E238" s="23"/>
      <c r="F238" s="23"/>
      <c r="G238" s="23"/>
      <c r="H238" s="23"/>
      <c r="I238" s="23"/>
      <c r="J238" s="23"/>
      <c r="K238" s="23"/>
      <c r="L238" s="23"/>
      <c r="M238" s="23"/>
      <c r="N238" s="23"/>
      <c r="O238" s="23"/>
      <c r="P238" s="23"/>
      <c r="Q238" s="23"/>
      <c r="R238" s="23"/>
      <c r="S238" s="23"/>
      <c r="T238" s="411"/>
      <c r="U238" s="23"/>
      <c r="V238" s="73"/>
      <c r="W238" s="219"/>
      <c r="X238" s="23"/>
      <c r="Y238" s="23"/>
      <c r="Z238" s="23"/>
      <c r="AA238" s="23"/>
    </row>
    <row r="239" spans="1:27" ht="15.75" customHeight="1">
      <c r="A239" s="23"/>
      <c r="B239" s="23"/>
      <c r="C239" s="23"/>
      <c r="D239" s="23"/>
      <c r="E239" s="23"/>
      <c r="F239" s="23"/>
      <c r="G239" s="23"/>
      <c r="H239" s="23"/>
      <c r="I239" s="23"/>
      <c r="J239" s="23"/>
      <c r="K239" s="23"/>
      <c r="L239" s="23"/>
      <c r="M239" s="23"/>
      <c r="N239" s="23"/>
      <c r="O239" s="23"/>
      <c r="P239" s="23"/>
      <c r="Q239" s="23"/>
      <c r="R239" s="23"/>
      <c r="S239" s="23"/>
      <c r="T239" s="411"/>
      <c r="U239" s="23"/>
      <c r="V239" s="73"/>
      <c r="W239" s="219"/>
      <c r="X239" s="23"/>
      <c r="Y239" s="23"/>
      <c r="Z239" s="23"/>
      <c r="AA239" s="23"/>
    </row>
    <row r="240" spans="1:27" ht="15.75" customHeight="1">
      <c r="A240" s="23"/>
      <c r="B240" s="23"/>
      <c r="C240" s="23"/>
      <c r="D240" s="23"/>
      <c r="E240" s="23"/>
      <c r="F240" s="23"/>
      <c r="G240" s="23"/>
      <c r="H240" s="23"/>
      <c r="I240" s="23"/>
      <c r="J240" s="23"/>
      <c r="K240" s="23"/>
      <c r="L240" s="23"/>
      <c r="M240" s="23"/>
      <c r="N240" s="23"/>
      <c r="O240" s="23"/>
      <c r="P240" s="23"/>
      <c r="Q240" s="23"/>
      <c r="R240" s="23"/>
      <c r="S240" s="23"/>
      <c r="T240" s="411"/>
      <c r="U240" s="23"/>
      <c r="V240" s="73"/>
      <c r="W240" s="219"/>
      <c r="X240" s="23"/>
      <c r="Y240" s="23"/>
      <c r="Z240" s="23"/>
      <c r="AA240" s="23"/>
    </row>
    <row r="241" spans="1:27" ht="15.75" customHeight="1">
      <c r="A241" s="23"/>
      <c r="B241" s="23"/>
      <c r="C241" s="23"/>
      <c r="D241" s="23"/>
      <c r="E241" s="23"/>
      <c r="F241" s="23"/>
      <c r="G241" s="23"/>
      <c r="H241" s="23"/>
      <c r="I241" s="23"/>
      <c r="J241" s="23"/>
      <c r="K241" s="23"/>
      <c r="L241" s="23"/>
      <c r="M241" s="23"/>
      <c r="N241" s="23"/>
      <c r="O241" s="23"/>
      <c r="P241" s="23"/>
      <c r="Q241" s="23"/>
      <c r="R241" s="23"/>
      <c r="S241" s="23"/>
      <c r="T241" s="411"/>
      <c r="U241" s="23"/>
      <c r="V241" s="73"/>
      <c r="W241" s="219"/>
      <c r="X241" s="23"/>
      <c r="Y241" s="23"/>
      <c r="Z241" s="23"/>
      <c r="AA241" s="23"/>
    </row>
    <row r="242" spans="1:27" ht="15.75" customHeight="1">
      <c r="A242" s="23"/>
      <c r="B242" s="23"/>
      <c r="C242" s="23"/>
      <c r="D242" s="23"/>
      <c r="E242" s="23"/>
      <c r="F242" s="23"/>
      <c r="G242" s="23"/>
      <c r="H242" s="23"/>
      <c r="I242" s="23"/>
      <c r="J242" s="23"/>
      <c r="K242" s="23"/>
      <c r="L242" s="23"/>
      <c r="M242" s="23"/>
      <c r="N242" s="23"/>
      <c r="O242" s="23"/>
      <c r="P242" s="23"/>
      <c r="Q242" s="23"/>
      <c r="R242" s="23"/>
      <c r="S242" s="23"/>
      <c r="T242" s="411"/>
      <c r="U242" s="23"/>
      <c r="V242" s="73"/>
      <c r="W242" s="219"/>
      <c r="X242" s="23"/>
      <c r="Y242" s="23"/>
      <c r="Z242" s="23"/>
      <c r="AA242" s="23"/>
    </row>
    <row r="243" spans="1:27" ht="15.75" customHeight="1">
      <c r="A243" s="23"/>
      <c r="B243" s="23"/>
      <c r="C243" s="23"/>
      <c r="D243" s="23"/>
      <c r="E243" s="23"/>
      <c r="F243" s="23"/>
      <c r="G243" s="23"/>
      <c r="H243" s="23"/>
      <c r="I243" s="23"/>
      <c r="J243" s="23"/>
      <c r="K243" s="23"/>
      <c r="L243" s="23"/>
      <c r="M243" s="23"/>
      <c r="N243" s="23"/>
      <c r="O243" s="23"/>
      <c r="P243" s="23"/>
      <c r="Q243" s="23"/>
      <c r="R243" s="23"/>
      <c r="S243" s="23"/>
      <c r="T243" s="411"/>
      <c r="U243" s="23"/>
      <c r="V243" s="73"/>
      <c r="W243" s="23"/>
      <c r="X243" s="23"/>
      <c r="Y243" s="23"/>
      <c r="Z243" s="23"/>
      <c r="AA243" s="23"/>
    </row>
    <row r="244" spans="1:27" ht="15.75" customHeight="1">
      <c r="A244" s="23"/>
      <c r="B244" s="23"/>
      <c r="C244" s="23"/>
      <c r="D244" s="23"/>
      <c r="E244" s="23"/>
      <c r="F244" s="23"/>
      <c r="G244" s="23"/>
      <c r="H244" s="23"/>
      <c r="I244" s="23"/>
      <c r="J244" s="23"/>
      <c r="K244" s="23"/>
      <c r="L244" s="23"/>
      <c r="M244" s="23"/>
      <c r="N244" s="23"/>
      <c r="O244" s="23"/>
      <c r="P244" s="23"/>
      <c r="Q244" s="23"/>
      <c r="R244" s="23"/>
      <c r="S244" s="23"/>
      <c r="T244" s="411"/>
      <c r="U244" s="23"/>
      <c r="V244" s="73"/>
      <c r="W244" s="23"/>
      <c r="X244" s="23"/>
      <c r="Y244" s="23"/>
      <c r="Z244" s="23"/>
      <c r="AA244" s="23"/>
    </row>
    <row r="245" spans="1:27" ht="15.75" customHeight="1">
      <c r="A245" s="23"/>
      <c r="B245" s="23"/>
      <c r="C245" s="23"/>
      <c r="D245" s="23"/>
      <c r="E245" s="23"/>
      <c r="F245" s="23"/>
      <c r="G245" s="23"/>
      <c r="H245" s="23"/>
      <c r="I245" s="23"/>
      <c r="J245" s="23"/>
      <c r="K245" s="23"/>
      <c r="L245" s="23"/>
      <c r="M245" s="23"/>
      <c r="N245" s="23"/>
      <c r="O245" s="23"/>
      <c r="P245" s="23"/>
      <c r="Q245" s="23"/>
      <c r="R245" s="23"/>
      <c r="S245" s="23"/>
      <c r="T245" s="411"/>
      <c r="U245" s="23"/>
      <c r="V245" s="73"/>
      <c r="W245" s="23"/>
      <c r="X245" s="23"/>
      <c r="Y245" s="23"/>
      <c r="Z245" s="23"/>
      <c r="AA245" s="23"/>
    </row>
    <row r="246" spans="1:27" ht="15.75" customHeight="1">
      <c r="A246" s="23"/>
      <c r="B246" s="23"/>
      <c r="C246" s="23"/>
      <c r="D246" s="23"/>
      <c r="E246" s="23"/>
      <c r="F246" s="23"/>
      <c r="G246" s="23"/>
      <c r="H246" s="23"/>
      <c r="I246" s="23"/>
      <c r="J246" s="23"/>
      <c r="K246" s="23"/>
      <c r="L246" s="23"/>
      <c r="M246" s="23"/>
      <c r="N246" s="23"/>
      <c r="O246" s="23"/>
      <c r="P246" s="23"/>
      <c r="Q246" s="23"/>
      <c r="R246" s="23"/>
      <c r="S246" s="23"/>
      <c r="T246" s="411"/>
      <c r="U246" s="23"/>
      <c r="V246" s="73"/>
      <c r="W246" s="23"/>
      <c r="X246" s="23"/>
      <c r="Y246" s="23"/>
      <c r="Z246" s="23"/>
      <c r="AA246" s="23"/>
    </row>
    <row r="247" spans="1:27" ht="15.75" customHeight="1">
      <c r="A247" s="23"/>
      <c r="B247" s="23"/>
      <c r="C247" s="23"/>
      <c r="D247" s="23"/>
      <c r="E247" s="23"/>
      <c r="F247" s="23"/>
      <c r="G247" s="23"/>
      <c r="H247" s="23"/>
      <c r="I247" s="23"/>
      <c r="J247" s="23"/>
      <c r="K247" s="23"/>
      <c r="L247" s="23"/>
      <c r="M247" s="23"/>
      <c r="N247" s="23"/>
      <c r="O247" s="23"/>
      <c r="P247" s="23"/>
      <c r="Q247" s="23"/>
      <c r="R247" s="23"/>
      <c r="S247" s="23"/>
      <c r="T247" s="411"/>
      <c r="U247" s="23"/>
      <c r="V247" s="73"/>
      <c r="W247" s="23"/>
      <c r="X247" s="23"/>
      <c r="Y247" s="23"/>
      <c r="Z247" s="23"/>
      <c r="AA247" s="23"/>
    </row>
    <row r="248" spans="1:27" ht="15.75" customHeight="1">
      <c r="A248" s="23"/>
      <c r="B248" s="23"/>
      <c r="C248" s="23"/>
      <c r="D248" s="23"/>
      <c r="E248" s="23"/>
      <c r="F248" s="23"/>
      <c r="G248" s="23"/>
      <c r="H248" s="23"/>
      <c r="I248" s="23"/>
      <c r="J248" s="23"/>
      <c r="K248" s="23"/>
      <c r="L248" s="23"/>
      <c r="M248" s="23"/>
      <c r="N248" s="23"/>
      <c r="O248" s="23"/>
      <c r="P248" s="23"/>
      <c r="Q248" s="23"/>
      <c r="R248" s="23"/>
      <c r="S248" s="23"/>
      <c r="T248" s="411"/>
      <c r="U248" s="23"/>
      <c r="V248" s="73"/>
      <c r="W248" s="23"/>
      <c r="X248" s="23"/>
      <c r="Y248" s="23"/>
      <c r="Z248" s="23"/>
      <c r="AA248" s="23"/>
    </row>
    <row r="249" spans="1:27" ht="15.75" customHeight="1">
      <c r="A249" s="23"/>
      <c r="B249" s="23"/>
      <c r="C249" s="23"/>
      <c r="D249" s="23"/>
      <c r="E249" s="23"/>
      <c r="F249" s="23"/>
      <c r="G249" s="23"/>
      <c r="H249" s="23"/>
      <c r="I249" s="23"/>
      <c r="J249" s="23"/>
      <c r="K249" s="23"/>
      <c r="L249" s="23"/>
      <c r="M249" s="23"/>
      <c r="N249" s="23"/>
      <c r="O249" s="23"/>
      <c r="P249" s="23"/>
      <c r="Q249" s="23"/>
      <c r="R249" s="23"/>
      <c r="S249" s="23"/>
      <c r="T249" s="411"/>
      <c r="U249" s="23"/>
      <c r="V249" s="73"/>
      <c r="W249" s="23"/>
      <c r="X249" s="23"/>
      <c r="Y249" s="23"/>
      <c r="Z249" s="23"/>
      <c r="AA249" s="23"/>
    </row>
    <row r="250" spans="1:27" ht="15.75" customHeight="1">
      <c r="A250" s="23"/>
      <c r="B250" s="23"/>
      <c r="C250" s="23"/>
      <c r="D250" s="23"/>
      <c r="E250" s="23"/>
      <c r="F250" s="23"/>
      <c r="G250" s="23"/>
      <c r="H250" s="23"/>
      <c r="I250" s="23"/>
      <c r="J250" s="23"/>
      <c r="K250" s="23"/>
      <c r="L250" s="23"/>
      <c r="M250" s="23"/>
      <c r="N250" s="23"/>
      <c r="O250" s="23"/>
      <c r="P250" s="23"/>
      <c r="Q250" s="23"/>
      <c r="R250" s="23"/>
      <c r="S250" s="23"/>
      <c r="T250" s="411"/>
      <c r="U250" s="23"/>
      <c r="V250" s="73"/>
      <c r="W250" s="23"/>
      <c r="X250" s="23"/>
      <c r="Y250" s="23"/>
      <c r="Z250" s="23"/>
      <c r="AA250" s="23"/>
    </row>
    <row r="251" spans="1:27" ht="15.75" customHeight="1">
      <c r="A251" s="23"/>
      <c r="B251" s="23"/>
      <c r="C251" s="23"/>
      <c r="D251" s="23"/>
      <c r="E251" s="23"/>
      <c r="F251" s="23"/>
      <c r="G251" s="23"/>
      <c r="H251" s="23"/>
      <c r="I251" s="23"/>
      <c r="J251" s="23"/>
      <c r="K251" s="23"/>
      <c r="L251" s="23"/>
      <c r="M251" s="23"/>
      <c r="N251" s="23"/>
      <c r="O251" s="23"/>
      <c r="P251" s="23"/>
      <c r="Q251" s="23"/>
      <c r="R251" s="23"/>
      <c r="S251" s="23"/>
      <c r="T251" s="411"/>
      <c r="U251" s="23"/>
      <c r="V251" s="73"/>
      <c r="W251" s="23"/>
      <c r="X251" s="23"/>
      <c r="Y251" s="23"/>
      <c r="Z251" s="23"/>
      <c r="AA251" s="23"/>
    </row>
    <row r="252" spans="1:27" ht="15.75" customHeight="1">
      <c r="A252" s="23"/>
      <c r="B252" s="23"/>
      <c r="C252" s="23"/>
      <c r="D252" s="23"/>
      <c r="E252" s="23"/>
      <c r="F252" s="23"/>
      <c r="G252" s="23"/>
      <c r="H252" s="23"/>
      <c r="I252" s="23"/>
      <c r="J252" s="23"/>
      <c r="K252" s="23"/>
      <c r="L252" s="23"/>
      <c r="M252" s="23"/>
      <c r="N252" s="23"/>
      <c r="O252" s="23"/>
      <c r="P252" s="23"/>
      <c r="Q252" s="23"/>
      <c r="R252" s="23"/>
      <c r="S252" s="23"/>
      <c r="T252" s="411"/>
      <c r="U252" s="23"/>
      <c r="V252" s="73"/>
      <c r="W252" s="23"/>
      <c r="X252" s="23"/>
      <c r="Y252" s="23"/>
      <c r="Z252" s="23"/>
      <c r="AA252" s="23"/>
    </row>
    <row r="253" spans="1:27" ht="15.75" customHeight="1">
      <c r="A253" s="23"/>
      <c r="B253" s="23"/>
      <c r="C253" s="23"/>
      <c r="D253" s="23"/>
      <c r="E253" s="23"/>
      <c r="F253" s="23"/>
      <c r="G253" s="23"/>
      <c r="H253" s="23"/>
      <c r="I253" s="23"/>
      <c r="J253" s="23"/>
      <c r="K253" s="23"/>
      <c r="L253" s="23"/>
      <c r="M253" s="23"/>
      <c r="N253" s="23"/>
      <c r="O253" s="23"/>
      <c r="P253" s="23"/>
      <c r="Q253" s="23"/>
      <c r="R253" s="23"/>
      <c r="S253" s="23"/>
      <c r="T253" s="411"/>
      <c r="U253" s="23"/>
      <c r="V253" s="73"/>
      <c r="W253" s="23"/>
      <c r="X253" s="23"/>
      <c r="Y253" s="23"/>
      <c r="Z253" s="23"/>
      <c r="AA253" s="23"/>
    </row>
    <row r="254" spans="1:27" ht="15.75" customHeight="1">
      <c r="A254" s="23"/>
      <c r="B254" s="23"/>
      <c r="C254" s="23"/>
      <c r="D254" s="23"/>
      <c r="E254" s="23"/>
      <c r="F254" s="23"/>
      <c r="G254" s="23"/>
      <c r="H254" s="23"/>
      <c r="I254" s="23"/>
      <c r="J254" s="23"/>
      <c r="K254" s="23"/>
      <c r="L254" s="23"/>
      <c r="M254" s="23"/>
      <c r="N254" s="23"/>
      <c r="O254" s="23"/>
      <c r="P254" s="23"/>
      <c r="Q254" s="23"/>
      <c r="R254" s="23"/>
      <c r="S254" s="23"/>
      <c r="T254" s="411"/>
      <c r="U254" s="23"/>
      <c r="V254" s="73"/>
      <c r="W254" s="23"/>
      <c r="X254" s="23"/>
      <c r="Y254" s="23"/>
      <c r="Z254" s="23"/>
      <c r="AA254" s="23"/>
    </row>
    <row r="255" spans="1:27" ht="15.75" customHeight="1">
      <c r="A255" s="23"/>
      <c r="B255" s="23"/>
      <c r="C255" s="23"/>
      <c r="D255" s="23"/>
      <c r="E255" s="23"/>
      <c r="F255" s="23"/>
      <c r="G255" s="23"/>
      <c r="H255" s="23"/>
      <c r="I255" s="23"/>
      <c r="J255" s="23"/>
      <c r="K255" s="23"/>
      <c r="L255" s="23"/>
      <c r="M255" s="23"/>
      <c r="N255" s="23"/>
      <c r="O255" s="23"/>
      <c r="P255" s="23"/>
      <c r="Q255" s="23"/>
      <c r="R255" s="23"/>
      <c r="S255" s="23"/>
      <c r="T255" s="411"/>
      <c r="U255" s="23"/>
      <c r="V255" s="73"/>
      <c r="W255" s="23"/>
      <c r="X255" s="23"/>
      <c r="Y255" s="23"/>
      <c r="Z255" s="23"/>
      <c r="AA255" s="23"/>
    </row>
    <row r="256" spans="1:27" ht="15.75" customHeight="1">
      <c r="A256" s="23"/>
      <c r="B256" s="23"/>
      <c r="C256" s="23"/>
      <c r="D256" s="23"/>
      <c r="E256" s="23"/>
      <c r="F256" s="23"/>
      <c r="G256" s="23"/>
      <c r="H256" s="23"/>
      <c r="I256" s="23"/>
      <c r="J256" s="23"/>
      <c r="K256" s="23"/>
      <c r="L256" s="23"/>
      <c r="M256" s="23"/>
      <c r="N256" s="23"/>
      <c r="O256" s="23"/>
      <c r="P256" s="23"/>
      <c r="Q256" s="23"/>
      <c r="R256" s="23"/>
      <c r="S256" s="23"/>
      <c r="T256" s="411"/>
      <c r="U256" s="23"/>
      <c r="V256" s="73"/>
      <c r="W256" s="23"/>
      <c r="X256" s="23"/>
      <c r="Y256" s="23"/>
      <c r="Z256" s="23"/>
      <c r="AA256" s="23"/>
    </row>
    <row r="257" spans="1:27" ht="15.75" customHeight="1">
      <c r="A257" s="23"/>
      <c r="B257" s="23"/>
      <c r="C257" s="23"/>
      <c r="D257" s="23"/>
      <c r="E257" s="23"/>
      <c r="F257" s="23"/>
      <c r="G257" s="23"/>
      <c r="H257" s="23"/>
      <c r="I257" s="23"/>
      <c r="J257" s="23"/>
      <c r="K257" s="23"/>
      <c r="L257" s="23"/>
      <c r="M257" s="23"/>
      <c r="N257" s="23"/>
      <c r="O257" s="23"/>
      <c r="P257" s="23"/>
      <c r="Q257" s="23"/>
      <c r="R257" s="23"/>
      <c r="S257" s="23"/>
      <c r="T257" s="411"/>
      <c r="U257" s="23"/>
      <c r="V257" s="73"/>
      <c r="W257" s="23"/>
      <c r="X257" s="23"/>
      <c r="Y257" s="23"/>
      <c r="Z257" s="23"/>
      <c r="AA257" s="23"/>
    </row>
    <row r="258" spans="1:27" ht="15.75" customHeight="1">
      <c r="A258" s="23"/>
      <c r="B258" s="23"/>
      <c r="C258" s="23"/>
      <c r="D258" s="23"/>
      <c r="E258" s="23"/>
      <c r="F258" s="23"/>
      <c r="G258" s="23"/>
      <c r="H258" s="23"/>
      <c r="I258" s="23"/>
      <c r="J258" s="23"/>
      <c r="K258" s="23"/>
      <c r="L258" s="23"/>
      <c r="M258" s="23"/>
      <c r="N258" s="23"/>
      <c r="O258" s="23"/>
      <c r="P258" s="23"/>
      <c r="Q258" s="23"/>
      <c r="R258" s="23"/>
      <c r="S258" s="23"/>
      <c r="T258" s="411"/>
      <c r="U258" s="23"/>
      <c r="V258" s="73"/>
      <c r="W258" s="23"/>
      <c r="X258" s="23"/>
      <c r="Y258" s="23"/>
      <c r="Z258" s="23"/>
      <c r="AA258" s="23"/>
    </row>
    <row r="259" spans="1:27" ht="15.75" customHeight="1">
      <c r="A259" s="23"/>
      <c r="B259" s="23"/>
      <c r="C259" s="23"/>
      <c r="D259" s="23"/>
      <c r="E259" s="23"/>
      <c r="F259" s="23"/>
      <c r="G259" s="23"/>
      <c r="H259" s="23"/>
      <c r="I259" s="23"/>
      <c r="J259" s="23"/>
      <c r="K259" s="23"/>
      <c r="L259" s="23"/>
      <c r="M259" s="23"/>
      <c r="N259" s="23"/>
      <c r="O259" s="23"/>
      <c r="P259" s="23"/>
      <c r="Q259" s="23"/>
      <c r="R259" s="23"/>
      <c r="S259" s="23"/>
      <c r="T259" s="411"/>
      <c r="U259" s="23"/>
      <c r="V259" s="73"/>
      <c r="W259" s="23"/>
      <c r="X259" s="23"/>
      <c r="Y259" s="23"/>
      <c r="Z259" s="23"/>
      <c r="AA259" s="23"/>
    </row>
    <row r="260" spans="1:27" ht="15.75" customHeight="1">
      <c r="A260" s="23"/>
      <c r="B260" s="23"/>
      <c r="C260" s="23"/>
      <c r="D260" s="23"/>
      <c r="E260" s="23"/>
      <c r="F260" s="23"/>
      <c r="G260" s="23"/>
      <c r="H260" s="23"/>
      <c r="I260" s="23"/>
      <c r="J260" s="23"/>
      <c r="K260" s="23"/>
      <c r="L260" s="23"/>
      <c r="M260" s="23"/>
      <c r="N260" s="23"/>
      <c r="O260" s="23"/>
      <c r="P260" s="23"/>
      <c r="Q260" s="23"/>
      <c r="R260" s="23"/>
      <c r="S260" s="23"/>
      <c r="T260" s="411"/>
      <c r="U260" s="23"/>
      <c r="V260" s="73"/>
      <c r="W260" s="23"/>
      <c r="X260" s="23"/>
      <c r="Y260" s="23"/>
      <c r="Z260" s="23"/>
      <c r="AA260" s="23"/>
    </row>
    <row r="261" spans="1:27" ht="15.75" customHeight="1">
      <c r="A261" s="23"/>
      <c r="B261" s="23"/>
      <c r="C261" s="23"/>
      <c r="D261" s="23"/>
      <c r="E261" s="23"/>
      <c r="F261" s="23"/>
      <c r="G261" s="23"/>
      <c r="H261" s="23"/>
      <c r="I261" s="23"/>
      <c r="J261" s="23"/>
      <c r="K261" s="23"/>
      <c r="L261" s="23"/>
      <c r="M261" s="23"/>
      <c r="N261" s="23"/>
      <c r="O261" s="23"/>
      <c r="P261" s="23"/>
      <c r="Q261" s="23"/>
      <c r="R261" s="23"/>
      <c r="S261" s="23"/>
      <c r="T261" s="411"/>
      <c r="U261" s="23"/>
      <c r="V261" s="73"/>
      <c r="W261" s="23"/>
      <c r="X261" s="23"/>
      <c r="Y261" s="23"/>
      <c r="Z261" s="23"/>
      <c r="AA261" s="23"/>
    </row>
    <row r="262" spans="1:27" ht="15.75" customHeight="1">
      <c r="A262" s="23"/>
      <c r="B262" s="23"/>
      <c r="C262" s="23"/>
      <c r="D262" s="23"/>
      <c r="E262" s="23"/>
      <c r="F262" s="23"/>
      <c r="G262" s="23"/>
      <c r="H262" s="23"/>
      <c r="I262" s="23"/>
      <c r="J262" s="23"/>
      <c r="K262" s="23"/>
      <c r="L262" s="23"/>
      <c r="M262" s="23"/>
      <c r="N262" s="23"/>
      <c r="O262" s="23"/>
      <c r="P262" s="23"/>
      <c r="Q262" s="23"/>
      <c r="R262" s="23"/>
      <c r="S262" s="23"/>
      <c r="T262" s="411"/>
      <c r="U262" s="23"/>
      <c r="V262" s="73"/>
      <c r="W262" s="23"/>
      <c r="X262" s="23"/>
      <c r="Y262" s="23"/>
      <c r="Z262" s="23"/>
      <c r="AA262" s="23"/>
    </row>
    <row r="263" spans="1:27" ht="15.75" customHeight="1">
      <c r="A263" s="23"/>
      <c r="B263" s="23"/>
      <c r="C263" s="23"/>
      <c r="D263" s="23"/>
      <c r="E263" s="23"/>
      <c r="F263" s="23"/>
      <c r="G263" s="23"/>
      <c r="H263" s="23"/>
      <c r="I263" s="23"/>
      <c r="J263" s="23"/>
      <c r="K263" s="23"/>
      <c r="L263" s="23"/>
      <c r="M263" s="23"/>
      <c r="N263" s="23"/>
      <c r="O263" s="23"/>
      <c r="P263" s="23"/>
      <c r="Q263" s="23"/>
      <c r="R263" s="23"/>
      <c r="S263" s="23"/>
      <c r="T263" s="411"/>
      <c r="U263" s="23"/>
      <c r="V263" s="73"/>
      <c r="W263" s="23"/>
      <c r="X263" s="23"/>
      <c r="Y263" s="23"/>
      <c r="Z263" s="23"/>
      <c r="AA263" s="23"/>
    </row>
    <row r="264" spans="1:27" ht="15.75" customHeight="1">
      <c r="A264" s="23"/>
      <c r="B264" s="23"/>
      <c r="C264" s="23"/>
      <c r="D264" s="23"/>
      <c r="E264" s="23"/>
      <c r="F264" s="23"/>
      <c r="G264" s="23"/>
      <c r="H264" s="23"/>
      <c r="I264" s="23"/>
      <c r="J264" s="23"/>
      <c r="K264" s="23"/>
      <c r="L264" s="23"/>
      <c r="M264" s="23"/>
      <c r="N264" s="23"/>
      <c r="O264" s="23"/>
      <c r="P264" s="23"/>
      <c r="Q264" s="23"/>
      <c r="R264" s="23"/>
      <c r="S264" s="23"/>
      <c r="T264" s="411"/>
      <c r="U264" s="23"/>
      <c r="V264" s="73"/>
      <c r="W264" s="23"/>
      <c r="X264" s="23"/>
      <c r="Y264" s="23"/>
      <c r="Z264" s="23"/>
      <c r="AA264" s="23"/>
    </row>
    <row r="265" spans="1:27" ht="15.75" customHeight="1">
      <c r="A265" s="23"/>
      <c r="B265" s="23"/>
      <c r="C265" s="23"/>
      <c r="D265" s="23"/>
      <c r="E265" s="23"/>
      <c r="F265" s="23"/>
      <c r="G265" s="23"/>
      <c r="H265" s="23"/>
      <c r="I265" s="23"/>
      <c r="J265" s="23"/>
      <c r="K265" s="23"/>
      <c r="L265" s="23"/>
      <c r="M265" s="23"/>
      <c r="N265" s="23"/>
      <c r="O265" s="23"/>
      <c r="P265" s="23"/>
      <c r="Q265" s="23"/>
      <c r="R265" s="23"/>
      <c r="S265" s="23"/>
      <c r="T265" s="411"/>
      <c r="U265" s="23"/>
      <c r="V265" s="73"/>
      <c r="W265" s="23"/>
      <c r="X265" s="23"/>
      <c r="Y265" s="23"/>
      <c r="Z265" s="23"/>
      <c r="AA265" s="23"/>
    </row>
    <row r="266" spans="1:27" ht="15.75" customHeight="1">
      <c r="A266" s="23"/>
      <c r="B266" s="23"/>
      <c r="C266" s="23"/>
      <c r="D266" s="23"/>
      <c r="E266" s="23"/>
      <c r="F266" s="23"/>
      <c r="G266" s="23"/>
      <c r="H266" s="23"/>
      <c r="I266" s="23"/>
      <c r="J266" s="23"/>
      <c r="K266" s="23"/>
      <c r="L266" s="23"/>
      <c r="M266" s="23"/>
      <c r="N266" s="23"/>
      <c r="O266" s="23"/>
      <c r="P266" s="23"/>
      <c r="Q266" s="23"/>
      <c r="R266" s="23"/>
      <c r="S266" s="23"/>
      <c r="T266" s="411"/>
      <c r="U266" s="23"/>
      <c r="V266" s="73"/>
      <c r="W266" s="23"/>
      <c r="X266" s="23"/>
      <c r="Y266" s="23"/>
      <c r="Z266" s="23"/>
      <c r="AA266" s="23"/>
    </row>
    <row r="267" spans="1:27" ht="15.75" customHeight="1">
      <c r="A267" s="23"/>
      <c r="B267" s="23"/>
      <c r="C267" s="23"/>
      <c r="D267" s="23"/>
      <c r="E267" s="23"/>
      <c r="F267" s="23"/>
      <c r="G267" s="23"/>
      <c r="H267" s="23"/>
      <c r="I267" s="23"/>
      <c r="J267" s="23"/>
      <c r="K267" s="23"/>
      <c r="L267" s="23"/>
      <c r="M267" s="23"/>
      <c r="N267" s="23"/>
      <c r="O267" s="23"/>
      <c r="P267" s="23"/>
      <c r="Q267" s="23"/>
      <c r="R267" s="23"/>
      <c r="S267" s="23"/>
      <c r="T267" s="411"/>
      <c r="U267" s="23"/>
      <c r="V267" s="73"/>
      <c r="W267" s="23"/>
      <c r="X267" s="23"/>
      <c r="Y267" s="23"/>
      <c r="Z267" s="23"/>
      <c r="AA267" s="23"/>
    </row>
    <row r="268" spans="1:27" ht="15.75" customHeight="1">
      <c r="A268" s="23"/>
      <c r="B268" s="23"/>
      <c r="C268" s="23"/>
      <c r="D268" s="23"/>
      <c r="E268" s="23"/>
      <c r="F268" s="23"/>
      <c r="G268" s="23"/>
      <c r="H268" s="23"/>
      <c r="I268" s="23"/>
      <c r="J268" s="23"/>
      <c r="K268" s="23"/>
      <c r="L268" s="23"/>
      <c r="M268" s="23"/>
      <c r="N268" s="23"/>
      <c r="O268" s="23"/>
      <c r="P268" s="23"/>
      <c r="Q268" s="23"/>
      <c r="R268" s="23"/>
      <c r="S268" s="23"/>
      <c r="T268" s="411"/>
      <c r="U268" s="23"/>
      <c r="V268" s="73"/>
      <c r="W268" s="23"/>
      <c r="X268" s="23"/>
      <c r="Y268" s="23"/>
      <c r="Z268" s="23"/>
      <c r="AA268" s="23"/>
    </row>
    <row r="269" spans="1:27" ht="15.75" customHeight="1">
      <c r="A269" s="23"/>
      <c r="B269" s="23"/>
      <c r="C269" s="23"/>
      <c r="D269" s="23"/>
      <c r="E269" s="23"/>
      <c r="F269" s="23"/>
      <c r="G269" s="23"/>
      <c r="H269" s="23"/>
      <c r="I269" s="23"/>
      <c r="J269" s="23"/>
      <c r="K269" s="23"/>
      <c r="L269" s="23"/>
      <c r="M269" s="23"/>
      <c r="N269" s="23"/>
      <c r="O269" s="23"/>
      <c r="P269" s="23"/>
      <c r="Q269" s="23"/>
      <c r="R269" s="23"/>
      <c r="S269" s="23"/>
      <c r="T269" s="411"/>
      <c r="U269" s="23"/>
      <c r="V269" s="73"/>
      <c r="W269" s="23"/>
      <c r="X269" s="23"/>
      <c r="Y269" s="23"/>
      <c r="Z269" s="23"/>
      <c r="AA269" s="23"/>
    </row>
    <row r="270" spans="1:27" ht="15.75" customHeight="1">
      <c r="A270" s="23"/>
      <c r="B270" s="23"/>
      <c r="C270" s="23"/>
      <c r="D270" s="23"/>
      <c r="E270" s="23"/>
      <c r="F270" s="23"/>
      <c r="G270" s="23"/>
      <c r="H270" s="23"/>
      <c r="I270" s="23"/>
      <c r="J270" s="23"/>
      <c r="K270" s="23"/>
      <c r="L270" s="23"/>
      <c r="M270" s="23"/>
      <c r="N270" s="23"/>
      <c r="O270" s="23"/>
      <c r="P270" s="23"/>
      <c r="Q270" s="23"/>
      <c r="R270" s="23"/>
      <c r="S270" s="23"/>
      <c r="T270" s="411"/>
      <c r="U270" s="23"/>
      <c r="V270" s="73"/>
      <c r="W270" s="23"/>
      <c r="X270" s="23"/>
      <c r="Y270" s="23"/>
      <c r="Z270" s="23"/>
      <c r="AA270" s="23"/>
    </row>
    <row r="271" spans="1:27" ht="15.75" customHeight="1">
      <c r="A271" s="23"/>
      <c r="B271" s="23"/>
      <c r="C271" s="23"/>
      <c r="D271" s="23"/>
      <c r="E271" s="23"/>
      <c r="F271" s="23"/>
      <c r="G271" s="23"/>
      <c r="H271" s="23"/>
      <c r="I271" s="23"/>
      <c r="J271" s="23"/>
      <c r="K271" s="23"/>
      <c r="L271" s="23"/>
      <c r="M271" s="23"/>
      <c r="N271" s="23"/>
      <c r="O271" s="23"/>
      <c r="P271" s="23"/>
      <c r="Q271" s="23"/>
      <c r="R271" s="23"/>
      <c r="S271" s="23"/>
      <c r="T271" s="411"/>
      <c r="U271" s="23"/>
      <c r="V271" s="73"/>
      <c r="W271" s="23"/>
      <c r="X271" s="23"/>
      <c r="Y271" s="23"/>
      <c r="Z271" s="23"/>
      <c r="AA271" s="23"/>
    </row>
    <row r="272" spans="1:27" ht="15.75" customHeight="1">
      <c r="A272" s="23"/>
      <c r="B272" s="23"/>
      <c r="C272" s="23"/>
      <c r="D272" s="23"/>
      <c r="E272" s="23"/>
      <c r="F272" s="23"/>
      <c r="G272" s="23"/>
      <c r="H272" s="23"/>
      <c r="I272" s="23"/>
      <c r="J272" s="23"/>
      <c r="K272" s="23"/>
      <c r="L272" s="23"/>
      <c r="M272" s="23"/>
      <c r="N272" s="23"/>
      <c r="O272" s="23"/>
      <c r="P272" s="23"/>
      <c r="Q272" s="23"/>
      <c r="R272" s="23"/>
      <c r="S272" s="23"/>
      <c r="T272" s="411"/>
      <c r="U272" s="23"/>
      <c r="V272" s="73"/>
      <c r="W272" s="23"/>
      <c r="X272" s="23"/>
      <c r="Y272" s="23"/>
      <c r="Z272" s="23"/>
      <c r="AA272" s="23"/>
    </row>
    <row r="273" spans="1:27" ht="15.75" customHeight="1">
      <c r="A273" s="23"/>
      <c r="B273" s="23"/>
      <c r="C273" s="23"/>
      <c r="D273" s="23"/>
      <c r="E273" s="23"/>
      <c r="F273" s="23"/>
      <c r="G273" s="23"/>
      <c r="H273" s="23"/>
      <c r="I273" s="23"/>
      <c r="J273" s="23"/>
      <c r="K273" s="23"/>
      <c r="L273" s="23"/>
      <c r="M273" s="23"/>
      <c r="N273" s="23"/>
      <c r="O273" s="23"/>
      <c r="P273" s="23"/>
      <c r="Q273" s="23"/>
      <c r="R273" s="23"/>
      <c r="S273" s="23"/>
      <c r="T273" s="411"/>
      <c r="U273" s="23"/>
      <c r="V273" s="73"/>
      <c r="W273" s="23"/>
      <c r="X273" s="23"/>
      <c r="Y273" s="23"/>
      <c r="Z273" s="23"/>
      <c r="AA273" s="23"/>
    </row>
    <row r="274" spans="1:27" ht="15.75" customHeight="1">
      <c r="A274" s="23"/>
      <c r="B274" s="23"/>
      <c r="C274" s="23"/>
      <c r="D274" s="23"/>
      <c r="E274" s="23"/>
      <c r="F274" s="23"/>
      <c r="G274" s="23"/>
      <c r="H274" s="23"/>
      <c r="I274" s="23"/>
      <c r="J274" s="23"/>
      <c r="K274" s="23"/>
      <c r="L274" s="23"/>
      <c r="M274" s="23"/>
      <c r="N274" s="23"/>
      <c r="O274" s="23"/>
      <c r="P274" s="23"/>
      <c r="Q274" s="23"/>
      <c r="R274" s="23"/>
      <c r="S274" s="23"/>
      <c r="T274" s="411"/>
      <c r="U274" s="23"/>
      <c r="V274" s="73"/>
      <c r="W274" s="23"/>
      <c r="X274" s="23"/>
      <c r="Y274" s="23"/>
      <c r="Z274" s="23"/>
      <c r="AA274" s="23"/>
    </row>
    <row r="275" spans="1:27" ht="15.75" customHeight="1">
      <c r="A275" s="23"/>
      <c r="B275" s="23"/>
      <c r="C275" s="23"/>
      <c r="D275" s="23"/>
      <c r="E275" s="23"/>
      <c r="F275" s="23"/>
      <c r="G275" s="23"/>
      <c r="H275" s="23"/>
      <c r="I275" s="23"/>
      <c r="J275" s="23"/>
      <c r="K275" s="23"/>
      <c r="L275" s="23"/>
      <c r="M275" s="23"/>
      <c r="N275" s="23"/>
      <c r="O275" s="23"/>
      <c r="P275" s="23"/>
      <c r="Q275" s="23"/>
      <c r="R275" s="23"/>
      <c r="S275" s="23"/>
      <c r="T275" s="411"/>
      <c r="U275" s="23"/>
      <c r="V275" s="73"/>
      <c r="W275" s="23"/>
      <c r="X275" s="23"/>
      <c r="Y275" s="23"/>
      <c r="Z275" s="23"/>
      <c r="AA275" s="23"/>
    </row>
    <row r="276" spans="1:27" ht="15.75" customHeight="1">
      <c r="A276" s="23"/>
      <c r="B276" s="23"/>
      <c r="C276" s="23"/>
      <c r="D276" s="23"/>
      <c r="E276" s="23"/>
      <c r="F276" s="23"/>
      <c r="G276" s="23"/>
      <c r="H276" s="23"/>
      <c r="I276" s="23"/>
      <c r="J276" s="23"/>
      <c r="K276" s="23"/>
      <c r="L276" s="23"/>
      <c r="M276" s="23"/>
      <c r="N276" s="23"/>
      <c r="O276" s="23"/>
      <c r="P276" s="23"/>
      <c r="Q276" s="23"/>
      <c r="R276" s="23"/>
      <c r="S276" s="23"/>
      <c r="T276" s="411"/>
      <c r="U276" s="23"/>
      <c r="V276" s="73"/>
      <c r="W276" s="23"/>
      <c r="X276" s="23"/>
      <c r="Y276" s="23"/>
      <c r="Z276" s="23"/>
      <c r="AA276" s="23"/>
    </row>
    <row r="277" spans="1:27" ht="15.75" customHeight="1">
      <c r="A277" s="23"/>
      <c r="B277" s="23"/>
      <c r="C277" s="23"/>
      <c r="D277" s="23"/>
      <c r="E277" s="23"/>
      <c r="F277" s="23"/>
      <c r="G277" s="23"/>
      <c r="H277" s="23"/>
      <c r="I277" s="23"/>
      <c r="J277" s="23"/>
      <c r="K277" s="23"/>
      <c r="L277" s="23"/>
      <c r="M277" s="23"/>
      <c r="N277" s="23"/>
      <c r="O277" s="23"/>
      <c r="P277" s="23"/>
      <c r="Q277" s="23"/>
      <c r="R277" s="23"/>
      <c r="S277" s="23"/>
      <c r="T277" s="411"/>
      <c r="U277" s="23"/>
      <c r="V277" s="73"/>
      <c r="W277" s="23"/>
      <c r="X277" s="23"/>
      <c r="Y277" s="23"/>
      <c r="Z277" s="23"/>
      <c r="AA277" s="23"/>
    </row>
    <row r="278" spans="1:27" ht="15.75" customHeight="1">
      <c r="A278" s="23"/>
      <c r="B278" s="23"/>
      <c r="C278" s="23"/>
      <c r="D278" s="23"/>
      <c r="E278" s="23"/>
      <c r="F278" s="23"/>
      <c r="G278" s="23"/>
      <c r="H278" s="23"/>
      <c r="I278" s="23"/>
      <c r="J278" s="23"/>
      <c r="K278" s="23"/>
      <c r="L278" s="23"/>
      <c r="M278" s="23"/>
      <c r="N278" s="23"/>
      <c r="O278" s="23"/>
      <c r="P278" s="23"/>
      <c r="Q278" s="23"/>
      <c r="R278" s="23"/>
      <c r="S278" s="23"/>
      <c r="T278" s="411"/>
      <c r="U278" s="23"/>
      <c r="V278" s="73"/>
      <c r="W278" s="23"/>
      <c r="X278" s="23"/>
      <c r="Y278" s="23"/>
      <c r="Z278" s="23"/>
      <c r="AA278" s="23"/>
    </row>
    <row r="279" spans="1:27" ht="15.75" customHeight="1">
      <c r="A279" s="23"/>
      <c r="B279" s="23"/>
      <c r="C279" s="23"/>
      <c r="D279" s="23"/>
      <c r="E279" s="23"/>
      <c r="F279" s="23"/>
      <c r="G279" s="23"/>
      <c r="H279" s="23"/>
      <c r="I279" s="23"/>
      <c r="J279" s="23"/>
      <c r="K279" s="23"/>
      <c r="L279" s="23"/>
      <c r="M279" s="23"/>
      <c r="N279" s="23"/>
      <c r="O279" s="23"/>
      <c r="P279" s="23"/>
      <c r="Q279" s="23"/>
      <c r="R279" s="23"/>
      <c r="S279" s="23"/>
      <c r="T279" s="411"/>
      <c r="U279" s="23"/>
      <c r="V279" s="73"/>
      <c r="W279" s="23"/>
      <c r="X279" s="23"/>
      <c r="Y279" s="23"/>
      <c r="Z279" s="23"/>
      <c r="AA279" s="23"/>
    </row>
    <row r="280" spans="1:27" ht="15.75" customHeight="1">
      <c r="A280" s="23"/>
      <c r="B280" s="23"/>
      <c r="C280" s="23"/>
      <c r="D280" s="23"/>
      <c r="E280" s="23"/>
      <c r="F280" s="23"/>
      <c r="G280" s="23"/>
      <c r="H280" s="23"/>
      <c r="I280" s="23"/>
      <c r="J280" s="23"/>
      <c r="K280" s="23"/>
      <c r="L280" s="23"/>
      <c r="M280" s="23"/>
      <c r="N280" s="23"/>
      <c r="O280" s="23"/>
      <c r="P280" s="23"/>
      <c r="Q280" s="23"/>
      <c r="R280" s="23"/>
      <c r="S280" s="23"/>
      <c r="T280" s="411"/>
      <c r="U280" s="23"/>
      <c r="V280" s="73"/>
      <c r="W280" s="23"/>
      <c r="X280" s="23"/>
      <c r="Y280" s="23"/>
      <c r="Z280" s="23"/>
      <c r="AA280" s="23"/>
    </row>
    <row r="281" spans="1:27" ht="15.75" customHeight="1">
      <c r="A281" s="23"/>
      <c r="B281" s="23"/>
      <c r="C281" s="23"/>
      <c r="D281" s="23"/>
      <c r="E281" s="23"/>
      <c r="F281" s="23"/>
      <c r="G281" s="23"/>
      <c r="H281" s="23"/>
      <c r="I281" s="23"/>
      <c r="J281" s="23"/>
      <c r="K281" s="23"/>
      <c r="L281" s="23"/>
      <c r="M281" s="23"/>
      <c r="N281" s="23"/>
      <c r="O281" s="23"/>
      <c r="P281" s="23"/>
      <c r="Q281" s="23"/>
      <c r="R281" s="23"/>
      <c r="S281" s="23"/>
      <c r="T281" s="411"/>
      <c r="U281" s="23"/>
      <c r="V281" s="73"/>
      <c r="W281" s="23"/>
      <c r="X281" s="23"/>
      <c r="Y281" s="23"/>
      <c r="Z281" s="23"/>
      <c r="AA281" s="23"/>
    </row>
    <row r="282" spans="1:27" ht="15.75" customHeight="1">
      <c r="A282" s="23"/>
      <c r="B282" s="23"/>
      <c r="C282" s="23"/>
      <c r="D282" s="23"/>
      <c r="E282" s="23"/>
      <c r="F282" s="23"/>
      <c r="G282" s="23"/>
      <c r="H282" s="23"/>
      <c r="I282" s="23"/>
      <c r="J282" s="23"/>
      <c r="K282" s="23"/>
      <c r="L282" s="23"/>
      <c r="M282" s="23"/>
      <c r="N282" s="23"/>
      <c r="O282" s="23"/>
      <c r="P282" s="23"/>
      <c r="Q282" s="23"/>
      <c r="R282" s="23"/>
      <c r="S282" s="23"/>
      <c r="T282" s="411"/>
      <c r="U282" s="23"/>
      <c r="V282" s="73"/>
      <c r="W282" s="23"/>
      <c r="X282" s="23"/>
      <c r="Y282" s="23"/>
      <c r="Z282" s="23"/>
      <c r="AA282" s="23"/>
    </row>
    <row r="283" spans="1:27" ht="15.75" customHeight="1">
      <c r="A283" s="23"/>
      <c r="B283" s="23"/>
      <c r="C283" s="23"/>
      <c r="D283" s="23"/>
      <c r="E283" s="23"/>
      <c r="F283" s="23"/>
      <c r="G283" s="23"/>
      <c r="H283" s="23"/>
      <c r="I283" s="23"/>
      <c r="J283" s="23"/>
      <c r="K283" s="23"/>
      <c r="L283" s="23"/>
      <c r="M283" s="23"/>
      <c r="N283" s="23"/>
      <c r="O283" s="23"/>
      <c r="P283" s="23"/>
      <c r="Q283" s="23"/>
      <c r="R283" s="23"/>
      <c r="S283" s="23"/>
      <c r="T283" s="411"/>
      <c r="U283" s="23"/>
      <c r="V283" s="73"/>
      <c r="W283" s="23"/>
      <c r="X283" s="23"/>
      <c r="Y283" s="23"/>
      <c r="Z283" s="23"/>
      <c r="AA283" s="23"/>
    </row>
    <row r="284" spans="1:27" ht="15.75" customHeight="1">
      <c r="A284" s="23"/>
      <c r="B284" s="23"/>
      <c r="C284" s="23"/>
      <c r="D284" s="23"/>
      <c r="E284" s="23"/>
      <c r="F284" s="23"/>
      <c r="G284" s="23"/>
      <c r="H284" s="23"/>
      <c r="I284" s="23"/>
      <c r="J284" s="23"/>
      <c r="K284" s="23"/>
      <c r="L284" s="23"/>
      <c r="M284" s="23"/>
      <c r="N284" s="23"/>
      <c r="O284" s="23"/>
      <c r="P284" s="23"/>
      <c r="Q284" s="23"/>
      <c r="R284" s="23"/>
      <c r="S284" s="23"/>
      <c r="T284" s="411"/>
      <c r="U284" s="23"/>
      <c r="V284" s="73"/>
      <c r="W284" s="23"/>
      <c r="X284" s="23"/>
      <c r="Y284" s="23"/>
      <c r="Z284" s="23"/>
      <c r="AA284" s="23"/>
    </row>
    <row r="285" spans="1:27" ht="15.75" customHeight="1">
      <c r="A285" s="23"/>
      <c r="B285" s="23"/>
      <c r="C285" s="23"/>
      <c r="D285" s="23"/>
      <c r="E285" s="23"/>
      <c r="F285" s="23"/>
      <c r="G285" s="23"/>
      <c r="H285" s="23"/>
      <c r="I285" s="23"/>
      <c r="J285" s="23"/>
      <c r="K285" s="23"/>
      <c r="L285" s="23"/>
      <c r="M285" s="23"/>
      <c r="N285" s="23"/>
      <c r="O285" s="23"/>
      <c r="P285" s="23"/>
      <c r="Q285" s="23"/>
      <c r="R285" s="23"/>
      <c r="S285" s="23"/>
      <c r="T285" s="411"/>
      <c r="U285" s="23"/>
      <c r="V285" s="73"/>
      <c r="W285" s="23"/>
      <c r="X285" s="23"/>
      <c r="Y285" s="23"/>
      <c r="Z285" s="23"/>
      <c r="AA285" s="23"/>
    </row>
    <row r="286" spans="1:27" ht="15.75" customHeight="1">
      <c r="A286" s="23"/>
      <c r="B286" s="23"/>
      <c r="C286" s="23"/>
      <c r="D286" s="23"/>
      <c r="E286" s="23"/>
      <c r="F286" s="23"/>
      <c r="G286" s="23"/>
      <c r="H286" s="23"/>
      <c r="I286" s="23"/>
      <c r="J286" s="23"/>
      <c r="K286" s="23"/>
      <c r="L286" s="23"/>
      <c r="M286" s="23"/>
      <c r="N286" s="23"/>
      <c r="O286" s="23"/>
      <c r="P286" s="23"/>
      <c r="Q286" s="23"/>
      <c r="R286" s="23"/>
      <c r="S286" s="23"/>
      <c r="T286" s="411"/>
      <c r="U286" s="23"/>
      <c r="V286" s="73"/>
      <c r="W286" s="23"/>
      <c r="X286" s="23"/>
      <c r="Y286" s="23"/>
      <c r="Z286" s="23"/>
      <c r="AA286" s="23"/>
    </row>
    <row r="287" spans="1:27" ht="15.75" customHeight="1">
      <c r="A287" s="23"/>
      <c r="B287" s="23"/>
      <c r="C287" s="23"/>
      <c r="D287" s="23"/>
      <c r="E287" s="23"/>
      <c r="F287" s="23"/>
      <c r="G287" s="23"/>
      <c r="H287" s="23"/>
      <c r="I287" s="23"/>
      <c r="J287" s="23"/>
      <c r="K287" s="23"/>
      <c r="L287" s="23"/>
      <c r="M287" s="23"/>
      <c r="N287" s="23"/>
      <c r="O287" s="23"/>
      <c r="P287" s="23"/>
      <c r="Q287" s="23"/>
      <c r="R287" s="23"/>
      <c r="S287" s="23"/>
      <c r="T287" s="411"/>
      <c r="U287" s="23"/>
      <c r="V287" s="73"/>
      <c r="W287" s="23"/>
      <c r="X287" s="23"/>
      <c r="Y287" s="23"/>
      <c r="Z287" s="23"/>
      <c r="AA287" s="23"/>
    </row>
    <row r="288" spans="1:27" ht="15.75" customHeight="1">
      <c r="A288" s="23"/>
      <c r="B288" s="23"/>
      <c r="C288" s="23"/>
      <c r="D288" s="23"/>
      <c r="E288" s="23"/>
      <c r="F288" s="23"/>
      <c r="G288" s="23"/>
      <c r="H288" s="23"/>
      <c r="I288" s="23"/>
      <c r="J288" s="23"/>
      <c r="K288" s="23"/>
      <c r="L288" s="23"/>
      <c r="M288" s="23"/>
      <c r="N288" s="23"/>
      <c r="O288" s="23"/>
      <c r="P288" s="23"/>
      <c r="Q288" s="23"/>
      <c r="R288" s="23"/>
      <c r="S288" s="23"/>
      <c r="T288" s="411"/>
      <c r="U288" s="23"/>
      <c r="V288" s="73"/>
      <c r="W288" s="23"/>
      <c r="X288" s="23"/>
      <c r="Y288" s="23"/>
      <c r="Z288" s="23"/>
      <c r="AA288" s="23"/>
    </row>
    <row r="289" spans="1:27" ht="15.75" customHeight="1">
      <c r="A289" s="23"/>
      <c r="B289" s="23"/>
      <c r="C289" s="23"/>
      <c r="D289" s="23"/>
      <c r="E289" s="23"/>
      <c r="F289" s="23"/>
      <c r="G289" s="23"/>
      <c r="H289" s="23"/>
      <c r="I289" s="23"/>
      <c r="J289" s="23"/>
      <c r="K289" s="23"/>
      <c r="L289" s="23"/>
      <c r="M289" s="23"/>
      <c r="N289" s="23"/>
      <c r="O289" s="23"/>
      <c r="P289" s="23"/>
      <c r="Q289" s="23"/>
      <c r="R289" s="23"/>
      <c r="S289" s="23"/>
      <c r="T289" s="411"/>
      <c r="U289" s="23"/>
      <c r="V289" s="73"/>
      <c r="W289" s="23"/>
      <c r="X289" s="23"/>
      <c r="Y289" s="23"/>
      <c r="Z289" s="23"/>
      <c r="AA289" s="23"/>
    </row>
    <row r="290" spans="1:27" ht="15.75" customHeight="1">
      <c r="A290" s="23"/>
      <c r="B290" s="23"/>
      <c r="C290" s="23"/>
      <c r="D290" s="23"/>
      <c r="E290" s="23"/>
      <c r="F290" s="23"/>
      <c r="G290" s="23"/>
      <c r="H290" s="23"/>
      <c r="I290" s="23"/>
      <c r="J290" s="23"/>
      <c r="K290" s="23"/>
      <c r="L290" s="23"/>
      <c r="M290" s="23"/>
      <c r="N290" s="23"/>
      <c r="O290" s="23"/>
      <c r="P290" s="23"/>
      <c r="Q290" s="23"/>
      <c r="R290" s="23"/>
      <c r="S290" s="23"/>
      <c r="T290" s="411"/>
      <c r="U290" s="23"/>
      <c r="V290" s="73"/>
      <c r="W290" s="23"/>
      <c r="X290" s="23"/>
      <c r="Y290" s="23"/>
      <c r="Z290" s="23"/>
      <c r="AA290" s="23"/>
    </row>
    <row r="291" spans="1:27" ht="15.75" customHeight="1">
      <c r="A291" s="23"/>
      <c r="B291" s="23"/>
      <c r="C291" s="23"/>
      <c r="D291" s="23"/>
      <c r="E291" s="23"/>
      <c r="F291" s="23"/>
      <c r="G291" s="23"/>
      <c r="H291" s="23"/>
      <c r="I291" s="23"/>
      <c r="J291" s="23"/>
      <c r="K291" s="23"/>
      <c r="L291" s="23"/>
      <c r="M291" s="23"/>
      <c r="N291" s="23"/>
      <c r="O291" s="23"/>
      <c r="P291" s="23"/>
      <c r="Q291" s="23"/>
      <c r="R291" s="23"/>
      <c r="S291" s="23"/>
      <c r="T291" s="411"/>
      <c r="U291" s="23"/>
      <c r="V291" s="73"/>
      <c r="W291" s="23"/>
      <c r="X291" s="23"/>
      <c r="Y291" s="23"/>
      <c r="Z291" s="23"/>
      <c r="AA291" s="23"/>
    </row>
    <row r="292" spans="1:27" ht="15.75" customHeight="1">
      <c r="A292" s="23"/>
      <c r="B292" s="23"/>
      <c r="C292" s="23"/>
      <c r="D292" s="23"/>
      <c r="E292" s="23"/>
      <c r="F292" s="23"/>
      <c r="G292" s="23"/>
      <c r="H292" s="23"/>
      <c r="I292" s="23"/>
      <c r="J292" s="23"/>
      <c r="K292" s="23"/>
      <c r="L292" s="23"/>
      <c r="M292" s="23"/>
      <c r="N292" s="23"/>
      <c r="O292" s="23"/>
      <c r="P292" s="23"/>
      <c r="Q292" s="23"/>
      <c r="R292" s="23"/>
      <c r="S292" s="23"/>
      <c r="T292" s="411"/>
      <c r="U292" s="23"/>
      <c r="V292" s="73"/>
      <c r="W292" s="23"/>
      <c r="X292" s="23"/>
      <c r="Y292" s="23"/>
      <c r="Z292" s="23"/>
      <c r="AA292" s="23"/>
    </row>
    <row r="293" spans="1:27" ht="15.75" customHeight="1">
      <c r="A293" s="23"/>
      <c r="B293" s="23"/>
      <c r="C293" s="23"/>
      <c r="D293" s="23"/>
      <c r="E293" s="23"/>
      <c r="F293" s="23"/>
      <c r="G293" s="23"/>
      <c r="H293" s="23"/>
      <c r="I293" s="23"/>
      <c r="J293" s="23"/>
      <c r="K293" s="23"/>
      <c r="L293" s="23"/>
      <c r="M293" s="23"/>
      <c r="N293" s="23"/>
      <c r="O293" s="23"/>
      <c r="P293" s="23"/>
      <c r="Q293" s="23"/>
      <c r="R293" s="23"/>
      <c r="S293" s="23"/>
      <c r="T293" s="411"/>
      <c r="U293" s="23"/>
      <c r="V293" s="73"/>
      <c r="W293" s="23"/>
      <c r="X293" s="23"/>
      <c r="Y293" s="23"/>
      <c r="Z293" s="23"/>
      <c r="AA293" s="23"/>
    </row>
    <row r="294" spans="1:27" ht="15.75" customHeight="1">
      <c r="A294" s="23"/>
      <c r="B294" s="23"/>
      <c r="C294" s="23"/>
      <c r="D294" s="23"/>
      <c r="E294" s="23"/>
      <c r="F294" s="23"/>
      <c r="G294" s="23"/>
      <c r="H294" s="23"/>
      <c r="I294" s="23"/>
      <c r="J294" s="23"/>
      <c r="K294" s="23"/>
      <c r="L294" s="23"/>
      <c r="M294" s="23"/>
      <c r="N294" s="23"/>
      <c r="O294" s="23"/>
      <c r="P294" s="23"/>
      <c r="Q294" s="23"/>
      <c r="R294" s="23"/>
      <c r="S294" s="23"/>
      <c r="T294" s="411"/>
      <c r="U294" s="23"/>
      <c r="V294" s="73"/>
      <c r="W294" s="23"/>
      <c r="X294" s="23"/>
      <c r="Y294" s="23"/>
      <c r="Z294" s="23"/>
      <c r="AA294" s="23"/>
    </row>
    <row r="295" spans="1:27" ht="15.75" customHeight="1">
      <c r="A295" s="23"/>
      <c r="B295" s="23"/>
      <c r="C295" s="23"/>
      <c r="D295" s="23"/>
      <c r="E295" s="23"/>
      <c r="F295" s="23"/>
      <c r="G295" s="23"/>
      <c r="H295" s="23"/>
      <c r="I295" s="23"/>
      <c r="J295" s="23"/>
      <c r="K295" s="23"/>
      <c r="L295" s="23"/>
      <c r="M295" s="23"/>
      <c r="N295" s="23"/>
      <c r="O295" s="23"/>
      <c r="P295" s="23"/>
      <c r="Q295" s="23"/>
      <c r="R295" s="23"/>
      <c r="S295" s="23"/>
      <c r="T295" s="411"/>
      <c r="U295" s="23"/>
      <c r="V295" s="73"/>
      <c r="W295" s="23"/>
      <c r="X295" s="23"/>
      <c r="Y295" s="23"/>
      <c r="Z295" s="23"/>
      <c r="AA295" s="23"/>
    </row>
    <row r="296" spans="1:27" ht="15.75" customHeight="1">
      <c r="A296" s="23"/>
      <c r="B296" s="23"/>
      <c r="C296" s="23"/>
      <c r="D296" s="23"/>
      <c r="E296" s="23"/>
      <c r="F296" s="23"/>
      <c r="G296" s="23"/>
      <c r="H296" s="23"/>
      <c r="I296" s="23"/>
      <c r="J296" s="23"/>
      <c r="K296" s="23"/>
      <c r="L296" s="23"/>
      <c r="M296" s="23"/>
      <c r="N296" s="23"/>
      <c r="O296" s="23"/>
      <c r="P296" s="23"/>
      <c r="Q296" s="23"/>
      <c r="R296" s="23"/>
      <c r="S296" s="23"/>
      <c r="T296" s="411"/>
      <c r="U296" s="23"/>
      <c r="V296" s="73"/>
      <c r="W296" s="23"/>
      <c r="X296" s="23"/>
      <c r="Y296" s="23"/>
      <c r="Z296" s="23"/>
      <c r="AA296" s="23"/>
    </row>
    <row r="297" spans="1:27" ht="15.75" customHeight="1">
      <c r="A297" s="23"/>
      <c r="B297" s="23"/>
      <c r="C297" s="23"/>
      <c r="D297" s="23"/>
      <c r="E297" s="23"/>
      <c r="F297" s="23"/>
      <c r="G297" s="23"/>
      <c r="H297" s="23"/>
      <c r="I297" s="23"/>
      <c r="J297" s="23"/>
      <c r="K297" s="23"/>
      <c r="L297" s="23"/>
      <c r="M297" s="23"/>
      <c r="N297" s="23"/>
      <c r="O297" s="23"/>
      <c r="P297" s="23"/>
      <c r="Q297" s="23"/>
      <c r="R297" s="23"/>
      <c r="S297" s="23"/>
      <c r="T297" s="411"/>
      <c r="U297" s="23"/>
      <c r="V297" s="73"/>
      <c r="W297" s="23"/>
      <c r="X297" s="23"/>
      <c r="Y297" s="23"/>
      <c r="Z297" s="23"/>
      <c r="AA297" s="23"/>
    </row>
    <row r="298" spans="1:27" ht="15.75" customHeight="1">
      <c r="A298" s="23"/>
      <c r="B298" s="23"/>
      <c r="C298" s="23"/>
      <c r="D298" s="23"/>
      <c r="E298" s="23"/>
      <c r="F298" s="23"/>
      <c r="G298" s="23"/>
      <c r="H298" s="23"/>
      <c r="I298" s="23"/>
      <c r="J298" s="23"/>
      <c r="K298" s="23"/>
      <c r="L298" s="23"/>
      <c r="M298" s="23"/>
      <c r="N298" s="23"/>
      <c r="O298" s="23"/>
      <c r="P298" s="23"/>
      <c r="Q298" s="23"/>
      <c r="R298" s="23"/>
      <c r="S298" s="23"/>
      <c r="T298" s="411"/>
      <c r="U298" s="23"/>
      <c r="V298" s="73"/>
      <c r="W298" s="23"/>
      <c r="X298" s="23"/>
      <c r="Y298" s="23"/>
      <c r="Z298" s="23"/>
      <c r="AA298" s="23"/>
    </row>
    <row r="299" spans="1:27" ht="15.75" customHeight="1">
      <c r="A299" s="23"/>
      <c r="B299" s="23"/>
      <c r="C299" s="23"/>
      <c r="D299" s="23"/>
      <c r="E299" s="23"/>
      <c r="F299" s="23"/>
      <c r="G299" s="23"/>
      <c r="H299" s="23"/>
      <c r="I299" s="23"/>
      <c r="J299" s="23"/>
      <c r="K299" s="23"/>
      <c r="L299" s="23"/>
      <c r="M299" s="23"/>
      <c r="N299" s="23"/>
      <c r="O299" s="23"/>
      <c r="P299" s="23"/>
      <c r="Q299" s="23"/>
      <c r="R299" s="23"/>
      <c r="S299" s="23"/>
      <c r="T299" s="411"/>
      <c r="U299" s="23"/>
      <c r="V299" s="73"/>
      <c r="W299" s="23"/>
      <c r="X299" s="23"/>
      <c r="Y299" s="23"/>
      <c r="Z299" s="23"/>
      <c r="AA299" s="23"/>
    </row>
    <row r="300" spans="1:27" ht="15.75" customHeight="1">
      <c r="A300" s="23"/>
      <c r="B300" s="23"/>
      <c r="C300" s="23"/>
      <c r="D300" s="23"/>
      <c r="E300" s="23"/>
      <c r="F300" s="23"/>
      <c r="G300" s="23"/>
      <c r="H300" s="23"/>
      <c r="I300" s="23"/>
      <c r="J300" s="23"/>
      <c r="K300" s="23"/>
      <c r="L300" s="23"/>
      <c r="M300" s="23"/>
      <c r="N300" s="23"/>
      <c r="O300" s="23"/>
      <c r="P300" s="23"/>
      <c r="Q300" s="23"/>
      <c r="R300" s="23"/>
      <c r="S300" s="23"/>
      <c r="T300" s="411"/>
      <c r="U300" s="23"/>
      <c r="V300" s="73"/>
      <c r="W300" s="23"/>
      <c r="X300" s="23"/>
      <c r="Y300" s="23"/>
      <c r="Z300" s="23"/>
      <c r="AA300" s="23"/>
    </row>
    <row r="301" spans="1:27" ht="15.75" customHeight="1">
      <c r="A301" s="23"/>
      <c r="B301" s="23"/>
      <c r="C301" s="23"/>
      <c r="D301" s="23"/>
      <c r="E301" s="23"/>
      <c r="F301" s="23"/>
      <c r="G301" s="23"/>
      <c r="H301" s="23"/>
      <c r="I301" s="23"/>
      <c r="J301" s="23"/>
      <c r="K301" s="23"/>
      <c r="L301" s="23"/>
      <c r="M301" s="23"/>
      <c r="N301" s="23"/>
      <c r="O301" s="23"/>
      <c r="P301" s="23"/>
      <c r="Q301" s="23"/>
      <c r="R301" s="23"/>
      <c r="S301" s="23"/>
      <c r="T301" s="411"/>
      <c r="U301" s="23"/>
      <c r="V301" s="73"/>
      <c r="W301" s="23"/>
      <c r="X301" s="23"/>
      <c r="Y301" s="23"/>
      <c r="Z301" s="23"/>
      <c r="AA301" s="23"/>
    </row>
    <row r="302" spans="1:27" ht="15.75" customHeight="1">
      <c r="A302" s="23"/>
      <c r="B302" s="23"/>
      <c r="C302" s="23"/>
      <c r="D302" s="23"/>
      <c r="E302" s="23"/>
      <c r="F302" s="23"/>
      <c r="G302" s="23"/>
      <c r="H302" s="23"/>
      <c r="I302" s="23"/>
      <c r="J302" s="23"/>
      <c r="K302" s="23"/>
      <c r="L302" s="23"/>
      <c r="M302" s="23"/>
      <c r="N302" s="23"/>
      <c r="O302" s="23"/>
      <c r="P302" s="23"/>
      <c r="Q302" s="23"/>
      <c r="R302" s="23"/>
      <c r="S302" s="23"/>
      <c r="T302" s="411"/>
      <c r="U302" s="23"/>
      <c r="V302" s="73"/>
      <c r="W302" s="23"/>
      <c r="X302" s="23"/>
      <c r="Y302" s="23"/>
      <c r="Z302" s="23"/>
      <c r="AA302" s="23"/>
    </row>
    <row r="303" spans="1:27" ht="15.75" customHeight="1">
      <c r="A303" s="23"/>
      <c r="B303" s="23"/>
      <c r="C303" s="23"/>
      <c r="D303" s="23"/>
      <c r="E303" s="23"/>
      <c r="F303" s="23"/>
      <c r="G303" s="23"/>
      <c r="H303" s="23"/>
      <c r="I303" s="23"/>
      <c r="J303" s="23"/>
      <c r="K303" s="23"/>
      <c r="L303" s="23"/>
      <c r="M303" s="23"/>
      <c r="N303" s="23"/>
      <c r="O303" s="23"/>
      <c r="P303" s="23"/>
      <c r="Q303" s="23"/>
      <c r="R303" s="23"/>
      <c r="S303" s="23"/>
      <c r="T303" s="411"/>
      <c r="U303" s="23"/>
      <c r="V303" s="73"/>
      <c r="W303" s="23"/>
      <c r="X303" s="23"/>
      <c r="Y303" s="23"/>
      <c r="Z303" s="23"/>
      <c r="AA303" s="23"/>
    </row>
    <row r="304" spans="1:27" ht="15.75" customHeight="1">
      <c r="A304" s="23"/>
      <c r="B304" s="23"/>
      <c r="C304" s="23"/>
      <c r="D304" s="23"/>
      <c r="E304" s="23"/>
      <c r="F304" s="23"/>
      <c r="G304" s="23"/>
      <c r="H304" s="23"/>
      <c r="I304" s="23"/>
      <c r="J304" s="23"/>
      <c r="K304" s="23"/>
      <c r="L304" s="23"/>
      <c r="M304" s="23"/>
      <c r="N304" s="23"/>
      <c r="O304" s="23"/>
      <c r="P304" s="23"/>
      <c r="Q304" s="23"/>
      <c r="R304" s="23"/>
      <c r="S304" s="23"/>
      <c r="T304" s="411"/>
      <c r="U304" s="23"/>
      <c r="V304" s="73"/>
      <c r="W304" s="23"/>
      <c r="X304" s="23"/>
      <c r="Y304" s="23"/>
      <c r="Z304" s="23"/>
      <c r="AA304" s="23"/>
    </row>
    <row r="305" spans="1:27" ht="15.75" customHeight="1">
      <c r="A305" s="23"/>
      <c r="B305" s="23"/>
      <c r="C305" s="23"/>
      <c r="D305" s="23"/>
      <c r="E305" s="23"/>
      <c r="F305" s="23"/>
      <c r="G305" s="23"/>
      <c r="H305" s="23"/>
      <c r="I305" s="23"/>
      <c r="J305" s="23"/>
      <c r="K305" s="23"/>
      <c r="L305" s="23"/>
      <c r="M305" s="23"/>
      <c r="N305" s="23"/>
      <c r="O305" s="23"/>
      <c r="P305" s="23"/>
      <c r="Q305" s="23"/>
      <c r="R305" s="23"/>
      <c r="S305" s="23"/>
      <c r="T305" s="411"/>
      <c r="U305" s="23"/>
      <c r="V305" s="73"/>
      <c r="W305" s="23"/>
      <c r="X305" s="23"/>
      <c r="Y305" s="23"/>
      <c r="Z305" s="23"/>
      <c r="AA305" s="23"/>
    </row>
    <row r="306" spans="1:27" ht="15.75" customHeight="1">
      <c r="A306" s="23"/>
      <c r="B306" s="23"/>
      <c r="C306" s="23"/>
      <c r="D306" s="23"/>
      <c r="E306" s="23"/>
      <c r="F306" s="23"/>
      <c r="G306" s="23"/>
      <c r="H306" s="23"/>
      <c r="I306" s="23"/>
      <c r="J306" s="23"/>
      <c r="K306" s="23"/>
      <c r="L306" s="23"/>
      <c r="M306" s="23"/>
      <c r="N306" s="23"/>
      <c r="O306" s="23"/>
      <c r="P306" s="23"/>
      <c r="Q306" s="23"/>
      <c r="R306" s="23"/>
      <c r="S306" s="23"/>
      <c r="T306" s="411"/>
      <c r="U306" s="23"/>
      <c r="V306" s="73"/>
      <c r="W306" s="23"/>
      <c r="X306" s="23"/>
      <c r="Y306" s="23"/>
      <c r="Z306" s="23"/>
      <c r="AA306" s="23"/>
    </row>
    <row r="307" spans="1:27" ht="15.75" customHeight="1">
      <c r="A307" s="23"/>
      <c r="B307" s="23"/>
      <c r="C307" s="23"/>
      <c r="D307" s="23"/>
      <c r="E307" s="23"/>
      <c r="F307" s="23"/>
      <c r="G307" s="23"/>
      <c r="H307" s="23"/>
      <c r="I307" s="23"/>
      <c r="J307" s="23"/>
      <c r="K307" s="23"/>
      <c r="L307" s="23"/>
      <c r="M307" s="23"/>
      <c r="N307" s="23"/>
      <c r="O307" s="23"/>
      <c r="P307" s="23"/>
      <c r="Q307" s="23"/>
      <c r="R307" s="23"/>
      <c r="S307" s="23"/>
      <c r="T307" s="411"/>
      <c r="U307" s="23"/>
      <c r="V307" s="73"/>
      <c r="W307" s="23"/>
      <c r="X307" s="23"/>
      <c r="Y307" s="23"/>
      <c r="Z307" s="23"/>
      <c r="AA307" s="23"/>
    </row>
    <row r="308" spans="1:27" ht="15.75" customHeight="1">
      <c r="A308" s="23"/>
      <c r="B308" s="23"/>
      <c r="C308" s="23"/>
      <c r="D308" s="23"/>
      <c r="E308" s="23"/>
      <c r="F308" s="23"/>
      <c r="G308" s="23"/>
      <c r="H308" s="23"/>
      <c r="I308" s="23"/>
      <c r="J308" s="23"/>
      <c r="K308" s="23"/>
      <c r="L308" s="23"/>
      <c r="M308" s="23"/>
      <c r="N308" s="23"/>
      <c r="O308" s="23"/>
      <c r="P308" s="23"/>
      <c r="Q308" s="23"/>
      <c r="R308" s="23"/>
      <c r="S308" s="23"/>
      <c r="T308" s="411"/>
      <c r="U308" s="23"/>
      <c r="V308" s="73"/>
      <c r="W308" s="23"/>
      <c r="X308" s="23"/>
      <c r="Y308" s="23"/>
      <c r="Z308" s="23"/>
      <c r="AA308" s="23"/>
    </row>
    <row r="309" spans="1:27" ht="15.75" customHeight="1">
      <c r="A309" s="23"/>
      <c r="B309" s="23"/>
      <c r="C309" s="23"/>
      <c r="D309" s="23"/>
      <c r="E309" s="23"/>
      <c r="F309" s="23"/>
      <c r="G309" s="23"/>
      <c r="H309" s="23"/>
      <c r="I309" s="23"/>
      <c r="J309" s="23"/>
      <c r="K309" s="23"/>
      <c r="L309" s="23"/>
      <c r="M309" s="23"/>
      <c r="N309" s="23"/>
      <c r="O309" s="23"/>
      <c r="P309" s="23"/>
      <c r="Q309" s="23"/>
      <c r="R309" s="23"/>
      <c r="S309" s="23"/>
      <c r="T309" s="411"/>
      <c r="U309" s="23"/>
      <c r="V309" s="73"/>
      <c r="W309" s="23"/>
      <c r="X309" s="23"/>
      <c r="Y309" s="23"/>
      <c r="Z309" s="23"/>
      <c r="AA309" s="23"/>
    </row>
    <row r="310" spans="1:27" ht="15.75" customHeight="1">
      <c r="A310" s="23"/>
      <c r="B310" s="23"/>
      <c r="C310" s="23"/>
      <c r="D310" s="23"/>
      <c r="E310" s="23"/>
      <c r="F310" s="23"/>
      <c r="G310" s="23"/>
      <c r="H310" s="23"/>
      <c r="I310" s="23"/>
      <c r="J310" s="23"/>
      <c r="K310" s="23"/>
      <c r="L310" s="23"/>
      <c r="M310" s="23"/>
      <c r="N310" s="23"/>
      <c r="O310" s="23"/>
      <c r="P310" s="23"/>
      <c r="Q310" s="23"/>
      <c r="R310" s="23"/>
      <c r="S310" s="23"/>
      <c r="T310" s="411"/>
      <c r="U310" s="23"/>
      <c r="V310" s="73"/>
      <c r="W310" s="23"/>
      <c r="X310" s="23"/>
      <c r="Y310" s="23"/>
      <c r="Z310" s="23"/>
      <c r="AA310" s="23"/>
    </row>
    <row r="311" spans="1:27" ht="15.75" customHeight="1">
      <c r="A311" s="23"/>
      <c r="B311" s="23"/>
      <c r="C311" s="23"/>
      <c r="D311" s="23"/>
      <c r="E311" s="23"/>
      <c r="F311" s="23"/>
      <c r="G311" s="23"/>
      <c r="H311" s="23"/>
      <c r="I311" s="23"/>
      <c r="J311" s="23"/>
      <c r="K311" s="23"/>
      <c r="L311" s="23"/>
      <c r="M311" s="23"/>
      <c r="N311" s="23"/>
      <c r="O311" s="23"/>
      <c r="P311" s="23"/>
      <c r="Q311" s="23"/>
      <c r="R311" s="23"/>
      <c r="S311" s="23"/>
      <c r="T311" s="411"/>
      <c r="U311" s="23"/>
      <c r="V311" s="73"/>
      <c r="W311" s="23"/>
      <c r="X311" s="23"/>
      <c r="Y311" s="23"/>
      <c r="Z311" s="23"/>
      <c r="AA311" s="23"/>
    </row>
    <row r="312" spans="1:27" ht="15.75" customHeight="1">
      <c r="A312" s="23"/>
      <c r="B312" s="23"/>
      <c r="C312" s="23"/>
      <c r="D312" s="23"/>
      <c r="E312" s="23"/>
      <c r="F312" s="23"/>
      <c r="G312" s="23"/>
      <c r="H312" s="23"/>
      <c r="I312" s="23"/>
      <c r="J312" s="23"/>
      <c r="K312" s="23"/>
      <c r="L312" s="23"/>
      <c r="M312" s="23"/>
      <c r="N312" s="23"/>
      <c r="O312" s="23"/>
      <c r="P312" s="23"/>
      <c r="Q312" s="23"/>
      <c r="R312" s="23"/>
      <c r="S312" s="23"/>
      <c r="T312" s="411"/>
      <c r="U312" s="23"/>
      <c r="V312" s="73"/>
      <c r="W312" s="23"/>
      <c r="X312" s="23"/>
      <c r="Y312" s="23"/>
      <c r="Z312" s="23"/>
      <c r="AA312" s="23"/>
    </row>
    <row r="313" spans="1:27" ht="15.75" customHeight="1">
      <c r="A313" s="23"/>
      <c r="B313" s="23"/>
      <c r="C313" s="23"/>
      <c r="D313" s="23"/>
      <c r="E313" s="23"/>
      <c r="F313" s="23"/>
      <c r="G313" s="23"/>
      <c r="H313" s="23"/>
      <c r="I313" s="23"/>
      <c r="J313" s="23"/>
      <c r="K313" s="23"/>
      <c r="L313" s="23"/>
      <c r="M313" s="23"/>
      <c r="N313" s="23"/>
      <c r="O313" s="23"/>
      <c r="P313" s="23"/>
      <c r="Q313" s="23"/>
      <c r="R313" s="23"/>
      <c r="S313" s="23"/>
      <c r="T313" s="411"/>
      <c r="U313" s="23"/>
      <c r="V313" s="73"/>
      <c r="W313" s="23"/>
      <c r="X313" s="23"/>
      <c r="Y313" s="23"/>
      <c r="Z313" s="23"/>
      <c r="AA313" s="23"/>
    </row>
    <row r="314" spans="1:27" ht="15.75" customHeight="1">
      <c r="A314" s="23"/>
      <c r="B314" s="23"/>
      <c r="C314" s="23"/>
      <c r="D314" s="23"/>
      <c r="E314" s="23"/>
      <c r="F314" s="23"/>
      <c r="G314" s="23"/>
      <c r="H314" s="23"/>
      <c r="I314" s="23"/>
      <c r="J314" s="23"/>
      <c r="K314" s="23"/>
      <c r="L314" s="23"/>
      <c r="M314" s="23"/>
      <c r="N314" s="23"/>
      <c r="O314" s="23"/>
      <c r="P314" s="23"/>
      <c r="Q314" s="23"/>
      <c r="R314" s="23"/>
      <c r="S314" s="23"/>
      <c r="T314" s="411"/>
      <c r="U314" s="23"/>
      <c r="V314" s="73"/>
      <c r="W314" s="23"/>
      <c r="X314" s="23"/>
      <c r="Y314" s="23"/>
      <c r="Z314" s="23"/>
      <c r="AA314" s="23"/>
    </row>
    <row r="315" spans="1:27" ht="15.75" customHeight="1">
      <c r="A315" s="23"/>
      <c r="B315" s="23"/>
      <c r="C315" s="23"/>
      <c r="D315" s="23"/>
      <c r="E315" s="23"/>
      <c r="F315" s="23"/>
      <c r="G315" s="23"/>
      <c r="H315" s="23"/>
      <c r="I315" s="23"/>
      <c r="J315" s="23"/>
      <c r="K315" s="23"/>
      <c r="L315" s="23"/>
      <c r="M315" s="23"/>
      <c r="N315" s="23"/>
      <c r="O315" s="23"/>
      <c r="P315" s="23"/>
      <c r="Q315" s="23"/>
      <c r="R315" s="23"/>
      <c r="S315" s="23"/>
      <c r="T315" s="411"/>
      <c r="U315" s="23"/>
      <c r="V315" s="73"/>
      <c r="W315" s="23"/>
      <c r="X315" s="23"/>
      <c r="Y315" s="23"/>
      <c r="Z315" s="23"/>
      <c r="AA315" s="23"/>
    </row>
    <row r="316" spans="1:27" ht="15.75" customHeight="1">
      <c r="A316" s="23"/>
      <c r="B316" s="23"/>
      <c r="C316" s="23"/>
      <c r="D316" s="23"/>
      <c r="E316" s="23"/>
      <c r="F316" s="23"/>
      <c r="G316" s="23"/>
      <c r="H316" s="23"/>
      <c r="I316" s="23"/>
      <c r="J316" s="23"/>
      <c r="K316" s="23"/>
      <c r="L316" s="23"/>
      <c r="M316" s="23"/>
      <c r="N316" s="23"/>
      <c r="O316" s="23"/>
      <c r="P316" s="23"/>
      <c r="Q316" s="23"/>
      <c r="R316" s="23"/>
      <c r="S316" s="23"/>
      <c r="T316" s="411"/>
      <c r="U316" s="23"/>
      <c r="V316" s="73"/>
      <c r="W316" s="23"/>
      <c r="X316" s="23"/>
      <c r="Y316" s="23"/>
      <c r="Z316" s="23"/>
      <c r="AA316" s="23"/>
    </row>
    <row r="317" spans="1:27" ht="15.75" customHeight="1">
      <c r="A317" s="23"/>
      <c r="B317" s="23"/>
      <c r="C317" s="23"/>
      <c r="D317" s="23"/>
      <c r="E317" s="23"/>
      <c r="F317" s="23"/>
      <c r="G317" s="23"/>
      <c r="H317" s="23"/>
      <c r="I317" s="23"/>
      <c r="J317" s="23"/>
      <c r="K317" s="23"/>
      <c r="L317" s="23"/>
      <c r="M317" s="23"/>
      <c r="N317" s="23"/>
      <c r="O317" s="23"/>
      <c r="P317" s="23"/>
      <c r="Q317" s="23"/>
      <c r="R317" s="23"/>
      <c r="S317" s="23"/>
      <c r="T317" s="411"/>
      <c r="U317" s="23"/>
      <c r="V317" s="73"/>
      <c r="W317" s="23"/>
      <c r="X317" s="23"/>
      <c r="Y317" s="23"/>
      <c r="Z317" s="23"/>
      <c r="AA317" s="23"/>
    </row>
    <row r="318" spans="1:27" ht="15.75" customHeight="1">
      <c r="A318" s="23"/>
      <c r="B318" s="23"/>
      <c r="C318" s="23"/>
      <c r="D318" s="23"/>
      <c r="E318" s="23"/>
      <c r="F318" s="23"/>
      <c r="G318" s="23"/>
      <c r="H318" s="23"/>
      <c r="I318" s="23"/>
      <c r="J318" s="23"/>
      <c r="K318" s="23"/>
      <c r="L318" s="23"/>
      <c r="M318" s="23"/>
      <c r="N318" s="23"/>
      <c r="O318" s="23"/>
      <c r="P318" s="23"/>
      <c r="Q318" s="23"/>
      <c r="R318" s="23"/>
      <c r="S318" s="23"/>
      <c r="T318" s="411"/>
      <c r="U318" s="23"/>
      <c r="V318" s="73"/>
      <c r="W318" s="23"/>
      <c r="X318" s="23"/>
      <c r="Y318" s="23"/>
      <c r="Z318" s="23"/>
      <c r="AA318" s="23"/>
    </row>
    <row r="319" spans="1:27" ht="15.75" customHeight="1">
      <c r="A319" s="23"/>
      <c r="B319" s="23"/>
      <c r="C319" s="23"/>
      <c r="D319" s="23"/>
      <c r="E319" s="23"/>
      <c r="F319" s="23"/>
      <c r="G319" s="23"/>
      <c r="H319" s="23"/>
      <c r="I319" s="23"/>
      <c r="J319" s="23"/>
      <c r="K319" s="23"/>
      <c r="L319" s="23"/>
      <c r="M319" s="23"/>
      <c r="N319" s="23"/>
      <c r="O319" s="23"/>
      <c r="P319" s="23"/>
      <c r="Q319" s="23"/>
      <c r="R319" s="23"/>
      <c r="S319" s="23"/>
      <c r="T319" s="411"/>
      <c r="U319" s="23"/>
      <c r="V319" s="73"/>
      <c r="W319" s="23"/>
      <c r="X319" s="23"/>
      <c r="Y319" s="23"/>
      <c r="Z319" s="23"/>
      <c r="AA319" s="23"/>
    </row>
    <row r="320" spans="1:27" ht="15.75" customHeight="1">
      <c r="A320" s="23"/>
      <c r="B320" s="23"/>
      <c r="C320" s="23"/>
      <c r="D320" s="23"/>
      <c r="E320" s="23"/>
      <c r="F320" s="23"/>
      <c r="G320" s="23"/>
      <c r="H320" s="23"/>
      <c r="I320" s="23"/>
      <c r="J320" s="23"/>
      <c r="K320" s="23"/>
      <c r="L320" s="23"/>
      <c r="M320" s="23"/>
      <c r="N320" s="23"/>
      <c r="O320" s="23"/>
      <c r="P320" s="23"/>
      <c r="Q320" s="23"/>
      <c r="R320" s="23"/>
      <c r="S320" s="23"/>
      <c r="T320" s="411"/>
      <c r="U320" s="23"/>
      <c r="V320" s="73"/>
      <c r="W320" s="23"/>
      <c r="X320" s="23"/>
      <c r="Y320" s="23"/>
      <c r="Z320" s="23"/>
      <c r="AA320" s="23"/>
    </row>
    <row r="321" spans="1:27" ht="15.75" customHeight="1">
      <c r="A321" s="23"/>
      <c r="B321" s="23"/>
      <c r="C321" s="23"/>
      <c r="D321" s="23"/>
      <c r="E321" s="23"/>
      <c r="F321" s="23"/>
      <c r="G321" s="23"/>
      <c r="H321" s="23"/>
      <c r="I321" s="23"/>
      <c r="J321" s="23"/>
      <c r="K321" s="23"/>
      <c r="L321" s="23"/>
      <c r="M321" s="23"/>
      <c r="N321" s="23"/>
      <c r="O321" s="23"/>
      <c r="P321" s="23"/>
      <c r="Q321" s="23"/>
      <c r="R321" s="23"/>
      <c r="S321" s="23"/>
      <c r="T321" s="411"/>
      <c r="U321" s="23"/>
      <c r="V321" s="73"/>
      <c r="W321" s="23"/>
      <c r="X321" s="23"/>
      <c r="Y321" s="23"/>
      <c r="Z321" s="23"/>
      <c r="AA321" s="23"/>
    </row>
    <row r="322" spans="1:27" ht="15.75" customHeight="1">
      <c r="A322" s="23"/>
      <c r="B322" s="23"/>
      <c r="C322" s="23"/>
      <c r="D322" s="23"/>
      <c r="E322" s="23"/>
      <c r="F322" s="23"/>
      <c r="G322" s="23"/>
      <c r="H322" s="23"/>
      <c r="I322" s="23"/>
      <c r="J322" s="23"/>
      <c r="K322" s="23"/>
      <c r="L322" s="23"/>
      <c r="M322" s="23"/>
      <c r="N322" s="23"/>
      <c r="O322" s="23"/>
      <c r="P322" s="23"/>
      <c r="Q322" s="23"/>
      <c r="R322" s="23"/>
      <c r="S322" s="23"/>
      <c r="T322" s="411"/>
      <c r="U322" s="23"/>
      <c r="V322" s="73"/>
      <c r="W322" s="23"/>
      <c r="X322" s="23"/>
      <c r="Y322" s="23"/>
      <c r="Z322" s="23"/>
      <c r="AA322" s="23"/>
    </row>
    <row r="323" spans="1:27" ht="15.75" customHeight="1">
      <c r="A323" s="23"/>
      <c r="B323" s="23"/>
      <c r="C323" s="23"/>
      <c r="D323" s="23"/>
      <c r="E323" s="23"/>
      <c r="F323" s="23"/>
      <c r="G323" s="23"/>
      <c r="H323" s="23"/>
      <c r="I323" s="23"/>
      <c r="J323" s="23"/>
      <c r="K323" s="23"/>
      <c r="L323" s="23"/>
      <c r="M323" s="23"/>
      <c r="N323" s="23"/>
      <c r="O323" s="23"/>
      <c r="P323" s="23"/>
      <c r="Q323" s="23"/>
      <c r="R323" s="23"/>
      <c r="S323" s="23"/>
      <c r="T323" s="411"/>
      <c r="U323" s="23"/>
      <c r="V323" s="73"/>
      <c r="W323" s="23"/>
      <c r="X323" s="23"/>
      <c r="Y323" s="23"/>
      <c r="Z323" s="23"/>
      <c r="AA323" s="23"/>
    </row>
    <row r="324" spans="1:27" ht="15.75" customHeight="1">
      <c r="A324" s="23"/>
      <c r="B324" s="23"/>
      <c r="C324" s="23"/>
      <c r="D324" s="23"/>
      <c r="E324" s="23"/>
      <c r="F324" s="23"/>
      <c r="G324" s="23"/>
      <c r="H324" s="23"/>
      <c r="I324" s="23"/>
      <c r="J324" s="23"/>
      <c r="K324" s="23"/>
      <c r="L324" s="23"/>
      <c r="M324" s="23"/>
      <c r="N324" s="23"/>
      <c r="O324" s="23"/>
      <c r="P324" s="23"/>
      <c r="Q324" s="23"/>
      <c r="R324" s="23"/>
      <c r="S324" s="23"/>
      <c r="T324" s="411"/>
      <c r="U324" s="23"/>
      <c r="V324" s="73"/>
      <c r="W324" s="23"/>
      <c r="X324" s="23"/>
      <c r="Y324" s="23"/>
      <c r="Z324" s="23"/>
      <c r="AA324" s="23"/>
    </row>
    <row r="325" spans="1:27" ht="15.75" customHeight="1">
      <c r="A325" s="23"/>
      <c r="B325" s="23"/>
      <c r="C325" s="23"/>
      <c r="D325" s="23"/>
      <c r="E325" s="23"/>
      <c r="F325" s="23"/>
      <c r="G325" s="23"/>
      <c r="H325" s="23"/>
      <c r="I325" s="23"/>
      <c r="J325" s="23"/>
      <c r="K325" s="23"/>
      <c r="L325" s="23"/>
      <c r="M325" s="23"/>
      <c r="N325" s="23"/>
      <c r="O325" s="23"/>
      <c r="P325" s="23"/>
      <c r="Q325" s="23"/>
      <c r="R325" s="23"/>
      <c r="S325" s="23"/>
      <c r="T325" s="411"/>
      <c r="U325" s="23"/>
      <c r="V325" s="73"/>
      <c r="W325" s="23"/>
      <c r="X325" s="23"/>
      <c r="Y325" s="23"/>
      <c r="Z325" s="23"/>
      <c r="AA325" s="23"/>
    </row>
    <row r="326" spans="1:27" ht="15.75" customHeight="1">
      <c r="A326" s="23"/>
      <c r="B326" s="23"/>
      <c r="C326" s="23"/>
      <c r="D326" s="23"/>
      <c r="E326" s="23"/>
      <c r="F326" s="23"/>
      <c r="G326" s="23"/>
      <c r="H326" s="23"/>
      <c r="I326" s="23"/>
      <c r="J326" s="23"/>
      <c r="K326" s="23"/>
      <c r="L326" s="23"/>
      <c r="M326" s="23"/>
      <c r="N326" s="23"/>
      <c r="O326" s="23"/>
      <c r="P326" s="23"/>
      <c r="Q326" s="23"/>
      <c r="R326" s="23"/>
      <c r="S326" s="23"/>
      <c r="T326" s="411"/>
      <c r="U326" s="23"/>
      <c r="V326" s="73"/>
      <c r="W326" s="23"/>
      <c r="X326" s="23"/>
      <c r="Y326" s="23"/>
      <c r="Z326" s="23"/>
      <c r="AA326" s="23"/>
    </row>
    <row r="327" spans="1:27" ht="15.75" customHeight="1">
      <c r="A327" s="23"/>
      <c r="B327" s="23"/>
      <c r="C327" s="23"/>
      <c r="D327" s="23"/>
      <c r="E327" s="23"/>
      <c r="F327" s="23"/>
      <c r="G327" s="23"/>
      <c r="H327" s="23"/>
      <c r="I327" s="23"/>
      <c r="J327" s="23"/>
      <c r="K327" s="23"/>
      <c r="L327" s="23"/>
      <c r="M327" s="23"/>
      <c r="N327" s="23"/>
      <c r="O327" s="23"/>
      <c r="P327" s="23"/>
      <c r="Q327" s="23"/>
      <c r="R327" s="23"/>
      <c r="S327" s="23"/>
      <c r="T327" s="411"/>
      <c r="U327" s="23"/>
      <c r="V327" s="73"/>
      <c r="W327" s="23"/>
      <c r="X327" s="23"/>
      <c r="Y327" s="23"/>
      <c r="Z327" s="23"/>
      <c r="AA327" s="23"/>
    </row>
    <row r="328" spans="1:27" ht="15.75" customHeight="1">
      <c r="A328" s="23"/>
      <c r="B328" s="23"/>
      <c r="C328" s="23"/>
      <c r="D328" s="23"/>
      <c r="E328" s="23"/>
      <c r="F328" s="23"/>
      <c r="G328" s="23"/>
      <c r="H328" s="23"/>
      <c r="I328" s="23"/>
      <c r="J328" s="23"/>
      <c r="K328" s="23"/>
      <c r="L328" s="23"/>
      <c r="M328" s="23"/>
      <c r="N328" s="23"/>
      <c r="O328" s="23"/>
      <c r="P328" s="23"/>
      <c r="Q328" s="23"/>
      <c r="R328" s="23"/>
      <c r="S328" s="23"/>
      <c r="T328" s="411"/>
      <c r="U328" s="23"/>
      <c r="V328" s="73"/>
      <c r="W328" s="23"/>
      <c r="X328" s="23"/>
      <c r="Y328" s="23"/>
      <c r="Z328" s="23"/>
      <c r="AA328" s="23"/>
    </row>
    <row r="329" spans="1:27" ht="15.75" customHeight="1">
      <c r="A329" s="23"/>
      <c r="B329" s="23"/>
      <c r="C329" s="23"/>
      <c r="D329" s="23"/>
      <c r="E329" s="23"/>
      <c r="F329" s="23"/>
      <c r="G329" s="23"/>
      <c r="H329" s="23"/>
      <c r="I329" s="23"/>
      <c r="J329" s="23"/>
      <c r="K329" s="23"/>
      <c r="L329" s="23"/>
      <c r="M329" s="23"/>
      <c r="N329" s="23"/>
      <c r="O329" s="23"/>
      <c r="P329" s="23"/>
      <c r="Q329" s="23"/>
      <c r="R329" s="23"/>
      <c r="S329" s="23"/>
      <c r="T329" s="411"/>
      <c r="U329" s="23"/>
      <c r="V329" s="73"/>
      <c r="W329" s="23"/>
      <c r="X329" s="23"/>
      <c r="Y329" s="23"/>
      <c r="Z329" s="23"/>
      <c r="AA329" s="23"/>
    </row>
    <row r="330" spans="1:27" ht="15.75" customHeight="1">
      <c r="A330" s="23"/>
      <c r="B330" s="23"/>
      <c r="C330" s="23"/>
      <c r="D330" s="23"/>
      <c r="E330" s="23"/>
      <c r="F330" s="23"/>
      <c r="G330" s="23"/>
      <c r="H330" s="23"/>
      <c r="I330" s="23"/>
      <c r="J330" s="23"/>
      <c r="K330" s="23"/>
      <c r="L330" s="23"/>
      <c r="M330" s="23"/>
      <c r="N330" s="23"/>
      <c r="O330" s="23"/>
      <c r="P330" s="23"/>
      <c r="Q330" s="23"/>
      <c r="R330" s="23"/>
      <c r="S330" s="23"/>
      <c r="T330" s="411"/>
      <c r="U330" s="23"/>
      <c r="V330" s="73"/>
      <c r="W330" s="23"/>
      <c r="X330" s="23"/>
      <c r="Y330" s="23"/>
      <c r="Z330" s="23"/>
      <c r="AA330" s="23"/>
    </row>
    <row r="331" spans="1:27" ht="15.75" customHeight="1">
      <c r="A331" s="23"/>
      <c r="B331" s="23"/>
      <c r="C331" s="23"/>
      <c r="D331" s="23"/>
      <c r="E331" s="23"/>
      <c r="F331" s="23"/>
      <c r="G331" s="23"/>
      <c r="H331" s="23"/>
      <c r="I331" s="23"/>
      <c r="J331" s="23"/>
      <c r="K331" s="23"/>
      <c r="L331" s="23"/>
      <c r="M331" s="23"/>
      <c r="N331" s="23"/>
      <c r="O331" s="23"/>
      <c r="P331" s="23"/>
      <c r="Q331" s="23"/>
      <c r="R331" s="23"/>
      <c r="S331" s="23"/>
      <c r="T331" s="411"/>
      <c r="U331" s="23"/>
      <c r="V331" s="73"/>
      <c r="W331" s="23"/>
      <c r="X331" s="23"/>
      <c r="Y331" s="23"/>
      <c r="Z331" s="23"/>
      <c r="AA331" s="23"/>
    </row>
    <row r="332" spans="1:27" ht="15.75" customHeight="1">
      <c r="A332" s="23"/>
      <c r="B332" s="23"/>
      <c r="C332" s="23"/>
      <c r="D332" s="23"/>
      <c r="E332" s="23"/>
      <c r="F332" s="23"/>
      <c r="G332" s="23"/>
      <c r="H332" s="23"/>
      <c r="I332" s="23"/>
      <c r="J332" s="23"/>
      <c r="K332" s="23"/>
      <c r="L332" s="23"/>
      <c r="M332" s="23"/>
      <c r="N332" s="23"/>
      <c r="O332" s="23"/>
      <c r="P332" s="23"/>
      <c r="Q332" s="23"/>
      <c r="R332" s="23"/>
      <c r="S332" s="23"/>
      <c r="T332" s="411"/>
      <c r="U332" s="23"/>
      <c r="V332" s="73"/>
      <c r="W332" s="23"/>
      <c r="X332" s="23"/>
      <c r="Y332" s="23"/>
      <c r="Z332" s="23"/>
      <c r="AA332" s="23"/>
    </row>
    <row r="333" spans="1:27" ht="15.75" customHeight="1">
      <c r="A333" s="23"/>
      <c r="B333" s="23"/>
      <c r="C333" s="23"/>
      <c r="D333" s="23"/>
      <c r="E333" s="23"/>
      <c r="F333" s="23"/>
      <c r="G333" s="23"/>
      <c r="H333" s="23"/>
      <c r="I333" s="23"/>
      <c r="J333" s="23"/>
      <c r="K333" s="23"/>
      <c r="L333" s="23"/>
      <c r="M333" s="23"/>
      <c r="N333" s="23"/>
      <c r="O333" s="23"/>
      <c r="P333" s="23"/>
      <c r="Q333" s="23"/>
      <c r="R333" s="23"/>
      <c r="S333" s="23"/>
      <c r="T333" s="411"/>
      <c r="U333" s="23"/>
      <c r="V333" s="73"/>
      <c r="W333" s="23"/>
      <c r="X333" s="23"/>
      <c r="Y333" s="23"/>
      <c r="Z333" s="23"/>
      <c r="AA333" s="23"/>
    </row>
    <row r="334" spans="1:27" ht="15.75" customHeight="1">
      <c r="A334" s="23"/>
      <c r="B334" s="23"/>
      <c r="C334" s="23"/>
      <c r="D334" s="23"/>
      <c r="E334" s="23"/>
      <c r="F334" s="23"/>
      <c r="G334" s="23"/>
      <c r="H334" s="23"/>
      <c r="I334" s="23"/>
      <c r="J334" s="23"/>
      <c r="K334" s="23"/>
      <c r="L334" s="23"/>
      <c r="M334" s="23"/>
      <c r="N334" s="23"/>
      <c r="O334" s="23"/>
      <c r="P334" s="23"/>
      <c r="Q334" s="23"/>
      <c r="R334" s="23"/>
      <c r="S334" s="23"/>
      <c r="T334" s="411"/>
      <c r="U334" s="23"/>
      <c r="V334" s="73"/>
      <c r="W334" s="23"/>
      <c r="X334" s="23"/>
      <c r="Y334" s="23"/>
      <c r="Z334" s="23"/>
      <c r="AA334" s="23"/>
    </row>
    <row r="335" spans="1:27" ht="15.75" customHeight="1">
      <c r="A335" s="23"/>
      <c r="B335" s="23"/>
      <c r="C335" s="23"/>
      <c r="D335" s="23"/>
      <c r="E335" s="23"/>
      <c r="F335" s="23"/>
      <c r="G335" s="23"/>
      <c r="H335" s="23"/>
      <c r="I335" s="23"/>
      <c r="J335" s="23"/>
      <c r="K335" s="23"/>
      <c r="L335" s="23"/>
      <c r="M335" s="23"/>
      <c r="N335" s="23"/>
      <c r="O335" s="23"/>
      <c r="P335" s="23"/>
      <c r="Q335" s="23"/>
      <c r="R335" s="23"/>
      <c r="S335" s="23"/>
      <c r="T335" s="411"/>
      <c r="U335" s="23"/>
      <c r="V335" s="73"/>
      <c r="W335" s="23"/>
      <c r="X335" s="23"/>
      <c r="Y335" s="23"/>
      <c r="Z335" s="23"/>
      <c r="AA335" s="23"/>
    </row>
    <row r="336" spans="1:27" ht="15.75" customHeight="1">
      <c r="A336" s="23"/>
      <c r="B336" s="23"/>
      <c r="C336" s="23"/>
      <c r="D336" s="23"/>
      <c r="E336" s="23"/>
      <c r="F336" s="23"/>
      <c r="G336" s="23"/>
      <c r="H336" s="23"/>
      <c r="I336" s="23"/>
      <c r="J336" s="23"/>
      <c r="K336" s="23"/>
      <c r="L336" s="23"/>
      <c r="M336" s="23"/>
      <c r="N336" s="23"/>
      <c r="O336" s="23"/>
      <c r="P336" s="23"/>
      <c r="Q336" s="23"/>
      <c r="R336" s="23"/>
      <c r="S336" s="23"/>
      <c r="T336" s="411"/>
      <c r="U336" s="23"/>
      <c r="V336" s="73"/>
      <c r="W336" s="23"/>
      <c r="X336" s="23"/>
      <c r="Y336" s="23"/>
      <c r="Z336" s="23"/>
      <c r="AA336" s="23"/>
    </row>
    <row r="337" spans="1:27" ht="15.75" customHeight="1">
      <c r="A337" s="23"/>
      <c r="B337" s="23"/>
      <c r="C337" s="23"/>
      <c r="D337" s="23"/>
      <c r="E337" s="23"/>
      <c r="F337" s="23"/>
      <c r="G337" s="23"/>
      <c r="H337" s="23"/>
      <c r="I337" s="23"/>
      <c r="J337" s="23"/>
      <c r="K337" s="23"/>
      <c r="L337" s="23"/>
      <c r="M337" s="23"/>
      <c r="N337" s="23"/>
      <c r="O337" s="23"/>
      <c r="P337" s="23"/>
      <c r="Q337" s="23"/>
      <c r="R337" s="23"/>
      <c r="S337" s="23"/>
      <c r="T337" s="411"/>
      <c r="U337" s="23"/>
      <c r="V337" s="73"/>
      <c r="W337" s="23"/>
      <c r="X337" s="23"/>
      <c r="Y337" s="23"/>
      <c r="Z337" s="23"/>
      <c r="AA337" s="23"/>
    </row>
    <row r="338" spans="1:27" ht="15.75" customHeight="1">
      <c r="A338" s="23"/>
      <c r="B338" s="23"/>
      <c r="C338" s="23"/>
      <c r="D338" s="23"/>
      <c r="E338" s="23"/>
      <c r="F338" s="23"/>
      <c r="G338" s="23"/>
      <c r="H338" s="23"/>
      <c r="I338" s="23"/>
      <c r="J338" s="23"/>
      <c r="K338" s="23"/>
      <c r="L338" s="23"/>
      <c r="M338" s="23"/>
      <c r="N338" s="23"/>
      <c r="O338" s="23"/>
      <c r="P338" s="23"/>
      <c r="Q338" s="23"/>
      <c r="R338" s="23"/>
      <c r="S338" s="23"/>
      <c r="T338" s="411"/>
      <c r="U338" s="23"/>
      <c r="V338" s="73"/>
      <c r="W338" s="23"/>
      <c r="X338" s="23"/>
      <c r="Y338" s="23"/>
      <c r="Z338" s="23"/>
      <c r="AA338" s="23"/>
    </row>
    <row r="339" spans="1:27" ht="15.75" customHeight="1">
      <c r="A339" s="23"/>
      <c r="B339" s="23"/>
      <c r="C339" s="23"/>
      <c r="D339" s="23"/>
      <c r="E339" s="23"/>
      <c r="F339" s="23"/>
      <c r="G339" s="23"/>
      <c r="H339" s="23"/>
      <c r="I339" s="23"/>
      <c r="J339" s="23"/>
      <c r="K339" s="23"/>
      <c r="L339" s="23"/>
      <c r="M339" s="23"/>
      <c r="N339" s="23"/>
      <c r="O339" s="23"/>
      <c r="P339" s="23"/>
      <c r="Q339" s="23"/>
      <c r="R339" s="23"/>
      <c r="S339" s="23"/>
      <c r="T339" s="411"/>
      <c r="U339" s="23"/>
      <c r="V339" s="73"/>
      <c r="W339" s="23"/>
      <c r="X339" s="23"/>
      <c r="Y339" s="23"/>
      <c r="Z339" s="23"/>
      <c r="AA339" s="23"/>
    </row>
    <row r="340" spans="1:27" ht="15.75" customHeight="1">
      <c r="A340" s="23"/>
      <c r="B340" s="23"/>
      <c r="C340" s="23"/>
      <c r="D340" s="23"/>
      <c r="E340" s="23"/>
      <c r="F340" s="23"/>
      <c r="G340" s="23"/>
      <c r="H340" s="23"/>
      <c r="I340" s="23"/>
      <c r="J340" s="23"/>
      <c r="K340" s="23"/>
      <c r="L340" s="23"/>
      <c r="M340" s="23"/>
      <c r="N340" s="23"/>
      <c r="O340" s="23"/>
      <c r="P340" s="23"/>
      <c r="Q340" s="23"/>
      <c r="R340" s="23"/>
      <c r="S340" s="23"/>
      <c r="T340" s="411"/>
      <c r="U340" s="23"/>
      <c r="V340" s="73"/>
      <c r="W340" s="23"/>
      <c r="X340" s="23"/>
      <c r="Y340" s="23"/>
      <c r="Z340" s="23"/>
      <c r="AA340" s="23"/>
    </row>
    <row r="341" spans="1:27" ht="15.75" customHeight="1">
      <c r="A341" s="23"/>
      <c r="B341" s="23"/>
      <c r="C341" s="23"/>
      <c r="D341" s="23"/>
      <c r="E341" s="23"/>
      <c r="F341" s="23"/>
      <c r="G341" s="23"/>
      <c r="H341" s="23"/>
      <c r="I341" s="23"/>
      <c r="J341" s="23"/>
      <c r="K341" s="23"/>
      <c r="L341" s="23"/>
      <c r="M341" s="23"/>
      <c r="N341" s="23"/>
      <c r="O341" s="23"/>
      <c r="P341" s="23"/>
      <c r="Q341" s="23"/>
      <c r="R341" s="23"/>
      <c r="S341" s="23"/>
      <c r="T341" s="411"/>
      <c r="U341" s="23"/>
      <c r="V341" s="73"/>
      <c r="W341" s="23"/>
      <c r="X341" s="23"/>
      <c r="Y341" s="23"/>
      <c r="Z341" s="23"/>
      <c r="AA341" s="23"/>
    </row>
    <row r="342" spans="1:27" ht="15.75" customHeight="1">
      <c r="A342" s="23"/>
      <c r="B342" s="23"/>
      <c r="C342" s="23"/>
      <c r="D342" s="23"/>
      <c r="E342" s="23"/>
      <c r="F342" s="23"/>
      <c r="G342" s="23"/>
      <c r="H342" s="23"/>
      <c r="I342" s="23"/>
      <c r="J342" s="23"/>
      <c r="K342" s="23"/>
      <c r="L342" s="23"/>
      <c r="M342" s="23"/>
      <c r="N342" s="23"/>
      <c r="O342" s="23"/>
      <c r="P342" s="23"/>
      <c r="Q342" s="23"/>
      <c r="R342" s="23"/>
      <c r="S342" s="23"/>
      <c r="T342" s="411"/>
      <c r="U342" s="23"/>
      <c r="V342" s="73"/>
      <c r="W342" s="23"/>
      <c r="X342" s="23"/>
      <c r="Y342" s="23"/>
      <c r="Z342" s="23"/>
      <c r="AA342" s="23"/>
    </row>
    <row r="343" spans="1:27" ht="15.75" customHeight="1">
      <c r="A343" s="23"/>
      <c r="B343" s="23"/>
      <c r="C343" s="23"/>
      <c r="D343" s="23"/>
      <c r="E343" s="23"/>
      <c r="F343" s="23"/>
      <c r="G343" s="23"/>
      <c r="H343" s="23"/>
      <c r="I343" s="23"/>
      <c r="J343" s="23"/>
      <c r="K343" s="23"/>
      <c r="L343" s="23"/>
      <c r="M343" s="23"/>
      <c r="N343" s="23"/>
      <c r="O343" s="23"/>
      <c r="P343" s="23"/>
      <c r="Q343" s="23"/>
      <c r="R343" s="23"/>
      <c r="S343" s="23"/>
      <c r="T343" s="411"/>
      <c r="U343" s="23"/>
      <c r="V343" s="73"/>
      <c r="W343" s="23"/>
      <c r="X343" s="23"/>
      <c r="Y343" s="23"/>
      <c r="Z343" s="23"/>
      <c r="AA343" s="23"/>
    </row>
    <row r="344" spans="1:27" ht="15.75" customHeight="1">
      <c r="A344" s="23"/>
      <c r="B344" s="23"/>
      <c r="C344" s="23"/>
      <c r="D344" s="23"/>
      <c r="E344" s="23"/>
      <c r="F344" s="23"/>
      <c r="G344" s="23"/>
      <c r="H344" s="23"/>
      <c r="I344" s="23"/>
      <c r="J344" s="23"/>
      <c r="K344" s="23"/>
      <c r="L344" s="23"/>
      <c r="M344" s="23"/>
      <c r="N344" s="23"/>
      <c r="O344" s="23"/>
      <c r="P344" s="23"/>
      <c r="Q344" s="23"/>
      <c r="R344" s="23"/>
      <c r="S344" s="23"/>
      <c r="T344" s="411"/>
      <c r="U344" s="23"/>
      <c r="V344" s="73"/>
      <c r="W344" s="23"/>
      <c r="X344" s="23"/>
      <c r="Y344" s="23"/>
      <c r="Z344" s="23"/>
      <c r="AA344" s="23"/>
    </row>
    <row r="345" spans="1:27" ht="15.75" customHeight="1">
      <c r="A345" s="23"/>
      <c r="B345" s="23"/>
      <c r="C345" s="23"/>
      <c r="D345" s="23"/>
      <c r="E345" s="23"/>
      <c r="F345" s="23"/>
      <c r="G345" s="23"/>
      <c r="H345" s="23"/>
      <c r="I345" s="23"/>
      <c r="J345" s="23"/>
      <c r="K345" s="23"/>
      <c r="L345" s="23"/>
      <c r="M345" s="23"/>
      <c r="N345" s="23"/>
      <c r="O345" s="23"/>
      <c r="P345" s="23"/>
      <c r="Q345" s="23"/>
      <c r="R345" s="23"/>
      <c r="S345" s="23"/>
      <c r="T345" s="411"/>
      <c r="U345" s="23"/>
      <c r="V345" s="73"/>
      <c r="W345" s="23"/>
      <c r="X345" s="23"/>
      <c r="Y345" s="23"/>
      <c r="Z345" s="23"/>
      <c r="AA345" s="23"/>
    </row>
    <row r="346" spans="1:27" ht="15.75" customHeight="1">
      <c r="A346" s="23"/>
      <c r="B346" s="23"/>
      <c r="C346" s="23"/>
      <c r="D346" s="23"/>
      <c r="E346" s="23"/>
      <c r="F346" s="23"/>
      <c r="G346" s="23"/>
      <c r="H346" s="23"/>
      <c r="I346" s="23"/>
      <c r="J346" s="23"/>
      <c r="K346" s="23"/>
      <c r="L346" s="23"/>
      <c r="M346" s="23"/>
      <c r="N346" s="23"/>
      <c r="O346" s="23"/>
      <c r="P346" s="23"/>
      <c r="Q346" s="23"/>
      <c r="R346" s="23"/>
      <c r="S346" s="23"/>
      <c r="T346" s="411"/>
      <c r="U346" s="23"/>
      <c r="V346" s="73"/>
      <c r="W346" s="23"/>
      <c r="X346" s="23"/>
      <c r="Y346" s="23"/>
      <c r="Z346" s="23"/>
      <c r="AA346" s="23"/>
    </row>
    <row r="347" spans="1:27" ht="15.75" customHeight="1">
      <c r="A347" s="23"/>
      <c r="B347" s="23"/>
      <c r="C347" s="23"/>
      <c r="D347" s="23"/>
      <c r="E347" s="23"/>
      <c r="F347" s="23"/>
      <c r="G347" s="23"/>
      <c r="H347" s="23"/>
      <c r="I347" s="23"/>
      <c r="J347" s="23"/>
      <c r="K347" s="23"/>
      <c r="L347" s="23"/>
      <c r="M347" s="23"/>
      <c r="N347" s="23"/>
      <c r="O347" s="23"/>
      <c r="P347" s="23"/>
      <c r="Q347" s="23"/>
      <c r="R347" s="23"/>
      <c r="S347" s="23"/>
      <c r="T347" s="411"/>
      <c r="U347" s="23"/>
      <c r="V347" s="73"/>
      <c r="W347" s="23"/>
      <c r="X347" s="23"/>
      <c r="Y347" s="23"/>
      <c r="Z347" s="23"/>
      <c r="AA347" s="23"/>
    </row>
    <row r="348" spans="1:27" ht="15.75" customHeight="1">
      <c r="A348" s="23"/>
      <c r="B348" s="23"/>
      <c r="C348" s="23"/>
      <c r="D348" s="23"/>
      <c r="E348" s="23"/>
      <c r="F348" s="23"/>
      <c r="G348" s="23"/>
      <c r="H348" s="23"/>
      <c r="I348" s="23"/>
      <c r="J348" s="23"/>
      <c r="K348" s="23"/>
      <c r="L348" s="23"/>
      <c r="M348" s="23"/>
      <c r="N348" s="23"/>
      <c r="O348" s="23"/>
      <c r="P348" s="23"/>
      <c r="Q348" s="23"/>
      <c r="R348" s="23"/>
      <c r="S348" s="23"/>
      <c r="T348" s="411"/>
      <c r="U348" s="23"/>
      <c r="V348" s="73"/>
      <c r="W348" s="23"/>
      <c r="X348" s="23"/>
      <c r="Y348" s="23"/>
      <c r="Z348" s="23"/>
      <c r="AA348" s="23"/>
    </row>
    <row r="349" spans="1:27" ht="15.75" customHeight="1">
      <c r="A349" s="23"/>
      <c r="B349" s="23"/>
      <c r="C349" s="23"/>
      <c r="D349" s="23"/>
      <c r="E349" s="23"/>
      <c r="F349" s="23"/>
      <c r="G349" s="23"/>
      <c r="H349" s="23"/>
      <c r="I349" s="23"/>
      <c r="J349" s="23"/>
      <c r="K349" s="23"/>
      <c r="L349" s="23"/>
      <c r="M349" s="23"/>
      <c r="N349" s="23"/>
      <c r="O349" s="23"/>
      <c r="P349" s="23"/>
      <c r="Q349" s="23"/>
      <c r="R349" s="23"/>
      <c r="S349" s="23"/>
      <c r="T349" s="411"/>
      <c r="U349" s="23"/>
      <c r="V349" s="73"/>
      <c r="W349" s="23"/>
      <c r="X349" s="23"/>
      <c r="Y349" s="23"/>
      <c r="Z349" s="23"/>
      <c r="AA349" s="23"/>
    </row>
    <row r="350" spans="1:27" ht="15.75" customHeight="1">
      <c r="A350" s="23"/>
      <c r="B350" s="23"/>
      <c r="C350" s="23"/>
      <c r="D350" s="23"/>
      <c r="E350" s="23"/>
      <c r="F350" s="23"/>
      <c r="G350" s="23"/>
      <c r="H350" s="23"/>
      <c r="I350" s="23"/>
      <c r="J350" s="23"/>
      <c r="K350" s="23"/>
      <c r="L350" s="23"/>
      <c r="M350" s="23"/>
      <c r="N350" s="23"/>
      <c r="O350" s="23"/>
      <c r="P350" s="23"/>
      <c r="Q350" s="23"/>
      <c r="R350" s="23"/>
      <c r="S350" s="23"/>
      <c r="T350" s="411"/>
      <c r="U350" s="23"/>
      <c r="V350" s="73"/>
      <c r="W350" s="23"/>
      <c r="X350" s="23"/>
      <c r="Y350" s="23"/>
      <c r="Z350" s="23"/>
      <c r="AA350" s="23"/>
    </row>
    <row r="351" spans="1:27" ht="15.75" customHeight="1">
      <c r="A351" s="23"/>
      <c r="B351" s="23"/>
      <c r="C351" s="23"/>
      <c r="D351" s="23"/>
      <c r="E351" s="23"/>
      <c r="F351" s="23"/>
      <c r="G351" s="23"/>
      <c r="H351" s="23"/>
      <c r="I351" s="23"/>
      <c r="J351" s="23"/>
      <c r="K351" s="23"/>
      <c r="L351" s="23"/>
      <c r="M351" s="23"/>
      <c r="N351" s="23"/>
      <c r="O351" s="23"/>
      <c r="P351" s="23"/>
      <c r="Q351" s="23"/>
      <c r="R351" s="23"/>
      <c r="S351" s="23"/>
      <c r="T351" s="411"/>
      <c r="U351" s="23"/>
      <c r="V351" s="73"/>
      <c r="W351" s="23"/>
      <c r="X351" s="23"/>
      <c r="Y351" s="23"/>
      <c r="Z351" s="23"/>
      <c r="AA351" s="23"/>
    </row>
    <row r="352" spans="1:27" ht="15.75" customHeight="1">
      <c r="A352" s="23"/>
      <c r="B352" s="23"/>
      <c r="C352" s="23"/>
      <c r="D352" s="23"/>
      <c r="E352" s="23"/>
      <c r="F352" s="23"/>
      <c r="G352" s="23"/>
      <c r="H352" s="23"/>
      <c r="I352" s="23"/>
      <c r="J352" s="23"/>
      <c r="K352" s="23"/>
      <c r="L352" s="23"/>
      <c r="M352" s="23"/>
      <c r="N352" s="23"/>
      <c r="O352" s="23"/>
      <c r="P352" s="23"/>
      <c r="Q352" s="23"/>
      <c r="R352" s="23"/>
      <c r="S352" s="23"/>
      <c r="T352" s="411"/>
      <c r="U352" s="23"/>
      <c r="V352" s="73"/>
      <c r="W352" s="23"/>
      <c r="X352" s="23"/>
      <c r="Y352" s="23"/>
      <c r="Z352" s="23"/>
      <c r="AA352" s="23"/>
    </row>
    <row r="353" spans="1:27" ht="15.75" customHeight="1">
      <c r="A353" s="23"/>
      <c r="B353" s="23"/>
      <c r="C353" s="23"/>
      <c r="D353" s="23"/>
      <c r="E353" s="23"/>
      <c r="F353" s="23"/>
      <c r="G353" s="23"/>
      <c r="H353" s="23"/>
      <c r="I353" s="23"/>
      <c r="J353" s="23"/>
      <c r="K353" s="23"/>
      <c r="L353" s="23"/>
      <c r="M353" s="23"/>
      <c r="N353" s="23"/>
      <c r="O353" s="23"/>
      <c r="P353" s="23"/>
      <c r="Q353" s="23"/>
      <c r="R353" s="23"/>
      <c r="S353" s="23"/>
      <c r="T353" s="411"/>
      <c r="U353" s="23"/>
      <c r="V353" s="73"/>
      <c r="W353" s="23"/>
      <c r="X353" s="23"/>
      <c r="Y353" s="23"/>
      <c r="Z353" s="23"/>
      <c r="AA353" s="23"/>
    </row>
    <row r="354" spans="1:27" ht="15.75" customHeight="1">
      <c r="A354" s="23"/>
      <c r="B354" s="23"/>
      <c r="C354" s="23"/>
      <c r="D354" s="23"/>
      <c r="E354" s="23"/>
      <c r="F354" s="23"/>
      <c r="G354" s="23"/>
      <c r="H354" s="23"/>
      <c r="I354" s="23"/>
      <c r="J354" s="23"/>
      <c r="K354" s="23"/>
      <c r="L354" s="23"/>
      <c r="M354" s="23"/>
      <c r="N354" s="23"/>
      <c r="O354" s="23"/>
      <c r="P354" s="23"/>
      <c r="Q354" s="23"/>
      <c r="R354" s="23"/>
      <c r="S354" s="23"/>
      <c r="T354" s="411"/>
      <c r="U354" s="23"/>
      <c r="V354" s="73"/>
      <c r="W354" s="23"/>
      <c r="X354" s="23"/>
      <c r="Y354" s="23"/>
      <c r="Z354" s="23"/>
      <c r="AA354" s="23"/>
    </row>
    <row r="355" spans="1:27" ht="15.75" customHeight="1">
      <c r="A355" s="23"/>
      <c r="B355" s="23"/>
      <c r="C355" s="23"/>
      <c r="D355" s="23"/>
      <c r="E355" s="23"/>
      <c r="F355" s="23"/>
      <c r="G355" s="23"/>
      <c r="H355" s="23"/>
      <c r="I355" s="23"/>
      <c r="J355" s="23"/>
      <c r="K355" s="23"/>
      <c r="L355" s="23"/>
      <c r="M355" s="23"/>
      <c r="N355" s="23"/>
      <c r="O355" s="23"/>
      <c r="P355" s="23"/>
      <c r="Q355" s="23"/>
      <c r="R355" s="23"/>
      <c r="S355" s="23"/>
      <c r="T355" s="411"/>
      <c r="U355" s="23"/>
      <c r="V355" s="73"/>
      <c r="W355" s="23"/>
      <c r="X355" s="23"/>
      <c r="Y355" s="23"/>
      <c r="Z355" s="23"/>
      <c r="AA355" s="23"/>
    </row>
    <row r="356" spans="1:27" ht="15.75" customHeight="1">
      <c r="A356" s="23"/>
      <c r="B356" s="23"/>
      <c r="C356" s="23"/>
      <c r="D356" s="23"/>
      <c r="E356" s="23"/>
      <c r="F356" s="23"/>
      <c r="G356" s="23"/>
      <c r="H356" s="23"/>
      <c r="I356" s="23"/>
      <c r="J356" s="23"/>
      <c r="K356" s="23"/>
      <c r="L356" s="23"/>
      <c r="M356" s="23"/>
      <c r="N356" s="23"/>
      <c r="O356" s="23"/>
      <c r="P356" s="23"/>
      <c r="Q356" s="23"/>
      <c r="R356" s="23"/>
      <c r="S356" s="23"/>
      <c r="T356" s="411"/>
      <c r="U356" s="23"/>
      <c r="V356" s="73"/>
      <c r="W356" s="23"/>
      <c r="X356" s="23"/>
      <c r="Y356" s="23"/>
      <c r="Z356" s="23"/>
      <c r="AA356" s="23"/>
    </row>
    <row r="357" spans="1:27" ht="15.75" customHeight="1">
      <c r="A357" s="23"/>
      <c r="B357" s="23"/>
      <c r="C357" s="23"/>
      <c r="D357" s="23"/>
      <c r="E357" s="23"/>
      <c r="F357" s="23"/>
      <c r="G357" s="23"/>
      <c r="H357" s="23"/>
      <c r="I357" s="23"/>
      <c r="J357" s="23"/>
      <c r="K357" s="23"/>
      <c r="L357" s="23"/>
      <c r="M357" s="23"/>
      <c r="N357" s="23"/>
      <c r="O357" s="23"/>
      <c r="P357" s="23"/>
      <c r="Q357" s="23"/>
      <c r="R357" s="23"/>
      <c r="S357" s="23"/>
      <c r="T357" s="411"/>
      <c r="U357" s="23"/>
      <c r="V357" s="73"/>
      <c r="W357" s="23"/>
      <c r="X357" s="23"/>
      <c r="Y357" s="23"/>
      <c r="Z357" s="23"/>
      <c r="AA357" s="23"/>
    </row>
    <row r="358" spans="1:27" ht="15.75" customHeight="1">
      <c r="A358" s="23"/>
      <c r="B358" s="23"/>
      <c r="C358" s="23"/>
      <c r="D358" s="23"/>
      <c r="E358" s="23"/>
      <c r="F358" s="23"/>
      <c r="G358" s="23"/>
      <c r="H358" s="23"/>
      <c r="I358" s="23"/>
      <c r="J358" s="23"/>
      <c r="K358" s="23"/>
      <c r="L358" s="23"/>
      <c r="M358" s="23"/>
      <c r="N358" s="23"/>
      <c r="O358" s="23"/>
      <c r="P358" s="23"/>
      <c r="Q358" s="23"/>
      <c r="R358" s="23"/>
      <c r="S358" s="23"/>
      <c r="T358" s="411"/>
      <c r="U358" s="23"/>
      <c r="V358" s="73"/>
      <c r="W358" s="23"/>
      <c r="X358" s="23"/>
      <c r="Y358" s="23"/>
      <c r="Z358" s="23"/>
      <c r="AA358" s="23"/>
    </row>
    <row r="359" spans="1:27" ht="15.75" customHeight="1">
      <c r="A359" s="23"/>
      <c r="B359" s="23"/>
      <c r="C359" s="23"/>
      <c r="D359" s="23"/>
      <c r="E359" s="23"/>
      <c r="F359" s="23"/>
      <c r="G359" s="23"/>
      <c r="H359" s="23"/>
      <c r="I359" s="23"/>
      <c r="J359" s="23"/>
      <c r="K359" s="23"/>
      <c r="L359" s="23"/>
      <c r="M359" s="23"/>
      <c r="N359" s="23"/>
      <c r="O359" s="23"/>
      <c r="P359" s="23"/>
      <c r="Q359" s="23"/>
      <c r="R359" s="23"/>
      <c r="S359" s="23"/>
      <c r="T359" s="411"/>
      <c r="U359" s="23"/>
      <c r="V359" s="73"/>
      <c r="W359" s="23"/>
      <c r="X359" s="23"/>
      <c r="Y359" s="23"/>
      <c r="Z359" s="23"/>
      <c r="AA359" s="23"/>
    </row>
    <row r="360" spans="1:27" ht="15.75" customHeight="1">
      <c r="A360" s="23"/>
      <c r="B360" s="23"/>
      <c r="C360" s="23"/>
      <c r="D360" s="23"/>
      <c r="E360" s="23"/>
      <c r="F360" s="23"/>
      <c r="G360" s="23"/>
      <c r="H360" s="23"/>
      <c r="I360" s="23"/>
      <c r="J360" s="23"/>
      <c r="K360" s="23"/>
      <c r="L360" s="23"/>
      <c r="M360" s="23"/>
      <c r="N360" s="23"/>
      <c r="O360" s="23"/>
      <c r="P360" s="23"/>
      <c r="Q360" s="23"/>
      <c r="R360" s="23"/>
      <c r="S360" s="23"/>
      <c r="T360" s="411"/>
      <c r="U360" s="23"/>
      <c r="V360" s="73"/>
      <c r="W360" s="23"/>
      <c r="X360" s="23"/>
      <c r="Y360" s="23"/>
      <c r="Z360" s="23"/>
      <c r="AA360" s="23"/>
    </row>
    <row r="361" spans="1:27" ht="15.75" customHeight="1">
      <c r="A361" s="23"/>
      <c r="B361" s="23"/>
      <c r="C361" s="23"/>
      <c r="D361" s="23"/>
      <c r="E361" s="23"/>
      <c r="F361" s="23"/>
      <c r="G361" s="23"/>
      <c r="H361" s="23"/>
      <c r="I361" s="23"/>
      <c r="J361" s="23"/>
      <c r="K361" s="23"/>
      <c r="L361" s="23"/>
      <c r="M361" s="23"/>
      <c r="N361" s="23"/>
      <c r="O361" s="23"/>
      <c r="P361" s="23"/>
      <c r="Q361" s="23"/>
      <c r="R361" s="23"/>
      <c r="S361" s="23"/>
      <c r="T361" s="411"/>
      <c r="U361" s="23"/>
      <c r="V361" s="73"/>
      <c r="W361" s="23"/>
      <c r="X361" s="23"/>
      <c r="Y361" s="23"/>
      <c r="Z361" s="23"/>
      <c r="AA361" s="23"/>
    </row>
    <row r="362" spans="1:27" ht="15.75" customHeight="1">
      <c r="A362" s="23"/>
      <c r="B362" s="23"/>
      <c r="C362" s="23"/>
      <c r="D362" s="23"/>
      <c r="E362" s="23"/>
      <c r="F362" s="23"/>
      <c r="G362" s="23"/>
      <c r="H362" s="23"/>
      <c r="I362" s="23"/>
      <c r="J362" s="23"/>
      <c r="K362" s="23"/>
      <c r="L362" s="23"/>
      <c r="M362" s="23"/>
      <c r="N362" s="23"/>
      <c r="O362" s="23"/>
      <c r="P362" s="23"/>
      <c r="Q362" s="23"/>
      <c r="R362" s="23"/>
      <c r="S362" s="23"/>
      <c r="T362" s="411"/>
      <c r="U362" s="23"/>
      <c r="V362" s="73"/>
      <c r="W362" s="23"/>
      <c r="X362" s="23"/>
      <c r="Y362" s="23"/>
      <c r="Z362" s="23"/>
      <c r="AA362" s="23"/>
    </row>
    <row r="363" spans="1:27" ht="15.75" customHeight="1">
      <c r="A363" s="23"/>
      <c r="B363" s="23"/>
      <c r="C363" s="23"/>
      <c r="D363" s="23"/>
      <c r="E363" s="23"/>
      <c r="F363" s="23"/>
      <c r="G363" s="23"/>
      <c r="H363" s="23"/>
      <c r="I363" s="23"/>
      <c r="J363" s="23"/>
      <c r="K363" s="23"/>
      <c r="L363" s="23"/>
      <c r="M363" s="23"/>
      <c r="N363" s="23"/>
      <c r="O363" s="23"/>
      <c r="P363" s="23"/>
      <c r="Q363" s="23"/>
      <c r="R363" s="23"/>
      <c r="S363" s="23"/>
      <c r="T363" s="411"/>
      <c r="U363" s="23"/>
      <c r="V363" s="73"/>
      <c r="W363" s="23"/>
      <c r="X363" s="23"/>
      <c r="Y363" s="23"/>
      <c r="Z363" s="23"/>
      <c r="AA363" s="23"/>
    </row>
    <row r="364" spans="1:27" ht="15.75" customHeight="1">
      <c r="A364" s="23"/>
      <c r="B364" s="23"/>
      <c r="C364" s="23"/>
      <c r="D364" s="23"/>
      <c r="E364" s="23"/>
      <c r="F364" s="23"/>
      <c r="G364" s="23"/>
      <c r="H364" s="23"/>
      <c r="I364" s="23"/>
      <c r="J364" s="23"/>
      <c r="K364" s="23"/>
      <c r="L364" s="23"/>
      <c r="M364" s="23"/>
      <c r="N364" s="23"/>
      <c r="O364" s="23"/>
      <c r="P364" s="23"/>
      <c r="Q364" s="23"/>
      <c r="R364" s="23"/>
      <c r="S364" s="23"/>
      <c r="T364" s="411"/>
      <c r="U364" s="23"/>
      <c r="V364" s="73"/>
      <c r="W364" s="23"/>
      <c r="X364" s="23"/>
      <c r="Y364" s="23"/>
      <c r="Z364" s="23"/>
      <c r="AA364" s="23"/>
    </row>
    <row r="365" spans="1:27" ht="15.75" customHeight="1">
      <c r="A365" s="23"/>
      <c r="B365" s="23"/>
      <c r="C365" s="23"/>
      <c r="D365" s="23"/>
      <c r="E365" s="23"/>
      <c r="F365" s="23"/>
      <c r="G365" s="23"/>
      <c r="H365" s="23"/>
      <c r="I365" s="23"/>
      <c r="J365" s="23"/>
      <c r="K365" s="23"/>
      <c r="L365" s="23"/>
      <c r="M365" s="23"/>
      <c r="N365" s="23"/>
      <c r="O365" s="23"/>
      <c r="P365" s="23"/>
      <c r="Q365" s="23"/>
      <c r="R365" s="23"/>
      <c r="S365" s="23"/>
      <c r="T365" s="411"/>
      <c r="U365" s="23"/>
      <c r="V365" s="73"/>
      <c r="W365" s="23"/>
      <c r="X365" s="23"/>
      <c r="Y365" s="23"/>
      <c r="Z365" s="23"/>
      <c r="AA365" s="23"/>
    </row>
    <row r="366" spans="1:27" ht="15.75" customHeight="1">
      <c r="A366" s="23"/>
      <c r="B366" s="23"/>
      <c r="C366" s="23"/>
      <c r="D366" s="23"/>
      <c r="E366" s="23"/>
      <c r="F366" s="23"/>
      <c r="G366" s="23"/>
      <c r="H366" s="23"/>
      <c r="I366" s="23"/>
      <c r="J366" s="23"/>
      <c r="K366" s="23"/>
      <c r="L366" s="23"/>
      <c r="M366" s="23"/>
      <c r="N366" s="23"/>
      <c r="O366" s="23"/>
      <c r="P366" s="23"/>
      <c r="Q366" s="23"/>
      <c r="R366" s="23"/>
      <c r="S366" s="23"/>
      <c r="T366" s="411"/>
      <c r="U366" s="23"/>
      <c r="V366" s="73"/>
      <c r="W366" s="23"/>
      <c r="X366" s="23"/>
      <c r="Y366" s="23"/>
      <c r="Z366" s="23"/>
      <c r="AA366" s="23"/>
    </row>
    <row r="367" spans="1:27" ht="15.75" customHeight="1">
      <c r="A367" s="23"/>
      <c r="B367" s="23"/>
      <c r="C367" s="23"/>
      <c r="D367" s="23"/>
      <c r="E367" s="23"/>
      <c r="F367" s="23"/>
      <c r="G367" s="23"/>
      <c r="H367" s="23"/>
      <c r="I367" s="23"/>
      <c r="J367" s="23"/>
      <c r="K367" s="23"/>
      <c r="L367" s="23"/>
      <c r="M367" s="23"/>
      <c r="N367" s="23"/>
      <c r="O367" s="23"/>
      <c r="P367" s="23"/>
      <c r="Q367" s="23"/>
      <c r="R367" s="23"/>
      <c r="S367" s="23"/>
      <c r="T367" s="411"/>
      <c r="U367" s="23"/>
      <c r="V367" s="73"/>
      <c r="W367" s="23"/>
      <c r="X367" s="23"/>
      <c r="Y367" s="23"/>
      <c r="Z367" s="23"/>
      <c r="AA367" s="23"/>
    </row>
    <row r="368" spans="1:27" ht="15.75" customHeight="1">
      <c r="A368" s="23"/>
      <c r="B368" s="23"/>
      <c r="C368" s="23"/>
      <c r="D368" s="23"/>
      <c r="E368" s="23"/>
      <c r="F368" s="23"/>
      <c r="G368" s="23"/>
      <c r="H368" s="23"/>
      <c r="I368" s="23"/>
      <c r="J368" s="23"/>
      <c r="K368" s="23"/>
      <c r="L368" s="23"/>
      <c r="M368" s="23"/>
      <c r="N368" s="23"/>
      <c r="O368" s="23"/>
      <c r="P368" s="23"/>
      <c r="Q368" s="23"/>
      <c r="R368" s="23"/>
      <c r="S368" s="23"/>
      <c r="T368" s="411"/>
      <c r="U368" s="23"/>
      <c r="V368" s="73"/>
      <c r="W368" s="23"/>
      <c r="X368" s="23"/>
      <c r="Y368" s="23"/>
      <c r="Z368" s="23"/>
      <c r="AA368" s="23"/>
    </row>
    <row r="369" spans="1:27" ht="15.75" customHeight="1">
      <c r="A369" s="23"/>
      <c r="B369" s="23"/>
      <c r="C369" s="23"/>
      <c r="D369" s="23"/>
      <c r="E369" s="23"/>
      <c r="F369" s="23"/>
      <c r="G369" s="23"/>
      <c r="H369" s="23"/>
      <c r="I369" s="23"/>
      <c r="J369" s="23"/>
      <c r="K369" s="23"/>
      <c r="L369" s="23"/>
      <c r="M369" s="23"/>
      <c r="N369" s="23"/>
      <c r="O369" s="23"/>
      <c r="P369" s="23"/>
      <c r="Q369" s="23"/>
      <c r="R369" s="23"/>
      <c r="S369" s="23"/>
      <c r="T369" s="411"/>
      <c r="U369" s="23"/>
      <c r="V369" s="73"/>
      <c r="W369" s="23"/>
      <c r="X369" s="23"/>
      <c r="Y369" s="23"/>
      <c r="Z369" s="23"/>
      <c r="AA369" s="23"/>
    </row>
    <row r="370" spans="1:27" ht="15.75" customHeight="1">
      <c r="A370" s="23"/>
      <c r="B370" s="23"/>
      <c r="C370" s="23"/>
      <c r="D370" s="23"/>
      <c r="E370" s="23"/>
      <c r="F370" s="23"/>
      <c r="G370" s="23"/>
      <c r="H370" s="23"/>
      <c r="I370" s="23"/>
      <c r="J370" s="23"/>
      <c r="K370" s="23"/>
      <c r="L370" s="23"/>
      <c r="M370" s="23"/>
      <c r="N370" s="23"/>
      <c r="O370" s="23"/>
      <c r="P370" s="23"/>
      <c r="Q370" s="23"/>
      <c r="R370" s="23"/>
      <c r="S370" s="23"/>
      <c r="T370" s="411"/>
      <c r="U370" s="23"/>
      <c r="V370" s="73"/>
      <c r="W370" s="23"/>
      <c r="X370" s="23"/>
      <c r="Y370" s="23"/>
      <c r="Z370" s="23"/>
      <c r="AA370" s="23"/>
    </row>
    <row r="371" spans="1:27" ht="15.75" customHeight="1">
      <c r="A371" s="23"/>
      <c r="B371" s="23"/>
      <c r="C371" s="23"/>
      <c r="D371" s="23"/>
      <c r="E371" s="23"/>
      <c r="F371" s="23"/>
      <c r="G371" s="23"/>
      <c r="H371" s="23"/>
      <c r="I371" s="23"/>
      <c r="J371" s="23"/>
      <c r="K371" s="23"/>
      <c r="L371" s="23"/>
      <c r="M371" s="23"/>
      <c r="N371" s="23"/>
      <c r="O371" s="23"/>
      <c r="P371" s="23"/>
      <c r="Q371" s="23"/>
      <c r="R371" s="23"/>
      <c r="S371" s="23"/>
      <c r="T371" s="411"/>
      <c r="U371" s="23"/>
      <c r="V371" s="73"/>
      <c r="W371" s="23"/>
      <c r="X371" s="23"/>
      <c r="Y371" s="23"/>
      <c r="Z371" s="23"/>
      <c r="AA371" s="23"/>
    </row>
    <row r="372" spans="1:27" ht="15.75" customHeight="1">
      <c r="A372" s="23"/>
      <c r="B372" s="23"/>
      <c r="C372" s="23"/>
      <c r="D372" s="23"/>
      <c r="E372" s="23"/>
      <c r="F372" s="23"/>
      <c r="G372" s="23"/>
      <c r="H372" s="23"/>
      <c r="I372" s="23"/>
      <c r="J372" s="23"/>
      <c r="K372" s="23"/>
      <c r="L372" s="23"/>
      <c r="M372" s="23"/>
      <c r="N372" s="23"/>
      <c r="O372" s="23"/>
      <c r="P372" s="23"/>
      <c r="Q372" s="23"/>
      <c r="R372" s="23"/>
      <c r="S372" s="23"/>
      <c r="T372" s="411"/>
      <c r="U372" s="23"/>
      <c r="V372" s="73"/>
      <c r="W372" s="23"/>
      <c r="X372" s="23"/>
      <c r="Y372" s="23"/>
      <c r="Z372" s="23"/>
      <c r="AA372" s="23"/>
    </row>
    <row r="373" spans="1:27" ht="15.75" customHeight="1">
      <c r="A373" s="23"/>
      <c r="B373" s="23"/>
      <c r="C373" s="23"/>
      <c r="D373" s="23"/>
      <c r="E373" s="23"/>
      <c r="F373" s="23"/>
      <c r="G373" s="23"/>
      <c r="H373" s="23"/>
      <c r="I373" s="23"/>
      <c r="J373" s="23"/>
      <c r="K373" s="23"/>
      <c r="L373" s="23"/>
      <c r="M373" s="23"/>
      <c r="N373" s="23"/>
      <c r="O373" s="23"/>
      <c r="P373" s="23"/>
      <c r="Q373" s="23"/>
      <c r="R373" s="23"/>
      <c r="S373" s="23"/>
      <c r="T373" s="411"/>
      <c r="U373" s="23"/>
      <c r="V373" s="73"/>
      <c r="W373" s="23"/>
      <c r="X373" s="23"/>
      <c r="Y373" s="23"/>
      <c r="Z373" s="23"/>
      <c r="AA373" s="23"/>
    </row>
    <row r="374" spans="1:27" ht="15.75" customHeight="1">
      <c r="A374" s="23"/>
      <c r="B374" s="23"/>
      <c r="C374" s="23"/>
      <c r="D374" s="23"/>
      <c r="E374" s="23"/>
      <c r="F374" s="23"/>
      <c r="G374" s="23"/>
      <c r="H374" s="23"/>
      <c r="I374" s="23"/>
      <c r="J374" s="23"/>
      <c r="K374" s="23"/>
      <c r="L374" s="23"/>
      <c r="M374" s="23"/>
      <c r="N374" s="23"/>
      <c r="O374" s="23"/>
      <c r="P374" s="23"/>
      <c r="Q374" s="23"/>
      <c r="R374" s="23"/>
      <c r="S374" s="23"/>
      <c r="T374" s="411"/>
      <c r="U374" s="23"/>
      <c r="V374" s="73"/>
      <c r="W374" s="23"/>
      <c r="X374" s="23"/>
      <c r="Y374" s="23"/>
      <c r="Z374" s="23"/>
      <c r="AA374" s="23"/>
    </row>
    <row r="375" spans="1:27" ht="15.75" customHeight="1">
      <c r="A375" s="23"/>
      <c r="B375" s="23"/>
      <c r="C375" s="23"/>
      <c r="D375" s="23"/>
      <c r="E375" s="23"/>
      <c r="F375" s="23"/>
      <c r="G375" s="23"/>
      <c r="H375" s="23"/>
      <c r="I375" s="23"/>
      <c r="J375" s="23"/>
      <c r="K375" s="23"/>
      <c r="L375" s="23"/>
      <c r="M375" s="23"/>
      <c r="N375" s="23"/>
      <c r="O375" s="23"/>
      <c r="P375" s="23"/>
      <c r="Q375" s="23"/>
      <c r="R375" s="23"/>
      <c r="S375" s="23"/>
      <c r="T375" s="411"/>
      <c r="U375" s="23"/>
      <c r="V375" s="73"/>
      <c r="W375" s="23"/>
      <c r="X375" s="23"/>
      <c r="Y375" s="23"/>
      <c r="Z375" s="23"/>
      <c r="AA375" s="23"/>
    </row>
    <row r="376" spans="1:27" ht="15.75" customHeight="1">
      <c r="A376" s="23"/>
      <c r="B376" s="23"/>
      <c r="C376" s="23"/>
      <c r="D376" s="23"/>
      <c r="E376" s="23"/>
      <c r="F376" s="23"/>
      <c r="G376" s="23"/>
      <c r="H376" s="23"/>
      <c r="I376" s="23"/>
      <c r="J376" s="23"/>
      <c r="K376" s="23"/>
      <c r="L376" s="23"/>
      <c r="M376" s="23"/>
      <c r="N376" s="23"/>
      <c r="O376" s="23"/>
      <c r="P376" s="23"/>
      <c r="Q376" s="23"/>
      <c r="R376" s="23"/>
      <c r="S376" s="23"/>
      <c r="T376" s="411"/>
      <c r="U376" s="23"/>
      <c r="V376" s="73"/>
      <c r="W376" s="23"/>
      <c r="X376" s="23"/>
      <c r="Y376" s="23"/>
      <c r="Z376" s="23"/>
      <c r="AA376" s="23"/>
    </row>
    <row r="377" spans="1:27" ht="15.75" customHeight="1">
      <c r="A377" s="23"/>
      <c r="B377" s="23"/>
      <c r="C377" s="23"/>
      <c r="D377" s="23"/>
      <c r="E377" s="23"/>
      <c r="F377" s="23"/>
      <c r="G377" s="23"/>
      <c r="H377" s="23"/>
      <c r="I377" s="23"/>
      <c r="J377" s="23"/>
      <c r="K377" s="23"/>
      <c r="L377" s="23"/>
      <c r="M377" s="23"/>
      <c r="N377" s="23"/>
      <c r="O377" s="23"/>
      <c r="P377" s="23"/>
      <c r="Q377" s="23"/>
      <c r="R377" s="23"/>
      <c r="S377" s="23"/>
      <c r="T377" s="411"/>
      <c r="U377" s="23"/>
      <c r="V377" s="73"/>
      <c r="W377" s="23"/>
      <c r="X377" s="23"/>
      <c r="Y377" s="23"/>
      <c r="Z377" s="23"/>
      <c r="AA377" s="23"/>
    </row>
    <row r="378" spans="1:27" ht="15.75" customHeight="1">
      <c r="A378" s="23"/>
      <c r="B378" s="23"/>
      <c r="C378" s="23"/>
      <c r="D378" s="23"/>
      <c r="E378" s="23"/>
      <c r="F378" s="23"/>
      <c r="G378" s="23"/>
      <c r="H378" s="23"/>
      <c r="I378" s="23"/>
      <c r="J378" s="23"/>
      <c r="K378" s="23"/>
      <c r="L378" s="23"/>
      <c r="M378" s="23"/>
      <c r="N378" s="23"/>
      <c r="O378" s="23"/>
      <c r="P378" s="23"/>
      <c r="Q378" s="23"/>
      <c r="R378" s="23"/>
      <c r="S378" s="23"/>
      <c r="T378" s="411"/>
      <c r="U378" s="23"/>
      <c r="V378" s="73"/>
      <c r="W378" s="23"/>
      <c r="X378" s="23"/>
      <c r="Y378" s="23"/>
      <c r="Z378" s="23"/>
      <c r="AA378" s="23"/>
    </row>
    <row r="379" spans="1:27" ht="15.75" customHeight="1">
      <c r="A379" s="23"/>
      <c r="B379" s="23"/>
      <c r="C379" s="23"/>
      <c r="D379" s="23"/>
      <c r="E379" s="23"/>
      <c r="F379" s="23"/>
      <c r="G379" s="23"/>
      <c r="H379" s="23"/>
      <c r="I379" s="23"/>
      <c r="J379" s="23"/>
      <c r="K379" s="23"/>
      <c r="L379" s="23"/>
      <c r="M379" s="23"/>
      <c r="N379" s="23"/>
      <c r="O379" s="23"/>
      <c r="P379" s="23"/>
      <c r="Q379" s="23"/>
      <c r="R379" s="23"/>
      <c r="S379" s="23"/>
      <c r="T379" s="411"/>
      <c r="U379" s="23"/>
      <c r="V379" s="73"/>
      <c r="W379" s="23"/>
      <c r="X379" s="23"/>
      <c r="Y379" s="23"/>
      <c r="Z379" s="23"/>
      <c r="AA379" s="23"/>
    </row>
    <row r="380" spans="1:27" ht="15.75" customHeight="1">
      <c r="A380" s="23"/>
      <c r="B380" s="23"/>
      <c r="C380" s="23"/>
      <c r="D380" s="23"/>
      <c r="E380" s="23"/>
      <c r="F380" s="23"/>
      <c r="G380" s="23"/>
      <c r="H380" s="23"/>
      <c r="I380" s="23"/>
      <c r="J380" s="23"/>
      <c r="K380" s="23"/>
      <c r="L380" s="23"/>
      <c r="M380" s="23"/>
      <c r="N380" s="23"/>
      <c r="O380" s="23"/>
      <c r="P380" s="23"/>
      <c r="Q380" s="23"/>
      <c r="R380" s="23"/>
      <c r="S380" s="23"/>
      <c r="T380" s="411"/>
      <c r="U380" s="23"/>
      <c r="V380" s="73"/>
      <c r="W380" s="23"/>
      <c r="X380" s="23"/>
      <c r="Y380" s="23"/>
      <c r="Z380" s="23"/>
      <c r="AA380" s="23"/>
    </row>
    <row r="381" spans="1:27" ht="15.75" customHeight="1">
      <c r="A381" s="23"/>
      <c r="B381" s="23"/>
      <c r="C381" s="23"/>
      <c r="D381" s="23"/>
      <c r="E381" s="23"/>
      <c r="F381" s="23"/>
      <c r="G381" s="23"/>
      <c r="H381" s="23"/>
      <c r="I381" s="23"/>
      <c r="J381" s="23"/>
      <c r="K381" s="23"/>
      <c r="L381" s="23"/>
      <c r="M381" s="23"/>
      <c r="N381" s="23"/>
      <c r="O381" s="23"/>
      <c r="P381" s="23"/>
      <c r="Q381" s="23"/>
      <c r="R381" s="23"/>
      <c r="S381" s="23"/>
      <c r="T381" s="411"/>
      <c r="U381" s="23"/>
      <c r="V381" s="73"/>
      <c r="W381" s="23"/>
      <c r="X381" s="23"/>
      <c r="Y381" s="23"/>
      <c r="Z381" s="23"/>
      <c r="AA381" s="23"/>
    </row>
    <row r="382" spans="1:27" ht="15.75" customHeight="1">
      <c r="A382" s="23"/>
      <c r="B382" s="23"/>
      <c r="C382" s="23"/>
      <c r="D382" s="23"/>
      <c r="E382" s="23"/>
      <c r="F382" s="23"/>
      <c r="G382" s="23"/>
      <c r="H382" s="23"/>
      <c r="I382" s="23"/>
      <c r="J382" s="23"/>
      <c r="K382" s="23"/>
      <c r="L382" s="23"/>
      <c r="M382" s="23"/>
      <c r="N382" s="23"/>
      <c r="O382" s="23"/>
      <c r="P382" s="23"/>
      <c r="Q382" s="23"/>
      <c r="R382" s="23"/>
      <c r="S382" s="23"/>
      <c r="T382" s="411"/>
      <c r="U382" s="23"/>
      <c r="V382" s="73"/>
      <c r="W382" s="23"/>
      <c r="X382" s="23"/>
      <c r="Y382" s="23"/>
      <c r="Z382" s="23"/>
      <c r="AA382" s="23"/>
    </row>
    <row r="383" spans="1:27" ht="15.75" customHeight="1">
      <c r="A383" s="23"/>
      <c r="B383" s="23"/>
      <c r="C383" s="23"/>
      <c r="D383" s="23"/>
      <c r="E383" s="23"/>
      <c r="F383" s="23"/>
      <c r="G383" s="23"/>
      <c r="H383" s="23"/>
      <c r="I383" s="23"/>
      <c r="J383" s="23"/>
      <c r="K383" s="23"/>
      <c r="L383" s="23"/>
      <c r="M383" s="23"/>
      <c r="N383" s="23"/>
      <c r="O383" s="23"/>
      <c r="P383" s="23"/>
      <c r="Q383" s="23"/>
      <c r="R383" s="23"/>
      <c r="S383" s="23"/>
      <c r="T383" s="411"/>
      <c r="U383" s="23"/>
      <c r="V383" s="73"/>
      <c r="W383" s="23"/>
      <c r="X383" s="23"/>
      <c r="Y383" s="23"/>
      <c r="Z383" s="23"/>
      <c r="AA383" s="23"/>
    </row>
    <row r="384" spans="1:27" ht="15.75" customHeight="1">
      <c r="A384" s="23"/>
      <c r="B384" s="23"/>
      <c r="C384" s="23"/>
      <c r="D384" s="23"/>
      <c r="E384" s="23"/>
      <c r="F384" s="23"/>
      <c r="G384" s="23"/>
      <c r="H384" s="23"/>
      <c r="I384" s="23"/>
      <c r="J384" s="23"/>
      <c r="K384" s="23"/>
      <c r="L384" s="23"/>
      <c r="M384" s="23"/>
      <c r="N384" s="23"/>
      <c r="O384" s="23"/>
      <c r="P384" s="23"/>
      <c r="Q384" s="23"/>
      <c r="R384" s="23"/>
      <c r="S384" s="23"/>
      <c r="T384" s="411"/>
      <c r="U384" s="23"/>
      <c r="V384" s="73"/>
      <c r="W384" s="23"/>
      <c r="X384" s="23"/>
      <c r="Y384" s="23"/>
      <c r="Z384" s="23"/>
      <c r="AA384" s="23"/>
    </row>
    <row r="385" spans="1:27" ht="15.75" customHeight="1">
      <c r="A385" s="23"/>
      <c r="B385" s="23"/>
      <c r="C385" s="23"/>
      <c r="D385" s="23"/>
      <c r="E385" s="23"/>
      <c r="F385" s="23"/>
      <c r="G385" s="23"/>
      <c r="H385" s="23"/>
      <c r="I385" s="23"/>
      <c r="J385" s="23"/>
      <c r="K385" s="23"/>
      <c r="L385" s="23"/>
      <c r="M385" s="23"/>
      <c r="N385" s="23"/>
      <c r="O385" s="23"/>
      <c r="P385" s="23"/>
      <c r="Q385" s="23"/>
      <c r="R385" s="23"/>
      <c r="S385" s="23"/>
      <c r="T385" s="411"/>
      <c r="U385" s="23"/>
      <c r="V385" s="73"/>
      <c r="W385" s="23"/>
      <c r="X385" s="23"/>
      <c r="Y385" s="23"/>
      <c r="Z385" s="23"/>
      <c r="AA385" s="23"/>
    </row>
    <row r="386" spans="1:27" ht="15.75" customHeight="1">
      <c r="A386" s="23"/>
      <c r="B386" s="23"/>
      <c r="C386" s="23"/>
      <c r="D386" s="23"/>
      <c r="E386" s="23"/>
      <c r="F386" s="23"/>
      <c r="G386" s="23"/>
      <c r="H386" s="23"/>
      <c r="I386" s="23"/>
      <c r="J386" s="23"/>
      <c r="K386" s="23"/>
      <c r="L386" s="23"/>
      <c r="M386" s="23"/>
      <c r="N386" s="23"/>
      <c r="O386" s="23"/>
      <c r="P386" s="23"/>
      <c r="Q386" s="23"/>
      <c r="R386" s="23"/>
      <c r="S386" s="23"/>
      <c r="T386" s="411"/>
      <c r="U386" s="23"/>
      <c r="V386" s="73"/>
      <c r="W386" s="23"/>
      <c r="X386" s="23"/>
      <c r="Y386" s="23"/>
      <c r="Z386" s="23"/>
      <c r="AA386" s="23"/>
    </row>
    <row r="387" spans="1:27" ht="15.75" customHeight="1">
      <c r="A387" s="23"/>
      <c r="B387" s="23"/>
      <c r="C387" s="23"/>
      <c r="D387" s="23"/>
      <c r="E387" s="23"/>
      <c r="F387" s="23"/>
      <c r="G387" s="23"/>
      <c r="H387" s="23"/>
      <c r="I387" s="23"/>
      <c r="J387" s="23"/>
      <c r="K387" s="23"/>
      <c r="L387" s="23"/>
      <c r="M387" s="23"/>
      <c r="N387" s="23"/>
      <c r="O387" s="23"/>
      <c r="P387" s="23"/>
      <c r="Q387" s="23"/>
      <c r="R387" s="23"/>
      <c r="S387" s="23"/>
      <c r="T387" s="411"/>
      <c r="U387" s="23"/>
      <c r="V387" s="73"/>
      <c r="W387" s="23"/>
      <c r="X387" s="23"/>
      <c r="Y387" s="23"/>
      <c r="Z387" s="23"/>
      <c r="AA387" s="23"/>
    </row>
    <row r="388" spans="1:27" ht="15.75" customHeight="1">
      <c r="A388" s="23"/>
      <c r="B388" s="23"/>
      <c r="C388" s="23"/>
      <c r="D388" s="23"/>
      <c r="E388" s="23"/>
      <c r="F388" s="23"/>
      <c r="G388" s="23"/>
      <c r="H388" s="23"/>
      <c r="I388" s="23"/>
      <c r="J388" s="23"/>
      <c r="K388" s="23"/>
      <c r="L388" s="23"/>
      <c r="M388" s="23"/>
      <c r="N388" s="23"/>
      <c r="O388" s="23"/>
      <c r="P388" s="23"/>
      <c r="Q388" s="23"/>
      <c r="R388" s="23"/>
      <c r="S388" s="23"/>
      <c r="T388" s="411"/>
      <c r="U388" s="23"/>
      <c r="V388" s="73"/>
      <c r="W388" s="23"/>
      <c r="X388" s="23"/>
      <c r="Y388" s="23"/>
      <c r="Z388" s="23"/>
      <c r="AA388" s="23"/>
    </row>
    <row r="389" spans="1:27" ht="15.75" customHeight="1">
      <c r="A389" s="23"/>
      <c r="B389" s="23"/>
      <c r="C389" s="23"/>
      <c r="D389" s="23"/>
      <c r="E389" s="23"/>
      <c r="F389" s="23"/>
      <c r="G389" s="23"/>
      <c r="H389" s="23"/>
      <c r="I389" s="23"/>
      <c r="J389" s="23"/>
      <c r="K389" s="23"/>
      <c r="L389" s="23"/>
      <c r="M389" s="23"/>
      <c r="N389" s="23"/>
      <c r="O389" s="23"/>
      <c r="P389" s="23"/>
      <c r="Q389" s="23"/>
      <c r="R389" s="23"/>
      <c r="S389" s="23"/>
      <c r="T389" s="411"/>
      <c r="U389" s="23"/>
      <c r="V389" s="73"/>
      <c r="W389" s="23"/>
      <c r="X389" s="23"/>
      <c r="Y389" s="23"/>
      <c r="Z389" s="23"/>
      <c r="AA389" s="23"/>
    </row>
    <row r="390" spans="1:27" ht="15.75" customHeight="1">
      <c r="A390" s="23"/>
      <c r="B390" s="23"/>
      <c r="C390" s="23"/>
      <c r="D390" s="23"/>
      <c r="E390" s="23"/>
      <c r="F390" s="23"/>
      <c r="G390" s="23"/>
      <c r="H390" s="23"/>
      <c r="I390" s="23"/>
      <c r="J390" s="23"/>
      <c r="K390" s="23"/>
      <c r="L390" s="23"/>
      <c r="M390" s="23"/>
      <c r="N390" s="23"/>
      <c r="O390" s="23"/>
      <c r="P390" s="23"/>
      <c r="Q390" s="23"/>
      <c r="R390" s="23"/>
      <c r="S390" s="23"/>
      <c r="T390" s="411"/>
      <c r="U390" s="23"/>
      <c r="V390" s="73"/>
      <c r="W390" s="23"/>
      <c r="X390" s="23"/>
      <c r="Y390" s="23"/>
      <c r="Z390" s="23"/>
      <c r="AA390" s="23"/>
    </row>
    <row r="391" spans="1:27" ht="15.75" customHeight="1">
      <c r="A391" s="23"/>
      <c r="B391" s="23"/>
      <c r="C391" s="23"/>
      <c r="D391" s="23"/>
      <c r="E391" s="23"/>
      <c r="F391" s="23"/>
      <c r="G391" s="23"/>
      <c r="H391" s="23"/>
      <c r="I391" s="23"/>
      <c r="J391" s="23"/>
      <c r="K391" s="23"/>
      <c r="L391" s="23"/>
      <c r="M391" s="23"/>
      <c r="N391" s="23"/>
      <c r="O391" s="23"/>
      <c r="P391" s="23"/>
      <c r="Q391" s="23"/>
      <c r="R391" s="23"/>
      <c r="S391" s="23"/>
      <c r="T391" s="411"/>
      <c r="U391" s="23"/>
      <c r="V391" s="73"/>
      <c r="W391" s="23"/>
      <c r="X391" s="23"/>
      <c r="Y391" s="23"/>
      <c r="Z391" s="23"/>
      <c r="AA391" s="23"/>
    </row>
    <row r="392" spans="1:27" ht="15.75" customHeight="1">
      <c r="A392" s="23"/>
      <c r="B392" s="23"/>
      <c r="C392" s="23"/>
      <c r="D392" s="23"/>
      <c r="E392" s="23"/>
      <c r="F392" s="23"/>
      <c r="G392" s="23"/>
      <c r="H392" s="23"/>
      <c r="I392" s="23"/>
      <c r="J392" s="23"/>
      <c r="K392" s="23"/>
      <c r="L392" s="23"/>
      <c r="M392" s="23"/>
      <c r="N392" s="23"/>
      <c r="O392" s="23"/>
      <c r="P392" s="23"/>
      <c r="Q392" s="23"/>
      <c r="R392" s="23"/>
      <c r="S392" s="23"/>
      <c r="T392" s="411"/>
      <c r="U392" s="23"/>
      <c r="V392" s="73"/>
      <c r="W392" s="23"/>
      <c r="X392" s="23"/>
      <c r="Y392" s="23"/>
      <c r="Z392" s="23"/>
      <c r="AA392" s="23"/>
    </row>
    <row r="393" spans="1:27" ht="15.75" customHeight="1">
      <c r="A393" s="23"/>
      <c r="B393" s="23"/>
      <c r="C393" s="23"/>
      <c r="D393" s="23"/>
      <c r="E393" s="23"/>
      <c r="F393" s="23"/>
      <c r="G393" s="23"/>
      <c r="H393" s="23"/>
      <c r="I393" s="23"/>
      <c r="J393" s="23"/>
      <c r="K393" s="23"/>
      <c r="L393" s="23"/>
      <c r="M393" s="23"/>
      <c r="N393" s="23"/>
      <c r="O393" s="23"/>
      <c r="P393" s="23"/>
      <c r="Q393" s="23"/>
      <c r="R393" s="23"/>
      <c r="S393" s="23"/>
      <c r="T393" s="411"/>
      <c r="U393" s="23"/>
      <c r="V393" s="73"/>
      <c r="W393" s="23"/>
      <c r="X393" s="23"/>
      <c r="Y393" s="23"/>
      <c r="Z393" s="23"/>
      <c r="AA393" s="23"/>
    </row>
    <row r="394" spans="1:27" ht="15.75" customHeight="1">
      <c r="A394" s="23"/>
      <c r="B394" s="23"/>
      <c r="C394" s="23"/>
      <c r="D394" s="23"/>
      <c r="E394" s="23"/>
      <c r="F394" s="23"/>
      <c r="G394" s="23"/>
      <c r="H394" s="23"/>
      <c r="I394" s="23"/>
      <c r="J394" s="23"/>
      <c r="K394" s="23"/>
      <c r="L394" s="23"/>
      <c r="M394" s="23"/>
      <c r="N394" s="23"/>
      <c r="O394" s="23"/>
      <c r="P394" s="23"/>
      <c r="Q394" s="23"/>
      <c r="R394" s="23"/>
      <c r="S394" s="23"/>
      <c r="T394" s="411"/>
      <c r="U394" s="23"/>
      <c r="V394" s="73"/>
      <c r="W394" s="23"/>
      <c r="X394" s="23"/>
      <c r="Y394" s="23"/>
      <c r="Z394" s="23"/>
      <c r="AA394" s="23"/>
    </row>
    <row r="395" spans="1:27" ht="15.75" customHeight="1">
      <c r="A395" s="23"/>
      <c r="B395" s="23"/>
      <c r="C395" s="23"/>
      <c r="D395" s="23"/>
      <c r="E395" s="23"/>
      <c r="F395" s="23"/>
      <c r="G395" s="23"/>
      <c r="H395" s="23"/>
      <c r="I395" s="23"/>
      <c r="J395" s="23"/>
      <c r="K395" s="23"/>
      <c r="L395" s="23"/>
      <c r="M395" s="23"/>
      <c r="N395" s="23"/>
      <c r="O395" s="23"/>
      <c r="P395" s="23"/>
      <c r="Q395" s="23"/>
      <c r="R395" s="23"/>
      <c r="S395" s="23"/>
      <c r="T395" s="411"/>
      <c r="U395" s="23"/>
      <c r="V395" s="73"/>
      <c r="W395" s="23"/>
      <c r="X395" s="23"/>
      <c r="Y395" s="23"/>
      <c r="Z395" s="23"/>
      <c r="AA395" s="23"/>
    </row>
    <row r="396" spans="1:27" ht="15.75" customHeight="1">
      <c r="A396" s="23"/>
      <c r="B396" s="23"/>
      <c r="C396" s="23"/>
      <c r="D396" s="23"/>
      <c r="E396" s="23"/>
      <c r="F396" s="23"/>
      <c r="G396" s="23"/>
      <c r="H396" s="23"/>
      <c r="I396" s="23"/>
      <c r="J396" s="23"/>
      <c r="K396" s="23"/>
      <c r="L396" s="23"/>
      <c r="M396" s="23"/>
      <c r="N396" s="23"/>
      <c r="O396" s="23"/>
      <c r="P396" s="23"/>
      <c r="Q396" s="23"/>
      <c r="R396" s="23"/>
      <c r="S396" s="23"/>
      <c r="T396" s="411"/>
      <c r="U396" s="23"/>
      <c r="V396" s="73"/>
      <c r="W396" s="23"/>
      <c r="X396" s="23"/>
      <c r="Y396" s="23"/>
      <c r="Z396" s="23"/>
      <c r="AA396" s="23"/>
    </row>
    <row r="397" spans="1:27" ht="15.75" customHeight="1">
      <c r="A397" s="23"/>
      <c r="B397" s="23"/>
      <c r="C397" s="23"/>
      <c r="D397" s="23"/>
      <c r="E397" s="23"/>
      <c r="F397" s="23"/>
      <c r="G397" s="23"/>
      <c r="H397" s="23"/>
      <c r="I397" s="23"/>
      <c r="J397" s="23"/>
      <c r="K397" s="23"/>
      <c r="L397" s="23"/>
      <c r="M397" s="23"/>
      <c r="N397" s="23"/>
      <c r="O397" s="23"/>
      <c r="P397" s="23"/>
      <c r="Q397" s="23"/>
      <c r="R397" s="23"/>
      <c r="S397" s="23"/>
      <c r="T397" s="411"/>
      <c r="U397" s="23"/>
      <c r="V397" s="73"/>
      <c r="W397" s="23"/>
      <c r="X397" s="23"/>
      <c r="Y397" s="23"/>
      <c r="Z397" s="23"/>
      <c r="AA397" s="23"/>
    </row>
    <row r="398" spans="1:27" ht="15.75" customHeight="1">
      <c r="A398" s="23"/>
      <c r="B398" s="23"/>
      <c r="C398" s="23"/>
      <c r="D398" s="23"/>
      <c r="E398" s="23"/>
      <c r="F398" s="23"/>
      <c r="G398" s="23"/>
      <c r="H398" s="23"/>
      <c r="I398" s="23"/>
      <c r="J398" s="23"/>
      <c r="K398" s="23"/>
      <c r="L398" s="23"/>
      <c r="M398" s="23"/>
      <c r="N398" s="23"/>
      <c r="O398" s="23"/>
      <c r="P398" s="23"/>
      <c r="Q398" s="23"/>
      <c r="R398" s="23"/>
      <c r="S398" s="23"/>
      <c r="T398" s="411"/>
      <c r="U398" s="23"/>
      <c r="V398" s="73"/>
      <c r="W398" s="23"/>
      <c r="X398" s="23"/>
      <c r="Y398" s="23"/>
      <c r="Z398" s="23"/>
      <c r="AA398" s="23"/>
    </row>
    <row r="399" spans="1:27" ht="15.75" customHeight="1">
      <c r="A399" s="23"/>
      <c r="B399" s="23"/>
      <c r="C399" s="23"/>
      <c r="D399" s="23"/>
      <c r="E399" s="23"/>
      <c r="F399" s="23"/>
      <c r="G399" s="23"/>
      <c r="H399" s="23"/>
      <c r="I399" s="23"/>
      <c r="J399" s="23"/>
      <c r="K399" s="23"/>
      <c r="L399" s="23"/>
      <c r="M399" s="23"/>
      <c r="N399" s="23"/>
      <c r="O399" s="23"/>
      <c r="P399" s="23"/>
      <c r="Q399" s="23"/>
      <c r="R399" s="23"/>
      <c r="S399" s="23"/>
      <c r="T399" s="411"/>
      <c r="U399" s="23"/>
      <c r="V399" s="73"/>
      <c r="W399" s="23"/>
      <c r="X399" s="23"/>
      <c r="Y399" s="23"/>
      <c r="Z399" s="23"/>
      <c r="AA399" s="23"/>
    </row>
    <row r="400" spans="1:27" ht="15.75" customHeight="1">
      <c r="A400" s="23"/>
      <c r="B400" s="23"/>
      <c r="C400" s="23"/>
      <c r="D400" s="23"/>
      <c r="E400" s="23"/>
      <c r="F400" s="23"/>
      <c r="G400" s="23"/>
      <c r="H400" s="23"/>
      <c r="I400" s="23"/>
      <c r="J400" s="23"/>
      <c r="K400" s="23"/>
      <c r="L400" s="23"/>
      <c r="M400" s="23"/>
      <c r="N400" s="23"/>
      <c r="O400" s="23"/>
      <c r="P400" s="23"/>
      <c r="Q400" s="23"/>
      <c r="R400" s="23"/>
      <c r="S400" s="23"/>
      <c r="T400" s="411"/>
      <c r="U400" s="23"/>
      <c r="V400" s="73"/>
      <c r="W400" s="23"/>
      <c r="X400" s="23"/>
      <c r="Y400" s="23"/>
      <c r="Z400" s="23"/>
      <c r="AA400" s="23"/>
    </row>
    <row r="401" spans="1:27" ht="15.75" customHeight="1">
      <c r="A401" s="23"/>
      <c r="B401" s="23"/>
      <c r="C401" s="23"/>
      <c r="D401" s="23"/>
      <c r="E401" s="23"/>
      <c r="F401" s="23"/>
      <c r="G401" s="23"/>
      <c r="H401" s="23"/>
      <c r="I401" s="23"/>
      <c r="J401" s="23"/>
      <c r="K401" s="23"/>
      <c r="L401" s="23"/>
      <c r="M401" s="23"/>
      <c r="N401" s="23"/>
      <c r="O401" s="23"/>
      <c r="P401" s="23"/>
      <c r="Q401" s="23"/>
      <c r="R401" s="23"/>
      <c r="S401" s="23"/>
      <c r="T401" s="411"/>
      <c r="U401" s="23"/>
      <c r="V401" s="73"/>
      <c r="W401" s="23"/>
      <c r="X401" s="23"/>
      <c r="Y401" s="23"/>
      <c r="Z401" s="23"/>
      <c r="AA401" s="23"/>
    </row>
    <row r="402" spans="1:27" ht="15.75" customHeight="1">
      <c r="A402" s="23"/>
      <c r="B402" s="23"/>
      <c r="C402" s="23"/>
      <c r="D402" s="23"/>
      <c r="E402" s="23"/>
      <c r="F402" s="23"/>
      <c r="G402" s="23"/>
      <c r="H402" s="23"/>
      <c r="I402" s="23"/>
      <c r="J402" s="23"/>
      <c r="K402" s="23"/>
      <c r="L402" s="23"/>
      <c r="M402" s="23"/>
      <c r="N402" s="23"/>
      <c r="O402" s="23"/>
      <c r="P402" s="23"/>
      <c r="Q402" s="23"/>
      <c r="R402" s="23"/>
      <c r="S402" s="23"/>
      <c r="T402" s="411"/>
      <c r="U402" s="23"/>
      <c r="V402" s="73"/>
      <c r="W402" s="23"/>
      <c r="X402" s="23"/>
      <c r="Y402" s="23"/>
      <c r="Z402" s="23"/>
      <c r="AA402" s="23"/>
    </row>
    <row r="403" spans="1:27" ht="15.75" customHeight="1">
      <c r="A403" s="23"/>
      <c r="B403" s="23"/>
      <c r="C403" s="23"/>
      <c r="D403" s="23"/>
      <c r="E403" s="23"/>
      <c r="F403" s="23"/>
      <c r="G403" s="23"/>
      <c r="H403" s="23"/>
      <c r="I403" s="23"/>
      <c r="J403" s="23"/>
      <c r="K403" s="23"/>
      <c r="L403" s="23"/>
      <c r="M403" s="23"/>
      <c r="N403" s="23"/>
      <c r="O403" s="23"/>
      <c r="P403" s="23"/>
      <c r="Q403" s="23"/>
      <c r="R403" s="23"/>
      <c r="S403" s="23"/>
      <c r="T403" s="411"/>
      <c r="U403" s="23"/>
      <c r="V403" s="73"/>
      <c r="W403" s="23"/>
      <c r="X403" s="23"/>
      <c r="Y403" s="23"/>
      <c r="Z403" s="23"/>
      <c r="AA403" s="23"/>
    </row>
    <row r="404" spans="1:27" ht="15.75" customHeight="1">
      <c r="A404" s="23"/>
      <c r="B404" s="23"/>
      <c r="C404" s="23"/>
      <c r="D404" s="23"/>
      <c r="E404" s="23"/>
      <c r="F404" s="23"/>
      <c r="G404" s="23"/>
      <c r="H404" s="23"/>
      <c r="I404" s="23"/>
      <c r="J404" s="23"/>
      <c r="K404" s="23"/>
      <c r="L404" s="23"/>
      <c r="M404" s="23"/>
      <c r="N404" s="23"/>
      <c r="O404" s="23"/>
      <c r="P404" s="23"/>
      <c r="Q404" s="23"/>
      <c r="R404" s="23"/>
      <c r="S404" s="23"/>
      <c r="T404" s="411"/>
      <c r="U404" s="23"/>
      <c r="V404" s="73"/>
      <c r="W404" s="23"/>
      <c r="X404" s="23"/>
      <c r="Y404" s="23"/>
      <c r="Z404" s="23"/>
      <c r="AA404" s="23"/>
    </row>
    <row r="405" spans="1:27" ht="15.75" customHeight="1">
      <c r="A405" s="23"/>
      <c r="B405" s="23"/>
      <c r="C405" s="23"/>
      <c r="D405" s="23"/>
      <c r="E405" s="23"/>
      <c r="F405" s="23"/>
      <c r="G405" s="23"/>
      <c r="H405" s="23"/>
      <c r="I405" s="23"/>
      <c r="J405" s="23"/>
      <c r="K405" s="23"/>
      <c r="L405" s="23"/>
      <c r="M405" s="23"/>
      <c r="N405" s="23"/>
      <c r="O405" s="23"/>
      <c r="P405" s="23"/>
      <c r="Q405" s="23"/>
      <c r="R405" s="23"/>
      <c r="S405" s="23"/>
      <c r="T405" s="411"/>
      <c r="U405" s="23"/>
      <c r="V405" s="73"/>
      <c r="W405" s="23"/>
      <c r="X405" s="23"/>
      <c r="Y405" s="23"/>
      <c r="Z405" s="23"/>
      <c r="AA405" s="23"/>
    </row>
    <row r="406" spans="1:27" ht="15.75" customHeight="1">
      <c r="A406" s="23"/>
      <c r="B406" s="23"/>
      <c r="C406" s="23"/>
      <c r="D406" s="23"/>
      <c r="E406" s="23"/>
      <c r="F406" s="23"/>
      <c r="G406" s="23"/>
      <c r="H406" s="23"/>
      <c r="I406" s="23"/>
      <c r="J406" s="23"/>
      <c r="K406" s="23"/>
      <c r="L406" s="23"/>
      <c r="M406" s="23"/>
      <c r="N406" s="23"/>
      <c r="O406" s="23"/>
      <c r="P406" s="23"/>
      <c r="Q406" s="23"/>
      <c r="R406" s="23"/>
      <c r="S406" s="23"/>
      <c r="T406" s="411"/>
      <c r="U406" s="23"/>
      <c r="V406" s="73"/>
      <c r="W406" s="23"/>
      <c r="X406" s="23"/>
      <c r="Y406" s="23"/>
      <c r="Z406" s="23"/>
      <c r="AA406" s="23"/>
    </row>
    <row r="407" spans="1:27" ht="15.75" customHeight="1">
      <c r="A407" s="23"/>
      <c r="B407" s="23"/>
      <c r="C407" s="23"/>
      <c r="D407" s="23"/>
      <c r="E407" s="23"/>
      <c r="F407" s="23"/>
      <c r="G407" s="23"/>
      <c r="H407" s="23"/>
      <c r="I407" s="23"/>
      <c r="J407" s="23"/>
      <c r="K407" s="23"/>
      <c r="L407" s="23"/>
      <c r="M407" s="23"/>
      <c r="N407" s="23"/>
      <c r="O407" s="23"/>
      <c r="P407" s="23"/>
      <c r="Q407" s="23"/>
      <c r="R407" s="23"/>
      <c r="S407" s="23"/>
      <c r="T407" s="411"/>
      <c r="U407" s="23"/>
      <c r="V407" s="73"/>
      <c r="W407" s="23"/>
      <c r="X407" s="23"/>
      <c r="Y407" s="23"/>
      <c r="Z407" s="23"/>
      <c r="AA407" s="23"/>
    </row>
    <row r="408" spans="1:27" ht="15.75" customHeight="1">
      <c r="A408" s="23"/>
      <c r="B408" s="23"/>
      <c r="C408" s="23"/>
      <c r="D408" s="23"/>
      <c r="E408" s="23"/>
      <c r="F408" s="23"/>
      <c r="G408" s="23"/>
      <c r="H408" s="23"/>
      <c r="I408" s="23"/>
      <c r="J408" s="23"/>
      <c r="K408" s="23"/>
      <c r="L408" s="23"/>
      <c r="M408" s="23"/>
      <c r="N408" s="23"/>
      <c r="O408" s="23"/>
      <c r="P408" s="23"/>
      <c r="Q408" s="23"/>
      <c r="R408" s="23"/>
      <c r="S408" s="23"/>
      <c r="T408" s="411"/>
      <c r="U408" s="23"/>
      <c r="V408" s="73"/>
      <c r="W408" s="23"/>
      <c r="X408" s="23"/>
      <c r="Y408" s="23"/>
      <c r="Z408" s="23"/>
      <c r="AA408" s="23"/>
    </row>
    <row r="409" spans="1:27" ht="15.75" customHeight="1">
      <c r="A409" s="23"/>
      <c r="B409" s="23"/>
      <c r="C409" s="23"/>
      <c r="D409" s="23"/>
      <c r="E409" s="23"/>
      <c r="F409" s="23"/>
      <c r="G409" s="23"/>
      <c r="H409" s="23"/>
      <c r="I409" s="23"/>
      <c r="J409" s="23"/>
      <c r="K409" s="23"/>
      <c r="L409" s="23"/>
      <c r="M409" s="23"/>
      <c r="N409" s="23"/>
      <c r="O409" s="23"/>
      <c r="P409" s="23"/>
      <c r="Q409" s="23"/>
      <c r="R409" s="23"/>
      <c r="S409" s="23"/>
      <c r="T409" s="411"/>
      <c r="U409" s="23"/>
      <c r="V409" s="73"/>
      <c r="W409" s="23"/>
      <c r="X409" s="23"/>
      <c r="Y409" s="23"/>
      <c r="Z409" s="23"/>
      <c r="AA409" s="23"/>
    </row>
    <row r="410" spans="1:27" ht="15.75" customHeight="1">
      <c r="A410" s="23"/>
      <c r="B410" s="23"/>
      <c r="C410" s="23"/>
      <c r="D410" s="23"/>
      <c r="E410" s="23"/>
      <c r="F410" s="23"/>
      <c r="G410" s="23"/>
      <c r="H410" s="23"/>
      <c r="I410" s="23"/>
      <c r="J410" s="23"/>
      <c r="K410" s="23"/>
      <c r="L410" s="23"/>
      <c r="M410" s="23"/>
      <c r="N410" s="23"/>
      <c r="O410" s="23"/>
      <c r="P410" s="23"/>
      <c r="Q410" s="23"/>
      <c r="R410" s="23"/>
      <c r="S410" s="23"/>
      <c r="T410" s="411"/>
      <c r="U410" s="23"/>
      <c r="V410" s="73"/>
      <c r="W410" s="23"/>
      <c r="X410" s="23"/>
      <c r="Y410" s="23"/>
      <c r="Z410" s="23"/>
      <c r="AA410" s="23"/>
    </row>
    <row r="411" spans="1:27" ht="15.75" customHeight="1">
      <c r="A411" s="23"/>
      <c r="B411" s="23"/>
      <c r="C411" s="23"/>
      <c r="D411" s="23"/>
      <c r="E411" s="23"/>
      <c r="F411" s="23"/>
      <c r="G411" s="23"/>
      <c r="H411" s="23"/>
      <c r="I411" s="23"/>
      <c r="J411" s="23"/>
      <c r="K411" s="23"/>
      <c r="L411" s="23"/>
      <c r="M411" s="23"/>
      <c r="N411" s="23"/>
      <c r="O411" s="23"/>
      <c r="P411" s="23"/>
      <c r="Q411" s="23"/>
      <c r="R411" s="23"/>
      <c r="S411" s="23"/>
      <c r="T411" s="411"/>
      <c r="U411" s="23"/>
      <c r="V411" s="73"/>
      <c r="W411" s="23"/>
      <c r="X411" s="23"/>
      <c r="Y411" s="23"/>
      <c r="Z411" s="23"/>
      <c r="AA411" s="23"/>
    </row>
    <row r="412" spans="1:27" ht="15.75" customHeight="1">
      <c r="A412" s="23"/>
      <c r="B412" s="23"/>
      <c r="C412" s="23"/>
      <c r="D412" s="23"/>
      <c r="E412" s="23"/>
      <c r="F412" s="23"/>
      <c r="G412" s="23"/>
      <c r="H412" s="23"/>
      <c r="I412" s="23"/>
      <c r="J412" s="23"/>
      <c r="K412" s="23"/>
      <c r="L412" s="23"/>
      <c r="M412" s="23"/>
      <c r="N412" s="23"/>
      <c r="O412" s="23"/>
      <c r="P412" s="23"/>
      <c r="Q412" s="23"/>
      <c r="R412" s="23"/>
      <c r="S412" s="23"/>
      <c r="T412" s="411"/>
      <c r="U412" s="23"/>
      <c r="V412" s="73"/>
      <c r="W412" s="23"/>
      <c r="X412" s="23"/>
      <c r="Y412" s="23"/>
      <c r="Z412" s="23"/>
      <c r="AA412" s="23"/>
    </row>
    <row r="413" spans="1:27" ht="15.75" customHeight="1">
      <c r="A413" s="23"/>
      <c r="B413" s="23"/>
      <c r="C413" s="23"/>
      <c r="D413" s="23"/>
      <c r="E413" s="23"/>
      <c r="F413" s="23"/>
      <c r="G413" s="23"/>
      <c r="H413" s="23"/>
      <c r="I413" s="23"/>
      <c r="J413" s="23"/>
      <c r="K413" s="23"/>
      <c r="L413" s="23"/>
      <c r="M413" s="23"/>
      <c r="N413" s="23"/>
      <c r="O413" s="23"/>
      <c r="P413" s="23"/>
      <c r="Q413" s="23"/>
      <c r="R413" s="23"/>
      <c r="S413" s="23"/>
      <c r="T413" s="411"/>
      <c r="U413" s="23"/>
      <c r="V413" s="73"/>
      <c r="W413" s="23"/>
      <c r="X413" s="23"/>
      <c r="Y413" s="23"/>
      <c r="Z413" s="23"/>
      <c r="AA413" s="23"/>
    </row>
    <row r="414" spans="1:27" ht="15.75" customHeight="1">
      <c r="A414" s="23"/>
      <c r="B414" s="23"/>
      <c r="C414" s="23"/>
      <c r="D414" s="23"/>
      <c r="E414" s="23"/>
      <c r="F414" s="23"/>
      <c r="G414" s="23"/>
      <c r="H414" s="23"/>
      <c r="I414" s="23"/>
      <c r="J414" s="23"/>
      <c r="K414" s="23"/>
      <c r="L414" s="23"/>
      <c r="M414" s="23"/>
      <c r="N414" s="23"/>
      <c r="O414" s="23"/>
      <c r="P414" s="23"/>
      <c r="Q414" s="23"/>
      <c r="R414" s="23"/>
      <c r="S414" s="23"/>
      <c r="T414" s="411"/>
      <c r="U414" s="23"/>
      <c r="V414" s="73"/>
      <c r="W414" s="23"/>
      <c r="X414" s="23"/>
      <c r="Y414" s="23"/>
      <c r="Z414" s="23"/>
      <c r="AA414" s="23"/>
    </row>
    <row r="415" spans="1:27" ht="15.75" customHeight="1">
      <c r="A415" s="23"/>
      <c r="B415" s="23"/>
      <c r="C415" s="23"/>
      <c r="D415" s="23"/>
      <c r="E415" s="23"/>
      <c r="F415" s="23"/>
      <c r="G415" s="23"/>
      <c r="H415" s="23"/>
      <c r="I415" s="23"/>
      <c r="J415" s="23"/>
      <c r="K415" s="23"/>
      <c r="L415" s="23"/>
      <c r="M415" s="23"/>
      <c r="N415" s="23"/>
      <c r="O415" s="23"/>
      <c r="P415" s="23"/>
      <c r="Q415" s="23"/>
      <c r="R415" s="23"/>
      <c r="S415" s="23"/>
      <c r="T415" s="411"/>
      <c r="U415" s="23"/>
      <c r="V415" s="73"/>
      <c r="W415" s="23"/>
      <c r="X415" s="23"/>
      <c r="Y415" s="23"/>
      <c r="Z415" s="23"/>
      <c r="AA415" s="23"/>
    </row>
    <row r="416" spans="1:27" ht="15.75" customHeight="1">
      <c r="A416" s="23"/>
      <c r="B416" s="23"/>
      <c r="C416" s="23"/>
      <c r="D416" s="23"/>
      <c r="E416" s="23"/>
      <c r="F416" s="23"/>
      <c r="G416" s="23"/>
      <c r="H416" s="23"/>
      <c r="I416" s="23"/>
      <c r="J416" s="23"/>
      <c r="K416" s="23"/>
      <c r="L416" s="23"/>
      <c r="M416" s="23"/>
      <c r="N416" s="23"/>
      <c r="O416" s="23"/>
      <c r="P416" s="23"/>
      <c r="Q416" s="23"/>
      <c r="R416" s="23"/>
      <c r="S416" s="23"/>
      <c r="T416" s="411"/>
      <c r="U416" s="23"/>
      <c r="V416" s="73"/>
      <c r="W416" s="23"/>
      <c r="X416" s="23"/>
      <c r="Y416" s="23"/>
      <c r="Z416" s="23"/>
      <c r="AA416" s="23"/>
    </row>
    <row r="417" spans="1:27" ht="15.75" customHeight="1">
      <c r="A417" s="23"/>
      <c r="B417" s="23"/>
      <c r="C417" s="23"/>
      <c r="D417" s="23"/>
      <c r="E417" s="23"/>
      <c r="F417" s="23"/>
      <c r="G417" s="23"/>
      <c r="H417" s="23"/>
      <c r="I417" s="23"/>
      <c r="J417" s="23"/>
      <c r="K417" s="23"/>
      <c r="L417" s="23"/>
      <c r="M417" s="23"/>
      <c r="N417" s="23"/>
      <c r="O417" s="23"/>
      <c r="P417" s="23"/>
      <c r="Q417" s="23"/>
      <c r="R417" s="23"/>
      <c r="S417" s="23"/>
      <c r="T417" s="411"/>
      <c r="U417" s="23"/>
      <c r="V417" s="73"/>
      <c r="W417" s="23"/>
      <c r="X417" s="23"/>
      <c r="Y417" s="23"/>
      <c r="Z417" s="23"/>
      <c r="AA417" s="23"/>
    </row>
    <row r="418" spans="1:27" ht="15.75" customHeight="1">
      <c r="A418" s="23"/>
      <c r="B418" s="23"/>
      <c r="C418" s="23"/>
      <c r="D418" s="23"/>
      <c r="E418" s="23"/>
      <c r="F418" s="23"/>
      <c r="G418" s="23"/>
      <c r="H418" s="23"/>
      <c r="I418" s="23"/>
      <c r="J418" s="23"/>
      <c r="K418" s="23"/>
      <c r="L418" s="23"/>
      <c r="M418" s="23"/>
      <c r="N418" s="23"/>
      <c r="O418" s="23"/>
      <c r="P418" s="23"/>
      <c r="Q418" s="23"/>
      <c r="R418" s="23"/>
      <c r="S418" s="23"/>
      <c r="T418" s="411"/>
      <c r="U418" s="23"/>
      <c r="V418" s="73"/>
      <c r="W418" s="23"/>
      <c r="X418" s="23"/>
      <c r="Y418" s="23"/>
      <c r="Z418" s="23"/>
      <c r="AA418" s="23"/>
    </row>
    <row r="419" spans="1:27" ht="15.75" customHeight="1">
      <c r="A419" s="23"/>
      <c r="B419" s="23"/>
      <c r="C419" s="23"/>
      <c r="D419" s="23"/>
      <c r="E419" s="23"/>
      <c r="F419" s="23"/>
      <c r="G419" s="23"/>
      <c r="H419" s="23"/>
      <c r="I419" s="23"/>
      <c r="J419" s="23"/>
      <c r="K419" s="23"/>
      <c r="L419" s="23"/>
      <c r="M419" s="23"/>
      <c r="N419" s="23"/>
      <c r="O419" s="23"/>
      <c r="P419" s="23"/>
      <c r="Q419" s="23"/>
      <c r="R419" s="23"/>
      <c r="S419" s="23"/>
      <c r="T419" s="411"/>
      <c r="U419" s="23"/>
      <c r="V419" s="73"/>
      <c r="W419" s="23"/>
      <c r="X419" s="23"/>
      <c r="Y419" s="23"/>
      <c r="Z419" s="23"/>
      <c r="AA419" s="23"/>
    </row>
    <row r="420" spans="1:27" ht="15.75" customHeight="1">
      <c r="A420" s="23"/>
      <c r="B420" s="23"/>
      <c r="C420" s="23"/>
      <c r="D420" s="23"/>
      <c r="E420" s="23"/>
      <c r="F420" s="23"/>
      <c r="G420" s="23"/>
      <c r="H420" s="23"/>
      <c r="I420" s="23"/>
      <c r="J420" s="23"/>
      <c r="K420" s="23"/>
      <c r="L420" s="23"/>
      <c r="M420" s="23"/>
      <c r="N420" s="23"/>
      <c r="O420" s="23"/>
      <c r="P420" s="23"/>
      <c r="Q420" s="23"/>
      <c r="R420" s="23"/>
      <c r="S420" s="23"/>
      <c r="T420" s="411"/>
      <c r="U420" s="23"/>
      <c r="V420" s="73"/>
      <c r="W420" s="23"/>
      <c r="X420" s="23"/>
      <c r="Y420" s="23"/>
      <c r="Z420" s="23"/>
      <c r="AA420" s="23"/>
    </row>
    <row r="421" spans="1:27" ht="15.75" customHeight="1">
      <c r="A421" s="23"/>
      <c r="B421" s="23"/>
      <c r="C421" s="23"/>
      <c r="D421" s="23"/>
      <c r="E421" s="23"/>
      <c r="F421" s="23"/>
      <c r="G421" s="23"/>
      <c r="H421" s="23"/>
      <c r="I421" s="23"/>
      <c r="J421" s="23"/>
      <c r="K421" s="23"/>
      <c r="L421" s="23"/>
      <c r="M421" s="23"/>
      <c r="N421" s="23"/>
      <c r="O421" s="23"/>
      <c r="P421" s="23"/>
      <c r="Q421" s="23"/>
      <c r="R421" s="23"/>
      <c r="S421" s="23"/>
      <c r="T421" s="411"/>
      <c r="U421" s="23"/>
      <c r="V421" s="73"/>
      <c r="W421" s="23"/>
      <c r="X421" s="23"/>
      <c r="Y421" s="23"/>
      <c r="Z421" s="23"/>
      <c r="AA421" s="23"/>
    </row>
    <row r="422" spans="1:27" ht="15.75" customHeight="1">
      <c r="A422" s="23"/>
      <c r="B422" s="23"/>
      <c r="C422" s="23"/>
      <c r="D422" s="23"/>
      <c r="E422" s="23"/>
      <c r="F422" s="23"/>
      <c r="G422" s="23"/>
      <c r="H422" s="23"/>
      <c r="I422" s="23"/>
      <c r="J422" s="23"/>
      <c r="K422" s="23"/>
      <c r="L422" s="23"/>
      <c r="M422" s="23"/>
      <c r="N422" s="23"/>
      <c r="O422" s="23"/>
      <c r="P422" s="23"/>
      <c r="Q422" s="23"/>
      <c r="R422" s="23"/>
      <c r="S422" s="23"/>
      <c r="T422" s="411"/>
      <c r="U422" s="23"/>
      <c r="V422" s="73"/>
      <c r="W422" s="23"/>
      <c r="X422" s="23"/>
      <c r="Y422" s="23"/>
      <c r="Z422" s="23"/>
      <c r="AA422" s="23"/>
    </row>
    <row r="423" spans="1:27" ht="15.75" customHeight="1">
      <c r="A423" s="23"/>
      <c r="B423" s="23"/>
      <c r="C423" s="23"/>
      <c r="D423" s="23"/>
      <c r="E423" s="23"/>
      <c r="F423" s="23"/>
      <c r="G423" s="23"/>
      <c r="H423" s="23"/>
      <c r="I423" s="23"/>
      <c r="J423" s="23"/>
      <c r="K423" s="23"/>
      <c r="L423" s="23"/>
      <c r="M423" s="23"/>
      <c r="N423" s="23"/>
      <c r="O423" s="23"/>
      <c r="P423" s="23"/>
      <c r="Q423" s="23"/>
      <c r="R423" s="23"/>
      <c r="S423" s="23"/>
      <c r="T423" s="411"/>
      <c r="U423" s="23"/>
      <c r="V423" s="73"/>
      <c r="W423" s="23"/>
      <c r="X423" s="23"/>
      <c r="Y423" s="23"/>
      <c r="Z423" s="23"/>
      <c r="AA423" s="23"/>
    </row>
    <row r="424" spans="1:27" ht="15.75" customHeight="1">
      <c r="A424" s="23"/>
      <c r="B424" s="23"/>
      <c r="C424" s="23"/>
      <c r="D424" s="23"/>
      <c r="E424" s="23"/>
      <c r="F424" s="23"/>
      <c r="G424" s="23"/>
      <c r="H424" s="23"/>
      <c r="I424" s="23"/>
      <c r="J424" s="23"/>
      <c r="K424" s="23"/>
      <c r="L424" s="23"/>
      <c r="M424" s="23"/>
      <c r="N424" s="23"/>
      <c r="O424" s="23"/>
      <c r="P424" s="23"/>
      <c r="Q424" s="23"/>
      <c r="R424" s="23"/>
      <c r="S424" s="23"/>
      <c r="T424" s="411"/>
      <c r="U424" s="23"/>
      <c r="V424" s="73"/>
      <c r="W424" s="23"/>
      <c r="X424" s="23"/>
      <c r="Y424" s="23"/>
      <c r="Z424" s="23"/>
      <c r="AA424" s="23"/>
    </row>
    <row r="425" spans="1:27" ht="15.75" customHeight="1">
      <c r="A425" s="23"/>
      <c r="B425" s="23"/>
      <c r="C425" s="23"/>
      <c r="D425" s="23"/>
      <c r="E425" s="23"/>
      <c r="F425" s="23"/>
      <c r="G425" s="23"/>
      <c r="H425" s="23"/>
      <c r="I425" s="23"/>
      <c r="J425" s="23"/>
      <c r="K425" s="23"/>
      <c r="L425" s="23"/>
      <c r="M425" s="23"/>
      <c r="N425" s="23"/>
      <c r="O425" s="23"/>
      <c r="P425" s="23"/>
      <c r="Q425" s="23"/>
      <c r="R425" s="23"/>
      <c r="S425" s="23"/>
      <c r="T425" s="411"/>
      <c r="U425" s="23"/>
      <c r="V425" s="73"/>
      <c r="W425" s="23"/>
      <c r="X425" s="23"/>
      <c r="Y425" s="23"/>
      <c r="Z425" s="23"/>
      <c r="AA425" s="23"/>
    </row>
    <row r="426" spans="1:27" ht="15.75" customHeight="1">
      <c r="A426" s="23"/>
      <c r="B426" s="23"/>
      <c r="C426" s="23"/>
      <c r="D426" s="23"/>
      <c r="E426" s="23"/>
      <c r="F426" s="23"/>
      <c r="G426" s="23"/>
      <c r="H426" s="23"/>
      <c r="I426" s="23"/>
      <c r="J426" s="23"/>
      <c r="K426" s="23"/>
      <c r="L426" s="23"/>
      <c r="M426" s="23"/>
      <c r="N426" s="23"/>
      <c r="O426" s="23"/>
      <c r="P426" s="23"/>
      <c r="Q426" s="23"/>
      <c r="R426" s="23"/>
      <c r="S426" s="23"/>
      <c r="T426" s="411"/>
      <c r="U426" s="23"/>
      <c r="V426" s="73"/>
      <c r="W426" s="23"/>
      <c r="X426" s="23"/>
      <c r="Y426" s="23"/>
      <c r="Z426" s="23"/>
      <c r="AA426" s="23"/>
    </row>
    <row r="427" spans="1:27" ht="15.75" customHeight="1">
      <c r="A427" s="23"/>
      <c r="B427" s="23"/>
      <c r="C427" s="23"/>
      <c r="D427" s="23"/>
      <c r="E427" s="23"/>
      <c r="F427" s="23"/>
      <c r="G427" s="23"/>
      <c r="H427" s="23"/>
      <c r="I427" s="23"/>
      <c r="J427" s="23"/>
      <c r="K427" s="23"/>
      <c r="L427" s="23"/>
      <c r="M427" s="23"/>
      <c r="N427" s="23"/>
      <c r="O427" s="23"/>
      <c r="P427" s="23"/>
      <c r="Q427" s="23"/>
      <c r="R427" s="23"/>
      <c r="S427" s="23"/>
      <c r="T427" s="411"/>
      <c r="U427" s="23"/>
      <c r="V427" s="73"/>
      <c r="W427" s="23"/>
      <c r="X427" s="23"/>
      <c r="Y427" s="23"/>
      <c r="Z427" s="23"/>
      <c r="AA427" s="23"/>
    </row>
    <row r="428" spans="1:27" ht="15.75" customHeight="1">
      <c r="A428" s="23"/>
      <c r="B428" s="23"/>
      <c r="C428" s="23"/>
      <c r="D428" s="23"/>
      <c r="E428" s="23"/>
      <c r="F428" s="23"/>
      <c r="G428" s="23"/>
      <c r="H428" s="23"/>
      <c r="I428" s="23"/>
      <c r="J428" s="23"/>
      <c r="K428" s="23"/>
      <c r="L428" s="23"/>
      <c r="M428" s="23"/>
      <c r="N428" s="23"/>
      <c r="O428" s="23"/>
      <c r="P428" s="23"/>
      <c r="Q428" s="23"/>
      <c r="R428" s="23"/>
      <c r="S428" s="23"/>
      <c r="T428" s="411"/>
      <c r="U428" s="23"/>
      <c r="V428" s="73"/>
      <c r="W428" s="23"/>
      <c r="X428" s="23"/>
      <c r="Y428" s="23"/>
      <c r="Z428" s="23"/>
      <c r="AA428" s="23"/>
    </row>
    <row r="429" spans="1:27" ht="15.75" customHeight="1">
      <c r="A429" s="23"/>
      <c r="B429" s="23"/>
      <c r="C429" s="23"/>
      <c r="D429" s="23"/>
      <c r="E429" s="23"/>
      <c r="F429" s="23"/>
      <c r="G429" s="23"/>
      <c r="H429" s="23"/>
      <c r="I429" s="23"/>
      <c r="J429" s="23"/>
      <c r="K429" s="23"/>
      <c r="L429" s="23"/>
      <c r="M429" s="23"/>
      <c r="N429" s="23"/>
      <c r="O429" s="23"/>
      <c r="P429" s="23"/>
      <c r="Q429" s="23"/>
      <c r="R429" s="23"/>
      <c r="S429" s="23"/>
      <c r="T429" s="411"/>
      <c r="U429" s="23"/>
      <c r="V429" s="73"/>
      <c r="W429" s="23"/>
      <c r="X429" s="23"/>
      <c r="Y429" s="23"/>
      <c r="Z429" s="23"/>
      <c r="AA429" s="23"/>
    </row>
    <row r="430" spans="1:27" ht="15.75" customHeight="1">
      <c r="A430" s="23"/>
      <c r="B430" s="23"/>
      <c r="C430" s="23"/>
      <c r="D430" s="23"/>
      <c r="E430" s="23"/>
      <c r="F430" s="23"/>
      <c r="G430" s="23"/>
      <c r="H430" s="23"/>
      <c r="I430" s="23"/>
      <c r="J430" s="23"/>
      <c r="K430" s="23"/>
      <c r="L430" s="23"/>
      <c r="M430" s="23"/>
      <c r="N430" s="23"/>
      <c r="O430" s="23"/>
      <c r="P430" s="23"/>
      <c r="Q430" s="23"/>
      <c r="R430" s="23"/>
      <c r="S430" s="23"/>
      <c r="T430" s="411"/>
      <c r="U430" s="23"/>
      <c r="V430" s="73"/>
      <c r="W430" s="23"/>
      <c r="X430" s="23"/>
      <c r="Y430" s="23"/>
      <c r="Z430" s="23"/>
      <c r="AA430" s="23"/>
    </row>
    <row r="431" spans="1:27" ht="15.75" customHeight="1">
      <c r="A431" s="23"/>
      <c r="B431" s="23"/>
      <c r="C431" s="23"/>
      <c r="D431" s="23"/>
      <c r="E431" s="23"/>
      <c r="F431" s="23"/>
      <c r="G431" s="23"/>
      <c r="H431" s="23"/>
      <c r="I431" s="23"/>
      <c r="J431" s="23"/>
      <c r="K431" s="23"/>
      <c r="L431" s="23"/>
      <c r="M431" s="23"/>
      <c r="N431" s="23"/>
      <c r="O431" s="23"/>
      <c r="P431" s="23"/>
      <c r="Q431" s="23"/>
      <c r="R431" s="23"/>
      <c r="S431" s="23"/>
      <c r="T431" s="411"/>
      <c r="U431" s="23"/>
      <c r="V431" s="73"/>
      <c r="W431" s="23"/>
      <c r="X431" s="23"/>
      <c r="Y431" s="23"/>
      <c r="Z431" s="23"/>
      <c r="AA431" s="23"/>
    </row>
    <row r="432" spans="1:27" ht="15.75" customHeight="1">
      <c r="A432" s="23"/>
      <c r="B432" s="23"/>
      <c r="C432" s="23"/>
      <c r="D432" s="23"/>
      <c r="E432" s="23"/>
      <c r="F432" s="23"/>
      <c r="G432" s="23"/>
      <c r="H432" s="23"/>
      <c r="I432" s="23"/>
      <c r="J432" s="23"/>
      <c r="K432" s="23"/>
      <c r="L432" s="23"/>
      <c r="M432" s="23"/>
      <c r="N432" s="23"/>
      <c r="O432" s="23"/>
      <c r="P432" s="23"/>
      <c r="Q432" s="23"/>
      <c r="R432" s="23"/>
      <c r="S432" s="23"/>
      <c r="T432" s="411"/>
      <c r="U432" s="23"/>
      <c r="V432" s="73"/>
      <c r="W432" s="23"/>
      <c r="X432" s="23"/>
      <c r="Y432" s="23"/>
      <c r="Z432" s="23"/>
      <c r="AA432" s="23"/>
    </row>
    <row r="433" spans="1:27" ht="15.75" customHeight="1">
      <c r="A433" s="23"/>
      <c r="B433" s="23"/>
      <c r="C433" s="23"/>
      <c r="D433" s="23"/>
      <c r="E433" s="23"/>
      <c r="F433" s="23"/>
      <c r="G433" s="23"/>
      <c r="H433" s="23"/>
      <c r="I433" s="23"/>
      <c r="J433" s="23"/>
      <c r="K433" s="23"/>
      <c r="L433" s="23"/>
      <c r="M433" s="23"/>
      <c r="N433" s="23"/>
      <c r="O433" s="23"/>
      <c r="P433" s="23"/>
      <c r="Q433" s="23"/>
      <c r="R433" s="23"/>
      <c r="S433" s="23"/>
      <c r="T433" s="411"/>
      <c r="U433" s="23"/>
      <c r="V433" s="73"/>
      <c r="W433" s="23"/>
      <c r="X433" s="23"/>
      <c r="Y433" s="23"/>
      <c r="Z433" s="23"/>
      <c r="AA433" s="23"/>
    </row>
    <row r="434" spans="1:27" ht="15.75" customHeight="1">
      <c r="A434" s="23"/>
      <c r="B434" s="23"/>
      <c r="C434" s="23"/>
      <c r="D434" s="23"/>
      <c r="E434" s="23"/>
      <c r="F434" s="23"/>
      <c r="G434" s="23"/>
      <c r="H434" s="23"/>
      <c r="I434" s="23"/>
      <c r="J434" s="23"/>
      <c r="K434" s="23"/>
      <c r="L434" s="23"/>
      <c r="M434" s="23"/>
      <c r="N434" s="23"/>
      <c r="O434" s="23"/>
      <c r="P434" s="23"/>
      <c r="Q434" s="23"/>
      <c r="R434" s="23"/>
      <c r="S434" s="23"/>
      <c r="T434" s="411"/>
      <c r="U434" s="23"/>
      <c r="V434" s="73"/>
      <c r="W434" s="23"/>
      <c r="X434" s="23"/>
      <c r="Y434" s="23"/>
      <c r="Z434" s="23"/>
      <c r="AA434" s="23"/>
    </row>
    <row r="435" spans="1:27" ht="15.75" customHeight="1">
      <c r="A435" s="23"/>
      <c r="B435" s="23"/>
      <c r="C435" s="23"/>
      <c r="D435" s="23"/>
      <c r="E435" s="23"/>
      <c r="F435" s="23"/>
      <c r="G435" s="23"/>
      <c r="H435" s="23"/>
      <c r="I435" s="23"/>
      <c r="J435" s="23"/>
      <c r="K435" s="23"/>
      <c r="L435" s="23"/>
      <c r="M435" s="23"/>
      <c r="N435" s="23"/>
      <c r="O435" s="23"/>
      <c r="P435" s="23"/>
      <c r="Q435" s="23"/>
      <c r="R435" s="23"/>
      <c r="S435" s="23"/>
      <c r="T435" s="411"/>
      <c r="U435" s="23"/>
      <c r="V435" s="73"/>
      <c r="W435" s="23"/>
      <c r="X435" s="23"/>
      <c r="Y435" s="23"/>
      <c r="Z435" s="23"/>
      <c r="AA435" s="23"/>
    </row>
    <row r="436" spans="1:27" ht="15.75" customHeight="1">
      <c r="A436" s="23"/>
      <c r="B436" s="23"/>
      <c r="C436" s="23"/>
      <c r="D436" s="23"/>
      <c r="E436" s="23"/>
      <c r="F436" s="23"/>
      <c r="G436" s="23"/>
      <c r="H436" s="23"/>
      <c r="I436" s="23"/>
      <c r="J436" s="23"/>
      <c r="K436" s="23"/>
      <c r="L436" s="23"/>
      <c r="M436" s="23"/>
      <c r="N436" s="23"/>
      <c r="O436" s="23"/>
      <c r="P436" s="23"/>
      <c r="Q436" s="23"/>
      <c r="R436" s="23"/>
      <c r="S436" s="23"/>
      <c r="T436" s="411"/>
      <c r="U436" s="23"/>
      <c r="V436" s="73"/>
      <c r="W436" s="23"/>
      <c r="X436" s="23"/>
      <c r="Y436" s="23"/>
      <c r="Z436" s="23"/>
      <c r="AA436" s="23"/>
    </row>
    <row r="437" spans="1:27" ht="15.75" customHeight="1">
      <c r="A437" s="23"/>
      <c r="B437" s="23"/>
      <c r="C437" s="23"/>
      <c r="D437" s="23"/>
      <c r="E437" s="23"/>
      <c r="F437" s="23"/>
      <c r="G437" s="23"/>
      <c r="H437" s="23"/>
      <c r="I437" s="23"/>
      <c r="J437" s="23"/>
      <c r="K437" s="23"/>
      <c r="L437" s="23"/>
      <c r="M437" s="23"/>
      <c r="N437" s="23"/>
      <c r="O437" s="23"/>
      <c r="P437" s="23"/>
      <c r="Q437" s="23"/>
      <c r="R437" s="23"/>
      <c r="S437" s="23"/>
      <c r="T437" s="411"/>
      <c r="U437" s="23"/>
      <c r="V437" s="73"/>
      <c r="W437" s="23"/>
      <c r="X437" s="23"/>
      <c r="Y437" s="23"/>
      <c r="Z437" s="23"/>
      <c r="AA437" s="23"/>
    </row>
    <row r="438" spans="1:27" ht="15.75" customHeight="1">
      <c r="A438" s="23"/>
      <c r="B438" s="23"/>
      <c r="C438" s="23"/>
      <c r="D438" s="23"/>
      <c r="E438" s="23"/>
      <c r="F438" s="23"/>
      <c r="G438" s="23"/>
      <c r="H438" s="23"/>
      <c r="I438" s="23"/>
      <c r="J438" s="23"/>
      <c r="K438" s="23"/>
      <c r="L438" s="23"/>
      <c r="M438" s="23"/>
      <c r="N438" s="23"/>
      <c r="O438" s="23"/>
      <c r="P438" s="23"/>
      <c r="Q438" s="23"/>
      <c r="R438" s="23"/>
      <c r="S438" s="23"/>
      <c r="T438" s="411"/>
      <c r="U438" s="23"/>
      <c r="V438" s="73"/>
      <c r="W438" s="23"/>
      <c r="X438" s="23"/>
      <c r="Y438" s="23"/>
      <c r="Z438" s="23"/>
      <c r="AA438" s="23"/>
    </row>
    <row r="439" spans="1:27" ht="15.75" customHeight="1">
      <c r="A439" s="23"/>
      <c r="B439" s="23"/>
      <c r="C439" s="23"/>
      <c r="D439" s="23"/>
      <c r="E439" s="23"/>
      <c r="F439" s="23"/>
      <c r="G439" s="23"/>
      <c r="H439" s="23"/>
      <c r="I439" s="23"/>
      <c r="J439" s="23"/>
      <c r="K439" s="23"/>
      <c r="L439" s="23"/>
      <c r="M439" s="23"/>
      <c r="N439" s="23"/>
      <c r="O439" s="23"/>
      <c r="P439" s="23"/>
      <c r="Q439" s="23"/>
      <c r="R439" s="23"/>
      <c r="S439" s="23"/>
      <c r="T439" s="411"/>
      <c r="U439" s="23"/>
      <c r="V439" s="73"/>
      <c r="W439" s="23"/>
      <c r="X439" s="23"/>
      <c r="Y439" s="23"/>
      <c r="Z439" s="23"/>
      <c r="AA439" s="23"/>
    </row>
    <row r="440" spans="1:27" ht="15.75" customHeight="1">
      <c r="A440" s="23"/>
      <c r="B440" s="23"/>
      <c r="C440" s="23"/>
      <c r="D440" s="23"/>
      <c r="E440" s="23"/>
      <c r="F440" s="23"/>
      <c r="G440" s="23"/>
      <c r="H440" s="23"/>
      <c r="I440" s="23"/>
      <c r="J440" s="23"/>
      <c r="K440" s="23"/>
      <c r="L440" s="23"/>
      <c r="M440" s="23"/>
      <c r="N440" s="23"/>
      <c r="O440" s="23"/>
      <c r="P440" s="23"/>
      <c r="Q440" s="23"/>
      <c r="R440" s="23"/>
      <c r="S440" s="23"/>
      <c r="T440" s="411"/>
      <c r="U440" s="23"/>
      <c r="V440" s="73"/>
      <c r="W440" s="23"/>
      <c r="X440" s="23"/>
      <c r="Y440" s="23"/>
      <c r="Z440" s="23"/>
      <c r="AA440" s="23"/>
    </row>
    <row r="441" spans="1:27" ht="15.75" customHeight="1">
      <c r="A441" s="23"/>
      <c r="B441" s="23"/>
      <c r="C441" s="23"/>
      <c r="D441" s="23"/>
      <c r="E441" s="23"/>
      <c r="F441" s="23"/>
      <c r="G441" s="23"/>
      <c r="H441" s="23"/>
      <c r="I441" s="23"/>
      <c r="J441" s="23"/>
      <c r="K441" s="23"/>
      <c r="L441" s="23"/>
      <c r="M441" s="23"/>
      <c r="N441" s="23"/>
      <c r="O441" s="23"/>
      <c r="P441" s="23"/>
      <c r="Q441" s="23"/>
      <c r="R441" s="23"/>
      <c r="S441" s="23"/>
      <c r="T441" s="411"/>
      <c r="U441" s="23"/>
      <c r="V441" s="73"/>
      <c r="W441" s="23"/>
      <c r="X441" s="23"/>
      <c r="Y441" s="23"/>
      <c r="Z441" s="23"/>
      <c r="AA441" s="23"/>
    </row>
    <row r="442" spans="1:27" ht="15.75" customHeight="1">
      <c r="A442" s="23"/>
      <c r="B442" s="23"/>
      <c r="C442" s="23"/>
      <c r="D442" s="23"/>
      <c r="E442" s="23"/>
      <c r="F442" s="23"/>
      <c r="G442" s="23"/>
      <c r="H442" s="23"/>
      <c r="I442" s="23"/>
      <c r="J442" s="23"/>
      <c r="K442" s="23"/>
      <c r="L442" s="23"/>
      <c r="M442" s="23"/>
      <c r="N442" s="23"/>
      <c r="O442" s="23"/>
      <c r="P442" s="23"/>
      <c r="Q442" s="23"/>
      <c r="R442" s="23"/>
      <c r="S442" s="23"/>
      <c r="T442" s="411"/>
      <c r="U442" s="23"/>
      <c r="V442" s="73"/>
      <c r="W442" s="23"/>
      <c r="X442" s="23"/>
      <c r="Y442" s="23"/>
      <c r="Z442" s="23"/>
      <c r="AA442" s="23"/>
    </row>
    <row r="443" spans="1:27" ht="15.75" customHeight="1">
      <c r="A443" s="23"/>
      <c r="B443" s="23"/>
      <c r="C443" s="23"/>
      <c r="D443" s="23"/>
      <c r="E443" s="23"/>
      <c r="F443" s="23"/>
      <c r="G443" s="23"/>
      <c r="H443" s="23"/>
      <c r="I443" s="23"/>
      <c r="J443" s="23"/>
      <c r="K443" s="23"/>
      <c r="L443" s="23"/>
      <c r="M443" s="23"/>
      <c r="N443" s="23"/>
      <c r="O443" s="23"/>
      <c r="P443" s="23"/>
      <c r="Q443" s="23"/>
      <c r="R443" s="23"/>
      <c r="S443" s="23"/>
      <c r="T443" s="411"/>
      <c r="U443" s="23"/>
      <c r="V443" s="73"/>
      <c r="W443" s="23"/>
      <c r="X443" s="23"/>
      <c r="Y443" s="23"/>
      <c r="Z443" s="23"/>
      <c r="AA443" s="23"/>
    </row>
    <row r="444" spans="1:27" ht="15.75" customHeight="1">
      <c r="A444" s="23"/>
      <c r="B444" s="23"/>
      <c r="C444" s="23"/>
      <c r="D444" s="23"/>
      <c r="E444" s="23"/>
      <c r="F444" s="23"/>
      <c r="G444" s="23"/>
      <c r="H444" s="23"/>
      <c r="I444" s="23"/>
      <c r="J444" s="23"/>
      <c r="K444" s="23"/>
      <c r="L444" s="23"/>
      <c r="M444" s="23"/>
      <c r="N444" s="23"/>
      <c r="O444" s="23"/>
      <c r="P444" s="23"/>
      <c r="Q444" s="23"/>
      <c r="R444" s="23"/>
      <c r="S444" s="23"/>
      <c r="T444" s="411"/>
      <c r="U444" s="23"/>
      <c r="V444" s="73"/>
      <c r="W444" s="23"/>
      <c r="X444" s="23"/>
      <c r="Y444" s="23"/>
      <c r="Z444" s="23"/>
      <c r="AA444" s="23"/>
    </row>
    <row r="445" spans="1:27" ht="15.75" customHeight="1">
      <c r="A445" s="23"/>
      <c r="B445" s="23"/>
      <c r="C445" s="23"/>
      <c r="D445" s="23"/>
      <c r="E445" s="23"/>
      <c r="F445" s="23"/>
      <c r="G445" s="23"/>
      <c r="H445" s="23"/>
      <c r="I445" s="23"/>
      <c r="J445" s="23"/>
      <c r="K445" s="23"/>
      <c r="L445" s="23"/>
      <c r="M445" s="23"/>
      <c r="N445" s="23"/>
      <c r="O445" s="23"/>
      <c r="P445" s="23"/>
      <c r="Q445" s="23"/>
      <c r="R445" s="23"/>
      <c r="S445" s="23"/>
      <c r="T445" s="411"/>
      <c r="U445" s="23"/>
      <c r="V445" s="73"/>
      <c r="W445" s="23"/>
      <c r="X445" s="23"/>
      <c r="Y445" s="23"/>
      <c r="Z445" s="23"/>
      <c r="AA445" s="23"/>
    </row>
    <row r="446" spans="1:27" ht="15.75" customHeight="1">
      <c r="A446" s="23"/>
      <c r="B446" s="23"/>
      <c r="C446" s="23"/>
      <c r="D446" s="23"/>
      <c r="E446" s="23"/>
      <c r="F446" s="23"/>
      <c r="G446" s="23"/>
      <c r="H446" s="23"/>
      <c r="I446" s="23"/>
      <c r="J446" s="23"/>
      <c r="K446" s="23"/>
      <c r="L446" s="23"/>
      <c r="M446" s="23"/>
      <c r="N446" s="23"/>
      <c r="O446" s="23"/>
      <c r="P446" s="23"/>
      <c r="Q446" s="23"/>
      <c r="R446" s="23"/>
      <c r="S446" s="23"/>
      <c r="T446" s="411"/>
      <c r="U446" s="23"/>
      <c r="V446" s="73"/>
      <c r="W446" s="23"/>
      <c r="X446" s="23"/>
      <c r="Y446" s="23"/>
      <c r="Z446" s="23"/>
      <c r="AA446" s="23"/>
    </row>
    <row r="447" spans="1:27" ht="15.75" customHeight="1">
      <c r="A447" s="23"/>
      <c r="B447" s="23"/>
      <c r="C447" s="23"/>
      <c r="D447" s="23"/>
      <c r="E447" s="23"/>
      <c r="F447" s="23"/>
      <c r="G447" s="23"/>
      <c r="H447" s="23"/>
      <c r="I447" s="23"/>
      <c r="J447" s="23"/>
      <c r="K447" s="23"/>
      <c r="L447" s="23"/>
      <c r="M447" s="23"/>
      <c r="N447" s="23"/>
      <c r="O447" s="23"/>
      <c r="P447" s="23"/>
      <c r="Q447" s="23"/>
      <c r="R447" s="23"/>
      <c r="S447" s="23"/>
      <c r="T447" s="411"/>
      <c r="U447" s="23"/>
      <c r="V447" s="73"/>
      <c r="W447" s="23"/>
      <c r="X447" s="23"/>
      <c r="Y447" s="23"/>
      <c r="Z447" s="23"/>
      <c r="AA447" s="23"/>
    </row>
    <row r="448" spans="1:27" ht="15.75" customHeight="1">
      <c r="A448" s="23"/>
      <c r="B448" s="23"/>
      <c r="C448" s="23"/>
      <c r="D448" s="23"/>
      <c r="E448" s="23"/>
      <c r="F448" s="23"/>
      <c r="G448" s="23"/>
      <c r="H448" s="23"/>
      <c r="I448" s="23"/>
      <c r="J448" s="23"/>
      <c r="K448" s="23"/>
      <c r="L448" s="23"/>
      <c r="M448" s="23"/>
      <c r="N448" s="23"/>
      <c r="O448" s="23"/>
      <c r="P448" s="23"/>
      <c r="Q448" s="23"/>
      <c r="R448" s="23"/>
      <c r="S448" s="23"/>
      <c r="T448" s="411"/>
      <c r="U448" s="23"/>
      <c r="V448" s="73"/>
      <c r="W448" s="23"/>
      <c r="X448" s="23"/>
      <c r="Y448" s="23"/>
      <c r="Z448" s="23"/>
      <c r="AA448" s="23"/>
    </row>
    <row r="449" spans="1:27" ht="15.75" customHeight="1">
      <c r="A449" s="23"/>
      <c r="B449" s="23"/>
      <c r="C449" s="23"/>
      <c r="D449" s="23"/>
      <c r="E449" s="23"/>
      <c r="F449" s="23"/>
      <c r="G449" s="23"/>
      <c r="H449" s="23"/>
      <c r="I449" s="23"/>
      <c r="J449" s="23"/>
      <c r="K449" s="23"/>
      <c r="L449" s="23"/>
      <c r="M449" s="23"/>
      <c r="N449" s="23"/>
      <c r="O449" s="23"/>
      <c r="P449" s="23"/>
      <c r="Q449" s="23"/>
      <c r="R449" s="23"/>
      <c r="S449" s="23"/>
      <c r="T449" s="411"/>
      <c r="U449" s="23"/>
      <c r="V449" s="73"/>
      <c r="W449" s="23"/>
      <c r="X449" s="23"/>
      <c r="Y449" s="23"/>
      <c r="Z449" s="23"/>
      <c r="AA449" s="23"/>
    </row>
    <row r="450" spans="1:27" ht="15.75" customHeight="1">
      <c r="A450" s="23"/>
      <c r="B450" s="23"/>
      <c r="C450" s="23"/>
      <c r="D450" s="23"/>
      <c r="E450" s="23"/>
      <c r="F450" s="23"/>
      <c r="G450" s="23"/>
      <c r="H450" s="23"/>
      <c r="I450" s="23"/>
      <c r="J450" s="23"/>
      <c r="K450" s="23"/>
      <c r="L450" s="23"/>
      <c r="M450" s="23"/>
      <c r="N450" s="23"/>
      <c r="O450" s="23"/>
      <c r="P450" s="23"/>
      <c r="Q450" s="23"/>
      <c r="R450" s="23"/>
      <c r="S450" s="23"/>
      <c r="T450" s="411"/>
      <c r="U450" s="23"/>
      <c r="V450" s="73"/>
      <c r="W450" s="23"/>
      <c r="X450" s="23"/>
      <c r="Y450" s="23"/>
      <c r="Z450" s="23"/>
      <c r="AA450" s="23"/>
    </row>
    <row r="451" spans="1:27" ht="15.75" customHeight="1">
      <c r="A451" s="23"/>
      <c r="B451" s="23"/>
      <c r="C451" s="23"/>
      <c r="D451" s="23"/>
      <c r="E451" s="23"/>
      <c r="F451" s="23"/>
      <c r="G451" s="23"/>
      <c r="H451" s="23"/>
      <c r="I451" s="23"/>
      <c r="J451" s="23"/>
      <c r="K451" s="23"/>
      <c r="L451" s="23"/>
      <c r="M451" s="23"/>
      <c r="N451" s="23"/>
      <c r="O451" s="23"/>
      <c r="P451" s="23"/>
      <c r="Q451" s="23"/>
      <c r="R451" s="23"/>
      <c r="S451" s="23"/>
      <c r="T451" s="411"/>
      <c r="U451" s="23"/>
      <c r="V451" s="73"/>
      <c r="W451" s="23"/>
      <c r="X451" s="23"/>
      <c r="Y451" s="23"/>
      <c r="Z451" s="23"/>
      <c r="AA451" s="23"/>
    </row>
    <row r="452" spans="1:27" ht="15.75" customHeight="1">
      <c r="A452" s="23"/>
      <c r="B452" s="23"/>
      <c r="C452" s="23"/>
      <c r="D452" s="23"/>
      <c r="E452" s="23"/>
      <c r="F452" s="23"/>
      <c r="G452" s="23"/>
      <c r="H452" s="23"/>
      <c r="I452" s="23"/>
      <c r="J452" s="23"/>
      <c r="K452" s="23"/>
      <c r="L452" s="23"/>
      <c r="M452" s="23"/>
      <c r="N452" s="23"/>
      <c r="O452" s="23"/>
      <c r="P452" s="23"/>
      <c r="Q452" s="23"/>
      <c r="R452" s="23"/>
      <c r="S452" s="23"/>
      <c r="T452" s="411"/>
      <c r="U452" s="23"/>
      <c r="V452" s="73"/>
      <c r="W452" s="23"/>
      <c r="X452" s="23"/>
      <c r="Y452" s="23"/>
      <c r="Z452" s="23"/>
      <c r="AA452" s="23"/>
    </row>
    <row r="453" spans="1:27" ht="15.75" customHeight="1">
      <c r="A453" s="23"/>
      <c r="B453" s="23"/>
      <c r="C453" s="23"/>
      <c r="D453" s="23"/>
      <c r="E453" s="23"/>
      <c r="F453" s="23"/>
      <c r="G453" s="23"/>
      <c r="H453" s="23"/>
      <c r="I453" s="23"/>
      <c r="J453" s="23"/>
      <c r="K453" s="23"/>
      <c r="L453" s="23"/>
      <c r="M453" s="23"/>
      <c r="N453" s="23"/>
      <c r="O453" s="23"/>
      <c r="P453" s="23"/>
      <c r="Q453" s="23"/>
      <c r="R453" s="23"/>
      <c r="S453" s="23"/>
      <c r="T453" s="411"/>
      <c r="U453" s="23"/>
      <c r="V453" s="73"/>
      <c r="W453" s="23"/>
      <c r="X453" s="23"/>
      <c r="Y453" s="23"/>
      <c r="Z453" s="23"/>
      <c r="AA453" s="23"/>
    </row>
    <row r="454" spans="1:27" ht="15.75" customHeight="1">
      <c r="A454" s="23"/>
      <c r="B454" s="23"/>
      <c r="C454" s="23"/>
      <c r="D454" s="23"/>
      <c r="E454" s="23"/>
      <c r="F454" s="23"/>
      <c r="G454" s="23"/>
      <c r="H454" s="23"/>
      <c r="I454" s="23"/>
      <c r="J454" s="23"/>
      <c r="K454" s="23"/>
      <c r="L454" s="23"/>
      <c r="M454" s="23"/>
      <c r="N454" s="23"/>
      <c r="O454" s="23"/>
      <c r="P454" s="23"/>
      <c r="Q454" s="23"/>
      <c r="R454" s="23"/>
      <c r="S454" s="23"/>
      <c r="T454" s="411"/>
      <c r="U454" s="23"/>
      <c r="V454" s="73"/>
      <c r="W454" s="23"/>
      <c r="X454" s="23"/>
      <c r="Y454" s="23"/>
      <c r="Z454" s="23"/>
      <c r="AA454" s="23"/>
    </row>
    <row r="455" spans="1:27" ht="15.75" customHeight="1">
      <c r="A455" s="23"/>
      <c r="B455" s="23"/>
      <c r="C455" s="23"/>
      <c r="D455" s="23"/>
      <c r="E455" s="23"/>
      <c r="F455" s="23"/>
      <c r="G455" s="23"/>
      <c r="H455" s="23"/>
      <c r="I455" s="23"/>
      <c r="J455" s="23"/>
      <c r="K455" s="23"/>
      <c r="L455" s="23"/>
      <c r="M455" s="23"/>
      <c r="N455" s="23"/>
      <c r="O455" s="23"/>
      <c r="P455" s="23"/>
      <c r="Q455" s="23"/>
      <c r="R455" s="23"/>
      <c r="S455" s="23"/>
      <c r="T455" s="411"/>
      <c r="U455" s="23"/>
      <c r="V455" s="73"/>
      <c r="W455" s="23"/>
      <c r="X455" s="23"/>
      <c r="Y455" s="23"/>
      <c r="Z455" s="23"/>
      <c r="AA455" s="23"/>
    </row>
    <row r="456" spans="1:27" ht="15.75" customHeight="1">
      <c r="A456" s="23"/>
      <c r="B456" s="23"/>
      <c r="C456" s="23"/>
      <c r="D456" s="23"/>
      <c r="E456" s="23"/>
      <c r="F456" s="23"/>
      <c r="G456" s="23"/>
      <c r="H456" s="23"/>
      <c r="I456" s="23"/>
      <c r="J456" s="23"/>
      <c r="K456" s="23"/>
      <c r="L456" s="23"/>
      <c r="M456" s="23"/>
      <c r="N456" s="23"/>
      <c r="O456" s="23"/>
      <c r="P456" s="23"/>
      <c r="Q456" s="23"/>
      <c r="R456" s="23"/>
      <c r="S456" s="23"/>
      <c r="T456" s="411"/>
      <c r="U456" s="23"/>
      <c r="V456" s="73"/>
      <c r="W456" s="23"/>
      <c r="X456" s="23"/>
      <c r="Y456" s="23"/>
      <c r="Z456" s="23"/>
      <c r="AA456" s="23"/>
    </row>
    <row r="457" spans="1:27" ht="15.75" customHeight="1">
      <c r="A457" s="23"/>
      <c r="B457" s="23"/>
      <c r="C457" s="23"/>
      <c r="D457" s="23"/>
      <c r="E457" s="23"/>
      <c r="F457" s="23"/>
      <c r="G457" s="23"/>
      <c r="H457" s="23"/>
      <c r="I457" s="23"/>
      <c r="J457" s="23"/>
      <c r="K457" s="23"/>
      <c r="L457" s="23"/>
      <c r="M457" s="23"/>
      <c r="N457" s="23"/>
      <c r="O457" s="23"/>
      <c r="P457" s="23"/>
      <c r="Q457" s="23"/>
      <c r="R457" s="23"/>
      <c r="S457" s="23"/>
      <c r="T457" s="411"/>
      <c r="U457" s="23"/>
      <c r="V457" s="73"/>
      <c r="W457" s="23"/>
      <c r="X457" s="23"/>
      <c r="Y457" s="23"/>
      <c r="Z457" s="23"/>
      <c r="AA457" s="23"/>
    </row>
    <row r="458" spans="1:27" ht="15.75" customHeight="1">
      <c r="A458" s="23"/>
      <c r="B458" s="23"/>
      <c r="C458" s="23"/>
      <c r="D458" s="23"/>
      <c r="E458" s="23"/>
      <c r="F458" s="23"/>
      <c r="G458" s="23"/>
      <c r="H458" s="23"/>
      <c r="I458" s="23"/>
      <c r="J458" s="23"/>
      <c r="K458" s="23"/>
      <c r="L458" s="23"/>
      <c r="M458" s="23"/>
      <c r="N458" s="23"/>
      <c r="O458" s="23"/>
      <c r="P458" s="23"/>
      <c r="Q458" s="23"/>
      <c r="R458" s="23"/>
      <c r="S458" s="23"/>
      <c r="T458" s="411"/>
      <c r="U458" s="23"/>
      <c r="V458" s="73"/>
      <c r="W458" s="23"/>
      <c r="X458" s="23"/>
      <c r="Y458" s="23"/>
      <c r="Z458" s="23"/>
      <c r="AA458" s="23"/>
    </row>
    <row r="459" spans="1:27" ht="15.75" customHeight="1">
      <c r="A459" s="23"/>
      <c r="B459" s="23"/>
      <c r="C459" s="23"/>
      <c r="D459" s="23"/>
      <c r="E459" s="23"/>
      <c r="F459" s="23"/>
      <c r="G459" s="23"/>
      <c r="H459" s="23"/>
      <c r="I459" s="23"/>
      <c r="J459" s="23"/>
      <c r="K459" s="23"/>
      <c r="L459" s="23"/>
      <c r="M459" s="23"/>
      <c r="N459" s="23"/>
      <c r="O459" s="23"/>
      <c r="P459" s="23"/>
      <c r="Q459" s="23"/>
      <c r="R459" s="23"/>
      <c r="S459" s="23"/>
      <c r="T459" s="411"/>
      <c r="U459" s="23"/>
      <c r="V459" s="73"/>
      <c r="W459" s="23"/>
      <c r="X459" s="23"/>
      <c r="Y459" s="23"/>
      <c r="Z459" s="23"/>
      <c r="AA459" s="23"/>
    </row>
    <row r="460" spans="1:27" ht="15.75" customHeight="1">
      <c r="A460" s="23"/>
      <c r="B460" s="23"/>
      <c r="C460" s="23"/>
      <c r="D460" s="23"/>
      <c r="E460" s="23"/>
      <c r="F460" s="23"/>
      <c r="G460" s="23"/>
      <c r="H460" s="23"/>
      <c r="I460" s="23"/>
      <c r="J460" s="23"/>
      <c r="K460" s="23"/>
      <c r="L460" s="23"/>
      <c r="M460" s="23"/>
      <c r="N460" s="23"/>
      <c r="O460" s="23"/>
      <c r="P460" s="23"/>
      <c r="Q460" s="23"/>
      <c r="R460" s="23"/>
      <c r="S460" s="23"/>
      <c r="T460" s="411"/>
      <c r="U460" s="23"/>
      <c r="V460" s="73"/>
      <c r="W460" s="23"/>
      <c r="X460" s="23"/>
      <c r="Y460" s="23"/>
      <c r="Z460" s="23"/>
      <c r="AA460" s="23"/>
    </row>
    <row r="461" spans="1:27" ht="15.75" customHeight="1">
      <c r="A461" s="23"/>
      <c r="B461" s="23"/>
      <c r="C461" s="23"/>
      <c r="D461" s="23"/>
      <c r="E461" s="23"/>
      <c r="F461" s="23"/>
      <c r="G461" s="23"/>
      <c r="H461" s="23"/>
      <c r="I461" s="23"/>
      <c r="J461" s="23"/>
      <c r="K461" s="23"/>
      <c r="L461" s="23"/>
      <c r="M461" s="23"/>
      <c r="N461" s="23"/>
      <c r="O461" s="23"/>
      <c r="P461" s="23"/>
      <c r="Q461" s="23"/>
      <c r="R461" s="23"/>
      <c r="S461" s="23"/>
      <c r="T461" s="411"/>
      <c r="U461" s="23"/>
      <c r="V461" s="73"/>
      <c r="W461" s="23"/>
      <c r="X461" s="23"/>
      <c r="Y461" s="23"/>
      <c r="Z461" s="23"/>
      <c r="AA461" s="23"/>
    </row>
    <row r="462" spans="1:27" ht="15.75" customHeight="1">
      <c r="A462" s="23"/>
      <c r="B462" s="23"/>
      <c r="C462" s="23"/>
      <c r="D462" s="23"/>
      <c r="E462" s="23"/>
      <c r="F462" s="23"/>
      <c r="G462" s="23"/>
      <c r="H462" s="23"/>
      <c r="I462" s="23"/>
      <c r="J462" s="23"/>
      <c r="K462" s="23"/>
      <c r="L462" s="23"/>
      <c r="M462" s="23"/>
      <c r="N462" s="23"/>
      <c r="O462" s="23"/>
      <c r="P462" s="23"/>
      <c r="Q462" s="23"/>
      <c r="R462" s="23"/>
      <c r="S462" s="23"/>
      <c r="T462" s="411"/>
      <c r="U462" s="23"/>
      <c r="V462" s="73"/>
      <c r="W462" s="23"/>
      <c r="X462" s="23"/>
      <c r="Y462" s="23"/>
      <c r="Z462" s="23"/>
      <c r="AA462" s="23"/>
    </row>
    <row r="463" spans="1:27" ht="15.75" customHeight="1">
      <c r="A463" s="23"/>
      <c r="B463" s="23"/>
      <c r="C463" s="23"/>
      <c r="D463" s="23"/>
      <c r="E463" s="23"/>
      <c r="F463" s="23"/>
      <c r="G463" s="23"/>
      <c r="H463" s="23"/>
      <c r="I463" s="23"/>
      <c r="J463" s="23"/>
      <c r="K463" s="23"/>
      <c r="L463" s="23"/>
      <c r="M463" s="23"/>
      <c r="N463" s="23"/>
      <c r="O463" s="23"/>
      <c r="P463" s="23"/>
      <c r="Q463" s="23"/>
      <c r="R463" s="23"/>
      <c r="S463" s="23"/>
      <c r="T463" s="411"/>
      <c r="U463" s="23"/>
      <c r="V463" s="73"/>
      <c r="W463" s="23"/>
      <c r="X463" s="23"/>
      <c r="Y463" s="23"/>
      <c r="Z463" s="23"/>
      <c r="AA463" s="23"/>
    </row>
    <row r="464" spans="1:27" ht="15.75" customHeight="1">
      <c r="A464" s="23"/>
      <c r="B464" s="23"/>
      <c r="C464" s="23"/>
      <c r="D464" s="23"/>
      <c r="E464" s="23"/>
      <c r="F464" s="23"/>
      <c r="G464" s="23"/>
      <c r="H464" s="23"/>
      <c r="I464" s="23"/>
      <c r="J464" s="23"/>
      <c r="K464" s="23"/>
      <c r="L464" s="23"/>
      <c r="M464" s="23"/>
      <c r="N464" s="23"/>
      <c r="O464" s="23"/>
      <c r="P464" s="23"/>
      <c r="Q464" s="23"/>
      <c r="R464" s="23"/>
      <c r="S464" s="23"/>
      <c r="T464" s="411"/>
      <c r="U464" s="23"/>
      <c r="V464" s="73"/>
      <c r="W464" s="23"/>
      <c r="X464" s="23"/>
      <c r="Y464" s="23"/>
      <c r="Z464" s="23"/>
      <c r="AA464" s="23"/>
    </row>
    <row r="465" spans="1:27" ht="15.75" customHeight="1">
      <c r="A465" s="23"/>
      <c r="B465" s="23"/>
      <c r="C465" s="23"/>
      <c r="D465" s="23"/>
      <c r="E465" s="23"/>
      <c r="F465" s="23"/>
      <c r="G465" s="23"/>
      <c r="H465" s="23"/>
      <c r="I465" s="23"/>
      <c r="J465" s="23"/>
      <c r="K465" s="23"/>
      <c r="L465" s="23"/>
      <c r="M465" s="23"/>
      <c r="N465" s="23"/>
      <c r="O465" s="23"/>
      <c r="P465" s="23"/>
      <c r="Q465" s="23"/>
      <c r="R465" s="23"/>
      <c r="S465" s="23"/>
      <c r="T465" s="411"/>
      <c r="U465" s="23"/>
      <c r="V465" s="73"/>
      <c r="W465" s="23"/>
      <c r="X465" s="23"/>
      <c r="Y465" s="23"/>
      <c r="Z465" s="23"/>
      <c r="AA465" s="23"/>
    </row>
    <row r="466" spans="1:27" ht="15.75" customHeight="1">
      <c r="A466" s="23"/>
      <c r="B466" s="23"/>
      <c r="C466" s="23"/>
      <c r="D466" s="23"/>
      <c r="E466" s="23"/>
      <c r="F466" s="23"/>
      <c r="G466" s="23"/>
      <c r="H466" s="23"/>
      <c r="I466" s="23"/>
      <c r="J466" s="23"/>
      <c r="K466" s="23"/>
      <c r="L466" s="23"/>
      <c r="M466" s="23"/>
      <c r="N466" s="23"/>
      <c r="O466" s="23"/>
      <c r="P466" s="23"/>
      <c r="Q466" s="23"/>
      <c r="R466" s="23"/>
      <c r="S466" s="23"/>
      <c r="T466" s="411"/>
      <c r="U466" s="23"/>
      <c r="V466" s="73"/>
      <c r="W466" s="23"/>
      <c r="X466" s="23"/>
      <c r="Y466" s="23"/>
      <c r="Z466" s="23"/>
      <c r="AA466" s="23"/>
    </row>
    <row r="467" spans="1:27" ht="15.75" customHeight="1">
      <c r="A467" s="23"/>
      <c r="B467" s="23"/>
      <c r="C467" s="23"/>
      <c r="D467" s="23"/>
      <c r="E467" s="23"/>
      <c r="F467" s="23"/>
      <c r="G467" s="23"/>
      <c r="H467" s="23"/>
      <c r="I467" s="23"/>
      <c r="J467" s="23"/>
      <c r="K467" s="23"/>
      <c r="L467" s="23"/>
      <c r="M467" s="23"/>
      <c r="N467" s="23"/>
      <c r="O467" s="23"/>
      <c r="P467" s="23"/>
      <c r="Q467" s="23"/>
      <c r="R467" s="23"/>
      <c r="S467" s="23"/>
      <c r="T467" s="411"/>
      <c r="U467" s="23"/>
      <c r="V467" s="73"/>
      <c r="W467" s="23"/>
      <c r="X467" s="23"/>
      <c r="Y467" s="23"/>
      <c r="Z467" s="23"/>
      <c r="AA467" s="23"/>
    </row>
    <row r="468" spans="1:27" ht="15.75" customHeight="1">
      <c r="A468" s="23"/>
      <c r="B468" s="23"/>
      <c r="C468" s="23"/>
      <c r="D468" s="23"/>
      <c r="E468" s="23"/>
      <c r="F468" s="23"/>
      <c r="G468" s="23"/>
      <c r="H468" s="23"/>
      <c r="I468" s="23"/>
      <c r="J468" s="23"/>
      <c r="K468" s="23"/>
      <c r="L468" s="23"/>
      <c r="M468" s="23"/>
      <c r="N468" s="23"/>
      <c r="O468" s="23"/>
      <c r="P468" s="23"/>
      <c r="Q468" s="23"/>
      <c r="R468" s="23"/>
      <c r="S468" s="23"/>
      <c r="T468" s="411"/>
      <c r="U468" s="23"/>
      <c r="V468" s="73"/>
      <c r="W468" s="23"/>
      <c r="X468" s="23"/>
      <c r="Y468" s="23"/>
      <c r="Z468" s="23"/>
      <c r="AA468" s="23"/>
    </row>
    <row r="469" spans="1:27" ht="15.75" customHeight="1">
      <c r="A469" s="23"/>
      <c r="B469" s="23"/>
      <c r="C469" s="23"/>
      <c r="D469" s="23"/>
      <c r="E469" s="23"/>
      <c r="F469" s="23"/>
      <c r="G469" s="23"/>
      <c r="H469" s="23"/>
      <c r="I469" s="23"/>
      <c r="J469" s="23"/>
      <c r="K469" s="23"/>
      <c r="L469" s="23"/>
      <c r="M469" s="23"/>
      <c r="N469" s="23"/>
      <c r="O469" s="23"/>
      <c r="P469" s="23"/>
      <c r="Q469" s="23"/>
      <c r="R469" s="23"/>
      <c r="S469" s="23"/>
      <c r="T469" s="411"/>
      <c r="U469" s="23"/>
      <c r="V469" s="73"/>
      <c r="W469" s="23"/>
      <c r="X469" s="23"/>
      <c r="Y469" s="23"/>
      <c r="Z469" s="23"/>
      <c r="AA469" s="23"/>
    </row>
    <row r="470" spans="1:27" ht="15.75" customHeight="1">
      <c r="A470" s="23"/>
      <c r="B470" s="23"/>
      <c r="C470" s="23"/>
      <c r="D470" s="23"/>
      <c r="E470" s="23"/>
      <c r="F470" s="23"/>
      <c r="G470" s="23"/>
      <c r="H470" s="23"/>
      <c r="I470" s="23"/>
      <c r="J470" s="23"/>
      <c r="K470" s="23"/>
      <c r="L470" s="23"/>
      <c r="M470" s="23"/>
      <c r="N470" s="23"/>
      <c r="O470" s="23"/>
      <c r="P470" s="23"/>
      <c r="Q470" s="23"/>
      <c r="R470" s="23"/>
      <c r="S470" s="23"/>
      <c r="T470" s="411"/>
      <c r="U470" s="23"/>
      <c r="V470" s="73"/>
      <c r="W470" s="23"/>
      <c r="X470" s="23"/>
      <c r="Y470" s="23"/>
      <c r="Z470" s="23"/>
      <c r="AA470" s="23"/>
    </row>
    <row r="471" spans="1:27" ht="15.75" customHeight="1">
      <c r="A471" s="23"/>
      <c r="B471" s="23"/>
      <c r="C471" s="23"/>
      <c r="D471" s="23"/>
      <c r="E471" s="23"/>
      <c r="F471" s="23"/>
      <c r="G471" s="23"/>
      <c r="H471" s="23"/>
      <c r="I471" s="23"/>
      <c r="J471" s="23"/>
      <c r="K471" s="23"/>
      <c r="L471" s="23"/>
      <c r="M471" s="23"/>
      <c r="N471" s="23"/>
      <c r="O471" s="23"/>
      <c r="P471" s="23"/>
      <c r="Q471" s="23"/>
      <c r="R471" s="23"/>
      <c r="S471" s="23"/>
      <c r="T471" s="411"/>
      <c r="U471" s="23"/>
      <c r="V471" s="73"/>
      <c r="W471" s="23"/>
      <c r="X471" s="23"/>
      <c r="Y471" s="23"/>
      <c r="Z471" s="23"/>
      <c r="AA471" s="23"/>
    </row>
    <row r="472" spans="1:27" ht="15.75" customHeight="1">
      <c r="A472" s="23"/>
      <c r="B472" s="23"/>
      <c r="C472" s="23"/>
      <c r="D472" s="23"/>
      <c r="E472" s="23"/>
      <c r="F472" s="23"/>
      <c r="G472" s="23"/>
      <c r="H472" s="23"/>
      <c r="I472" s="23"/>
      <c r="J472" s="23"/>
      <c r="K472" s="23"/>
      <c r="L472" s="23"/>
      <c r="M472" s="23"/>
      <c r="N472" s="23"/>
      <c r="O472" s="23"/>
      <c r="P472" s="23"/>
      <c r="Q472" s="23"/>
      <c r="R472" s="23"/>
      <c r="S472" s="23"/>
      <c r="T472" s="411"/>
      <c r="U472" s="23"/>
      <c r="V472" s="73"/>
      <c r="W472" s="23"/>
      <c r="X472" s="23"/>
      <c r="Y472" s="23"/>
      <c r="Z472" s="23"/>
      <c r="AA472" s="23"/>
    </row>
    <row r="473" spans="1:27" ht="15.75" customHeight="1">
      <c r="A473" s="23"/>
      <c r="B473" s="23"/>
      <c r="C473" s="23"/>
      <c r="D473" s="23"/>
      <c r="E473" s="23"/>
      <c r="F473" s="23"/>
      <c r="G473" s="23"/>
      <c r="H473" s="23"/>
      <c r="I473" s="23"/>
      <c r="J473" s="23"/>
      <c r="K473" s="23"/>
      <c r="L473" s="23"/>
      <c r="M473" s="23"/>
      <c r="N473" s="23"/>
      <c r="O473" s="23"/>
      <c r="P473" s="23"/>
      <c r="Q473" s="23"/>
      <c r="R473" s="23"/>
      <c r="S473" s="23"/>
      <c r="T473" s="411"/>
      <c r="U473" s="23"/>
      <c r="V473" s="73"/>
      <c r="W473" s="23"/>
      <c r="X473" s="23"/>
      <c r="Y473" s="23"/>
      <c r="Z473" s="23"/>
      <c r="AA473" s="23"/>
    </row>
    <row r="474" spans="1:27" ht="15.75" customHeight="1">
      <c r="A474" s="23"/>
      <c r="B474" s="23"/>
      <c r="C474" s="23"/>
      <c r="D474" s="23"/>
      <c r="E474" s="23"/>
      <c r="F474" s="23"/>
      <c r="G474" s="23"/>
      <c r="H474" s="23"/>
      <c r="I474" s="23"/>
      <c r="J474" s="23"/>
      <c r="K474" s="23"/>
      <c r="L474" s="23"/>
      <c r="M474" s="23"/>
      <c r="N474" s="23"/>
      <c r="O474" s="23"/>
      <c r="P474" s="23"/>
      <c r="Q474" s="23"/>
      <c r="R474" s="23"/>
      <c r="S474" s="23"/>
      <c r="T474" s="411"/>
      <c r="U474" s="23"/>
      <c r="V474" s="73"/>
      <c r="W474" s="23"/>
      <c r="X474" s="23"/>
      <c r="Y474" s="23"/>
      <c r="Z474" s="23"/>
      <c r="AA474" s="23"/>
    </row>
    <row r="475" spans="1:27" ht="15.75" customHeight="1">
      <c r="A475" s="23"/>
      <c r="B475" s="23"/>
      <c r="C475" s="23"/>
      <c r="D475" s="23"/>
      <c r="E475" s="23"/>
      <c r="F475" s="23"/>
      <c r="G475" s="23"/>
      <c r="H475" s="23"/>
      <c r="I475" s="23"/>
      <c r="J475" s="23"/>
      <c r="K475" s="23"/>
      <c r="L475" s="23"/>
      <c r="M475" s="23"/>
      <c r="N475" s="23"/>
      <c r="O475" s="23"/>
      <c r="P475" s="23"/>
      <c r="Q475" s="23"/>
      <c r="R475" s="23"/>
      <c r="S475" s="23"/>
      <c r="T475" s="411"/>
      <c r="U475" s="23"/>
      <c r="V475" s="73"/>
      <c r="W475" s="23"/>
      <c r="X475" s="23"/>
      <c r="Y475" s="23"/>
      <c r="Z475" s="23"/>
      <c r="AA475" s="23"/>
    </row>
    <row r="476" spans="1:27" ht="15.75" customHeight="1">
      <c r="A476" s="23"/>
      <c r="B476" s="23"/>
      <c r="C476" s="23"/>
      <c r="D476" s="23"/>
      <c r="E476" s="23"/>
      <c r="F476" s="23"/>
      <c r="G476" s="23"/>
      <c r="H476" s="23"/>
      <c r="I476" s="23"/>
      <c r="J476" s="23"/>
      <c r="K476" s="23"/>
      <c r="L476" s="23"/>
      <c r="M476" s="23"/>
      <c r="N476" s="23"/>
      <c r="O476" s="23"/>
      <c r="P476" s="23"/>
      <c r="Q476" s="23"/>
      <c r="R476" s="23"/>
      <c r="S476" s="23"/>
      <c r="T476" s="411"/>
      <c r="U476" s="23"/>
      <c r="V476" s="73"/>
      <c r="W476" s="23"/>
      <c r="X476" s="23"/>
      <c r="Y476" s="23"/>
      <c r="Z476" s="23"/>
      <c r="AA476" s="23"/>
    </row>
    <row r="477" spans="1:27" ht="15.75" customHeight="1">
      <c r="A477" s="23"/>
      <c r="B477" s="23"/>
      <c r="C477" s="23"/>
      <c r="D477" s="23"/>
      <c r="E477" s="23"/>
      <c r="F477" s="23"/>
      <c r="G477" s="23"/>
      <c r="H477" s="23"/>
      <c r="I477" s="23"/>
      <c r="J477" s="23"/>
      <c r="K477" s="23"/>
      <c r="L477" s="23"/>
      <c r="M477" s="23"/>
      <c r="N477" s="23"/>
      <c r="O477" s="23"/>
      <c r="P477" s="23"/>
      <c r="Q477" s="23"/>
      <c r="R477" s="23"/>
      <c r="S477" s="23"/>
      <c r="T477" s="411"/>
      <c r="U477" s="23"/>
      <c r="V477" s="73"/>
      <c r="W477" s="23"/>
      <c r="X477" s="23"/>
      <c r="Y477" s="23"/>
      <c r="Z477" s="23"/>
      <c r="AA477" s="23"/>
    </row>
    <row r="478" spans="1:27" ht="15.75" customHeight="1">
      <c r="A478" s="23"/>
      <c r="B478" s="23"/>
      <c r="C478" s="23"/>
      <c r="D478" s="23"/>
      <c r="E478" s="23"/>
      <c r="F478" s="23"/>
      <c r="G478" s="23"/>
      <c r="H478" s="23"/>
      <c r="I478" s="23"/>
      <c r="J478" s="23"/>
      <c r="K478" s="23"/>
      <c r="L478" s="23"/>
      <c r="M478" s="23"/>
      <c r="N478" s="23"/>
      <c r="O478" s="23"/>
      <c r="P478" s="23"/>
      <c r="Q478" s="23"/>
      <c r="R478" s="23"/>
      <c r="S478" s="23"/>
      <c r="T478" s="411"/>
      <c r="U478" s="23"/>
      <c r="V478" s="73"/>
      <c r="W478" s="23"/>
      <c r="X478" s="23"/>
      <c r="Y478" s="23"/>
      <c r="Z478" s="23"/>
      <c r="AA478" s="23"/>
    </row>
    <row r="479" spans="1:27" ht="15.75" customHeight="1">
      <c r="A479" s="23"/>
      <c r="B479" s="23"/>
      <c r="C479" s="23"/>
      <c r="D479" s="23"/>
      <c r="E479" s="23"/>
      <c r="F479" s="23"/>
      <c r="G479" s="23"/>
      <c r="H479" s="23"/>
      <c r="I479" s="23"/>
      <c r="J479" s="23"/>
      <c r="K479" s="23"/>
      <c r="L479" s="23"/>
      <c r="M479" s="23"/>
      <c r="N479" s="23"/>
      <c r="O479" s="23"/>
      <c r="P479" s="23"/>
      <c r="Q479" s="23"/>
      <c r="R479" s="23"/>
      <c r="S479" s="23"/>
      <c r="T479" s="411"/>
      <c r="U479" s="23"/>
      <c r="V479" s="73"/>
      <c r="W479" s="23"/>
      <c r="X479" s="23"/>
      <c r="Y479" s="23"/>
      <c r="Z479" s="23"/>
      <c r="AA479" s="23"/>
    </row>
    <row r="480" spans="1:27" ht="15.75" customHeight="1">
      <c r="A480" s="23"/>
      <c r="B480" s="23"/>
      <c r="C480" s="23"/>
      <c r="D480" s="23"/>
      <c r="E480" s="23"/>
      <c r="F480" s="23"/>
      <c r="G480" s="23"/>
      <c r="H480" s="23"/>
      <c r="I480" s="23"/>
      <c r="J480" s="23"/>
      <c r="K480" s="23"/>
      <c r="L480" s="23"/>
      <c r="M480" s="23"/>
      <c r="N480" s="23"/>
      <c r="O480" s="23"/>
      <c r="P480" s="23"/>
      <c r="Q480" s="23"/>
      <c r="R480" s="23"/>
      <c r="S480" s="23"/>
      <c r="T480" s="411"/>
      <c r="U480" s="23"/>
      <c r="V480" s="73"/>
      <c r="W480" s="23"/>
      <c r="X480" s="23"/>
      <c r="Y480" s="23"/>
      <c r="Z480" s="23"/>
      <c r="AA480" s="23"/>
    </row>
    <row r="481" spans="1:27" ht="15.75" customHeight="1">
      <c r="A481" s="23"/>
      <c r="B481" s="23"/>
      <c r="C481" s="23"/>
      <c r="D481" s="23"/>
      <c r="E481" s="23"/>
      <c r="F481" s="23"/>
      <c r="G481" s="23"/>
      <c r="H481" s="23"/>
      <c r="I481" s="23"/>
      <c r="J481" s="23"/>
      <c r="K481" s="23"/>
      <c r="L481" s="23"/>
      <c r="M481" s="23"/>
      <c r="N481" s="23"/>
      <c r="O481" s="23"/>
      <c r="P481" s="23"/>
      <c r="Q481" s="23"/>
      <c r="R481" s="23"/>
      <c r="S481" s="23"/>
      <c r="T481" s="411"/>
      <c r="U481" s="23"/>
      <c r="V481" s="73"/>
      <c r="W481" s="23"/>
      <c r="X481" s="23"/>
      <c r="Y481" s="23"/>
      <c r="Z481" s="23"/>
      <c r="AA481" s="23"/>
    </row>
    <row r="482" spans="1:27" ht="15.75" customHeight="1">
      <c r="A482" s="23"/>
      <c r="B482" s="23"/>
      <c r="C482" s="23"/>
      <c r="D482" s="23"/>
      <c r="E482" s="23"/>
      <c r="F482" s="23"/>
      <c r="G482" s="23"/>
      <c r="H482" s="23"/>
      <c r="I482" s="23"/>
      <c r="J482" s="23"/>
      <c r="K482" s="23"/>
      <c r="L482" s="23"/>
      <c r="M482" s="23"/>
      <c r="N482" s="23"/>
      <c r="O482" s="23"/>
      <c r="P482" s="23"/>
      <c r="Q482" s="23"/>
      <c r="R482" s="23"/>
      <c r="S482" s="23"/>
      <c r="T482" s="411"/>
      <c r="U482" s="23"/>
      <c r="V482" s="73"/>
      <c r="W482" s="23"/>
      <c r="X482" s="23"/>
      <c r="Y482" s="23"/>
      <c r="Z482" s="23"/>
      <c r="AA482" s="23"/>
    </row>
    <row r="483" spans="1:27" ht="15.75" customHeight="1">
      <c r="A483" s="23"/>
      <c r="B483" s="23"/>
      <c r="C483" s="23"/>
      <c r="D483" s="23"/>
      <c r="E483" s="23"/>
      <c r="F483" s="23"/>
      <c r="G483" s="23"/>
      <c r="H483" s="23"/>
      <c r="I483" s="23"/>
      <c r="J483" s="23"/>
      <c r="K483" s="23"/>
      <c r="L483" s="23"/>
      <c r="M483" s="23"/>
      <c r="N483" s="23"/>
      <c r="O483" s="23"/>
      <c r="P483" s="23"/>
      <c r="Q483" s="23"/>
      <c r="R483" s="23"/>
      <c r="S483" s="23"/>
      <c r="T483" s="411"/>
      <c r="U483" s="23"/>
      <c r="V483" s="73"/>
      <c r="W483" s="23"/>
      <c r="X483" s="23"/>
      <c r="Y483" s="23"/>
      <c r="Z483" s="23"/>
      <c r="AA483" s="23"/>
    </row>
    <row r="484" spans="1:27" ht="15.75" customHeight="1">
      <c r="A484" s="23"/>
      <c r="B484" s="23"/>
      <c r="C484" s="23"/>
      <c r="D484" s="23"/>
      <c r="E484" s="23"/>
      <c r="F484" s="23"/>
      <c r="G484" s="23"/>
      <c r="H484" s="23"/>
      <c r="I484" s="23"/>
      <c r="J484" s="23"/>
      <c r="K484" s="23"/>
      <c r="L484" s="23"/>
      <c r="M484" s="23"/>
      <c r="N484" s="23"/>
      <c r="O484" s="23"/>
      <c r="P484" s="23"/>
      <c r="Q484" s="23"/>
      <c r="R484" s="23"/>
      <c r="S484" s="23"/>
      <c r="T484" s="411"/>
      <c r="U484" s="23"/>
      <c r="V484" s="73"/>
      <c r="W484" s="23"/>
      <c r="X484" s="23"/>
      <c r="Y484" s="23"/>
      <c r="Z484" s="23"/>
      <c r="AA484" s="23"/>
    </row>
    <row r="485" spans="1:27" ht="15.75" customHeight="1">
      <c r="A485" s="23"/>
      <c r="B485" s="23"/>
      <c r="C485" s="23"/>
      <c r="D485" s="23"/>
      <c r="E485" s="23"/>
      <c r="F485" s="23"/>
      <c r="G485" s="23"/>
      <c r="H485" s="23"/>
      <c r="I485" s="23"/>
      <c r="J485" s="23"/>
      <c r="K485" s="23"/>
      <c r="L485" s="23"/>
      <c r="M485" s="23"/>
      <c r="N485" s="23"/>
      <c r="O485" s="23"/>
      <c r="P485" s="23"/>
      <c r="Q485" s="23"/>
      <c r="R485" s="23"/>
      <c r="S485" s="23"/>
      <c r="T485" s="411"/>
      <c r="U485" s="23"/>
      <c r="V485" s="73"/>
      <c r="W485" s="23"/>
      <c r="X485" s="23"/>
      <c r="Y485" s="23"/>
      <c r="Z485" s="23"/>
      <c r="AA485" s="23"/>
    </row>
    <row r="486" spans="1:27" ht="15.75" customHeight="1">
      <c r="A486" s="23"/>
      <c r="B486" s="23"/>
      <c r="C486" s="23"/>
      <c r="D486" s="23"/>
      <c r="E486" s="23"/>
      <c r="F486" s="23"/>
      <c r="G486" s="23"/>
      <c r="H486" s="23"/>
      <c r="I486" s="23"/>
      <c r="J486" s="23"/>
      <c r="K486" s="23"/>
      <c r="L486" s="23"/>
      <c r="M486" s="23"/>
      <c r="N486" s="23"/>
      <c r="O486" s="23"/>
      <c r="P486" s="23"/>
      <c r="Q486" s="23"/>
      <c r="R486" s="23"/>
      <c r="S486" s="23"/>
      <c r="T486" s="411"/>
      <c r="U486" s="23"/>
      <c r="V486" s="73"/>
      <c r="W486" s="23"/>
      <c r="X486" s="23"/>
      <c r="Y486" s="23"/>
      <c r="Z486" s="23"/>
      <c r="AA486" s="23"/>
    </row>
    <row r="487" spans="1:27" ht="15.75" customHeight="1">
      <c r="A487" s="23"/>
      <c r="B487" s="23"/>
      <c r="C487" s="23"/>
      <c r="D487" s="23"/>
      <c r="E487" s="23"/>
      <c r="F487" s="23"/>
      <c r="G487" s="23"/>
      <c r="H487" s="23"/>
      <c r="I487" s="23"/>
      <c r="J487" s="23"/>
      <c r="K487" s="23"/>
      <c r="L487" s="23"/>
      <c r="M487" s="23"/>
      <c r="N487" s="23"/>
      <c r="O487" s="23"/>
      <c r="P487" s="23"/>
      <c r="Q487" s="23"/>
      <c r="R487" s="23"/>
      <c r="S487" s="23"/>
      <c r="T487" s="411"/>
      <c r="U487" s="23"/>
      <c r="V487" s="73"/>
      <c r="W487" s="23"/>
      <c r="X487" s="23"/>
      <c r="Y487" s="23"/>
      <c r="Z487" s="23"/>
      <c r="AA487" s="23"/>
    </row>
    <row r="488" spans="1:27" ht="15.75" customHeight="1">
      <c r="A488" s="23"/>
      <c r="B488" s="23"/>
      <c r="C488" s="23"/>
      <c r="D488" s="23"/>
      <c r="E488" s="23"/>
      <c r="F488" s="23"/>
      <c r="G488" s="23"/>
      <c r="H488" s="23"/>
      <c r="I488" s="23"/>
      <c r="J488" s="23"/>
      <c r="K488" s="23"/>
      <c r="L488" s="23"/>
      <c r="M488" s="23"/>
      <c r="N488" s="23"/>
      <c r="O488" s="23"/>
      <c r="P488" s="23"/>
      <c r="Q488" s="23"/>
      <c r="R488" s="23"/>
      <c r="S488" s="23"/>
      <c r="T488" s="411"/>
      <c r="U488" s="23"/>
      <c r="V488" s="73"/>
      <c r="W488" s="23"/>
      <c r="X488" s="23"/>
      <c r="Y488" s="23"/>
      <c r="Z488" s="23"/>
      <c r="AA488" s="23"/>
    </row>
    <row r="489" spans="1:27" ht="15.75" customHeight="1">
      <c r="A489" s="23"/>
      <c r="B489" s="23"/>
      <c r="C489" s="23"/>
      <c r="D489" s="23"/>
      <c r="E489" s="23"/>
      <c r="F489" s="23"/>
      <c r="G489" s="23"/>
      <c r="H489" s="23"/>
      <c r="I489" s="23"/>
      <c r="J489" s="23"/>
      <c r="K489" s="23"/>
      <c r="L489" s="23"/>
      <c r="M489" s="23"/>
      <c r="N489" s="23"/>
      <c r="O489" s="23"/>
      <c r="P489" s="23"/>
      <c r="Q489" s="23"/>
      <c r="R489" s="23"/>
      <c r="S489" s="23"/>
      <c r="T489" s="411"/>
      <c r="U489" s="23"/>
      <c r="V489" s="73"/>
      <c r="W489" s="23"/>
      <c r="X489" s="23"/>
      <c r="Y489" s="23"/>
      <c r="Z489" s="23"/>
      <c r="AA489" s="23"/>
    </row>
    <row r="490" spans="1:27" ht="15.75" customHeight="1">
      <c r="A490" s="23"/>
      <c r="B490" s="23"/>
      <c r="C490" s="23"/>
      <c r="D490" s="23"/>
      <c r="E490" s="23"/>
      <c r="F490" s="23"/>
      <c r="G490" s="23"/>
      <c r="H490" s="23"/>
      <c r="I490" s="23"/>
      <c r="J490" s="23"/>
      <c r="K490" s="23"/>
      <c r="L490" s="23"/>
      <c r="M490" s="23"/>
      <c r="N490" s="23"/>
      <c r="O490" s="23"/>
      <c r="P490" s="23"/>
      <c r="Q490" s="23"/>
      <c r="R490" s="23"/>
      <c r="S490" s="23"/>
      <c r="T490" s="411"/>
      <c r="U490" s="23"/>
      <c r="V490" s="73"/>
      <c r="W490" s="23"/>
      <c r="X490" s="23"/>
      <c r="Y490" s="23"/>
      <c r="Z490" s="23"/>
      <c r="AA490" s="23"/>
    </row>
    <row r="491" spans="1:27" ht="15.75" customHeight="1">
      <c r="A491" s="23"/>
      <c r="B491" s="23"/>
      <c r="C491" s="23"/>
      <c r="D491" s="23"/>
      <c r="E491" s="23"/>
      <c r="F491" s="23"/>
      <c r="G491" s="23"/>
      <c r="H491" s="23"/>
      <c r="I491" s="23"/>
      <c r="J491" s="23"/>
      <c r="K491" s="23"/>
      <c r="L491" s="23"/>
      <c r="M491" s="23"/>
      <c r="N491" s="23"/>
      <c r="O491" s="23"/>
      <c r="P491" s="23"/>
      <c r="Q491" s="23"/>
      <c r="R491" s="23"/>
      <c r="S491" s="23"/>
      <c r="T491" s="411"/>
      <c r="U491" s="23"/>
      <c r="V491" s="73"/>
      <c r="W491" s="23"/>
      <c r="X491" s="23"/>
      <c r="Y491" s="23"/>
      <c r="Z491" s="23"/>
      <c r="AA491" s="23"/>
    </row>
    <row r="492" spans="1:27" ht="15.75" customHeight="1">
      <c r="A492" s="23"/>
      <c r="B492" s="23"/>
      <c r="C492" s="23"/>
      <c r="D492" s="23"/>
      <c r="E492" s="23"/>
      <c r="F492" s="23"/>
      <c r="G492" s="23"/>
      <c r="H492" s="23"/>
      <c r="I492" s="23"/>
      <c r="J492" s="23"/>
      <c r="K492" s="23"/>
      <c r="L492" s="23"/>
      <c r="M492" s="23"/>
      <c r="N492" s="23"/>
      <c r="O492" s="23"/>
      <c r="P492" s="23"/>
      <c r="Q492" s="23"/>
      <c r="R492" s="23"/>
      <c r="S492" s="23"/>
      <c r="T492" s="411"/>
      <c r="U492" s="23"/>
      <c r="V492" s="73"/>
      <c r="W492" s="23"/>
      <c r="X492" s="23"/>
      <c r="Y492" s="23"/>
      <c r="Z492" s="23"/>
      <c r="AA492" s="23"/>
    </row>
    <row r="493" spans="1:27" ht="15.75" customHeight="1">
      <c r="A493" s="23"/>
      <c r="B493" s="23"/>
      <c r="C493" s="23"/>
      <c r="D493" s="23"/>
      <c r="E493" s="23"/>
      <c r="F493" s="23"/>
      <c r="G493" s="23"/>
      <c r="H493" s="23"/>
      <c r="I493" s="23"/>
      <c r="J493" s="23"/>
      <c r="K493" s="23"/>
      <c r="L493" s="23"/>
      <c r="M493" s="23"/>
      <c r="N493" s="23"/>
      <c r="O493" s="23"/>
      <c r="P493" s="23"/>
      <c r="Q493" s="23"/>
      <c r="R493" s="23"/>
      <c r="S493" s="23"/>
      <c r="T493" s="411"/>
      <c r="U493" s="23"/>
      <c r="V493" s="73"/>
      <c r="W493" s="23"/>
      <c r="X493" s="23"/>
      <c r="Y493" s="23"/>
      <c r="Z493" s="23"/>
      <c r="AA493" s="23"/>
    </row>
    <row r="494" spans="1:27" ht="15.75" customHeight="1">
      <c r="A494" s="23"/>
      <c r="B494" s="23"/>
      <c r="C494" s="23"/>
      <c r="D494" s="23"/>
      <c r="E494" s="23"/>
      <c r="F494" s="23"/>
      <c r="G494" s="23"/>
      <c r="H494" s="23"/>
      <c r="I494" s="23"/>
      <c r="J494" s="23"/>
      <c r="K494" s="23"/>
      <c r="L494" s="23"/>
      <c r="M494" s="23"/>
      <c r="N494" s="23"/>
      <c r="O494" s="23"/>
      <c r="P494" s="23"/>
      <c r="Q494" s="23"/>
      <c r="R494" s="23"/>
      <c r="S494" s="23"/>
      <c r="T494" s="411"/>
      <c r="U494" s="23"/>
      <c r="V494" s="73"/>
      <c r="W494" s="23"/>
      <c r="X494" s="23"/>
      <c r="Y494" s="23"/>
      <c r="Z494" s="23"/>
      <c r="AA494" s="23"/>
    </row>
    <row r="495" spans="1:27" ht="15.75" customHeight="1">
      <c r="A495" s="23"/>
      <c r="B495" s="23"/>
      <c r="C495" s="23"/>
      <c r="D495" s="23"/>
      <c r="E495" s="23"/>
      <c r="F495" s="23"/>
      <c r="G495" s="23"/>
      <c r="H495" s="23"/>
      <c r="I495" s="23"/>
      <c r="J495" s="23"/>
      <c r="K495" s="23"/>
      <c r="L495" s="23"/>
      <c r="M495" s="23"/>
      <c r="N495" s="23"/>
      <c r="O495" s="23"/>
      <c r="P495" s="23"/>
      <c r="Q495" s="23"/>
      <c r="R495" s="23"/>
      <c r="S495" s="23"/>
      <c r="T495" s="411"/>
      <c r="U495" s="23"/>
      <c r="V495" s="73"/>
      <c r="W495" s="23"/>
      <c r="X495" s="23"/>
      <c r="Y495" s="23"/>
      <c r="Z495" s="23"/>
      <c r="AA495" s="23"/>
    </row>
    <row r="496" spans="1:27" ht="15.75" customHeight="1">
      <c r="A496" s="23"/>
      <c r="B496" s="23"/>
      <c r="C496" s="23"/>
      <c r="D496" s="23"/>
      <c r="E496" s="23"/>
      <c r="F496" s="23"/>
      <c r="G496" s="23"/>
      <c r="H496" s="23"/>
      <c r="I496" s="23"/>
      <c r="J496" s="23"/>
      <c r="K496" s="23"/>
      <c r="L496" s="23"/>
      <c r="M496" s="23"/>
      <c r="N496" s="23"/>
      <c r="O496" s="23"/>
      <c r="P496" s="23"/>
      <c r="Q496" s="23"/>
      <c r="R496" s="23"/>
      <c r="S496" s="23"/>
      <c r="T496" s="411"/>
      <c r="U496" s="23"/>
      <c r="V496" s="73"/>
      <c r="W496" s="23"/>
      <c r="X496" s="23"/>
      <c r="Y496" s="23"/>
      <c r="Z496" s="23"/>
      <c r="AA496" s="23"/>
    </row>
    <row r="497" spans="1:27" ht="15.75" customHeight="1">
      <c r="A497" s="23"/>
      <c r="B497" s="23"/>
      <c r="C497" s="23"/>
      <c r="D497" s="23"/>
      <c r="E497" s="23"/>
      <c r="F497" s="23"/>
      <c r="G497" s="23"/>
      <c r="H497" s="23"/>
      <c r="I497" s="23"/>
      <c r="J497" s="23"/>
      <c r="K497" s="23"/>
      <c r="L497" s="23"/>
      <c r="M497" s="23"/>
      <c r="N497" s="23"/>
      <c r="O497" s="23"/>
      <c r="P497" s="23"/>
      <c r="Q497" s="23"/>
      <c r="R497" s="23"/>
      <c r="S497" s="23"/>
      <c r="T497" s="411"/>
      <c r="U497" s="23"/>
      <c r="V497" s="73"/>
      <c r="W497" s="23"/>
      <c r="X497" s="23"/>
      <c r="Y497" s="23"/>
      <c r="Z497" s="23"/>
      <c r="AA497" s="23"/>
    </row>
    <row r="498" spans="1:27" ht="15.75" customHeight="1">
      <c r="A498" s="23"/>
      <c r="B498" s="23"/>
      <c r="C498" s="23"/>
      <c r="D498" s="23"/>
      <c r="E498" s="23"/>
      <c r="F498" s="23"/>
      <c r="G498" s="23"/>
      <c r="H498" s="23"/>
      <c r="I498" s="23"/>
      <c r="J498" s="23"/>
      <c r="K498" s="23"/>
      <c r="L498" s="23"/>
      <c r="M498" s="23"/>
      <c r="N498" s="23"/>
      <c r="O498" s="23"/>
      <c r="P498" s="23"/>
      <c r="Q498" s="23"/>
      <c r="R498" s="23"/>
      <c r="S498" s="23"/>
      <c r="T498" s="411"/>
      <c r="U498" s="23"/>
      <c r="V498" s="73"/>
      <c r="W498" s="23"/>
      <c r="X498" s="23"/>
      <c r="Y498" s="23"/>
      <c r="Z498" s="23"/>
      <c r="AA498" s="23"/>
    </row>
    <row r="499" spans="1:27" ht="15.75" customHeight="1">
      <c r="A499" s="23"/>
      <c r="B499" s="23"/>
      <c r="C499" s="23"/>
      <c r="D499" s="23"/>
      <c r="E499" s="23"/>
      <c r="F499" s="23"/>
      <c r="G499" s="23"/>
      <c r="H499" s="23"/>
      <c r="I499" s="23"/>
      <c r="J499" s="23"/>
      <c r="K499" s="23"/>
      <c r="L499" s="23"/>
      <c r="M499" s="23"/>
      <c r="N499" s="23"/>
      <c r="O499" s="23"/>
      <c r="P499" s="23"/>
      <c r="Q499" s="23"/>
      <c r="R499" s="23"/>
      <c r="S499" s="23"/>
      <c r="T499" s="411"/>
      <c r="U499" s="23"/>
      <c r="V499" s="73"/>
      <c r="W499" s="23"/>
      <c r="X499" s="23"/>
      <c r="Y499" s="23"/>
      <c r="Z499" s="23"/>
      <c r="AA499" s="23"/>
    </row>
    <row r="500" spans="1:27" ht="15.75" customHeight="1">
      <c r="A500" s="23"/>
      <c r="B500" s="23"/>
      <c r="C500" s="23"/>
      <c r="D500" s="23"/>
      <c r="E500" s="23"/>
      <c r="F500" s="23"/>
      <c r="G500" s="23"/>
      <c r="H500" s="23"/>
      <c r="I500" s="23"/>
      <c r="J500" s="23"/>
      <c r="K500" s="23"/>
      <c r="L500" s="23"/>
      <c r="M500" s="23"/>
      <c r="N500" s="23"/>
      <c r="O500" s="23"/>
      <c r="P500" s="23"/>
      <c r="Q500" s="23"/>
      <c r="R500" s="23"/>
      <c r="S500" s="23"/>
      <c r="T500" s="411"/>
      <c r="U500" s="23"/>
      <c r="V500" s="73"/>
      <c r="W500" s="23"/>
      <c r="X500" s="23"/>
      <c r="Y500" s="23"/>
      <c r="Z500" s="23"/>
      <c r="AA500" s="23"/>
    </row>
    <row r="501" spans="1:27" ht="15.75" customHeight="1">
      <c r="A501" s="23"/>
      <c r="B501" s="23"/>
      <c r="C501" s="23"/>
      <c r="D501" s="23"/>
      <c r="E501" s="23"/>
      <c r="F501" s="23"/>
      <c r="G501" s="23"/>
      <c r="H501" s="23"/>
      <c r="I501" s="23"/>
      <c r="J501" s="23"/>
      <c r="K501" s="23"/>
      <c r="L501" s="23"/>
      <c r="M501" s="23"/>
      <c r="N501" s="23"/>
      <c r="O501" s="23"/>
      <c r="P501" s="23"/>
      <c r="Q501" s="23"/>
      <c r="R501" s="23"/>
      <c r="S501" s="23"/>
      <c r="T501" s="411"/>
      <c r="U501" s="23"/>
      <c r="V501" s="73"/>
      <c r="W501" s="23"/>
      <c r="X501" s="23"/>
      <c r="Y501" s="23"/>
      <c r="Z501" s="23"/>
      <c r="AA501" s="23"/>
    </row>
    <row r="502" spans="1:27" ht="15.75" customHeight="1">
      <c r="A502" s="23"/>
      <c r="B502" s="23"/>
      <c r="C502" s="23"/>
      <c r="D502" s="23"/>
      <c r="E502" s="23"/>
      <c r="F502" s="23"/>
      <c r="G502" s="23"/>
      <c r="H502" s="23"/>
      <c r="I502" s="23"/>
      <c r="J502" s="23"/>
      <c r="K502" s="23"/>
      <c r="L502" s="23"/>
      <c r="M502" s="23"/>
      <c r="N502" s="23"/>
      <c r="O502" s="23"/>
      <c r="P502" s="23"/>
      <c r="Q502" s="23"/>
      <c r="R502" s="23"/>
      <c r="S502" s="23"/>
      <c r="T502" s="411"/>
      <c r="U502" s="23"/>
      <c r="V502" s="73"/>
      <c r="W502" s="23"/>
      <c r="X502" s="23"/>
      <c r="Y502" s="23"/>
      <c r="Z502" s="23"/>
      <c r="AA502" s="23"/>
    </row>
    <row r="503" spans="1:27" ht="15.75" customHeight="1">
      <c r="A503" s="23"/>
      <c r="B503" s="23"/>
      <c r="C503" s="23"/>
      <c r="D503" s="23"/>
      <c r="E503" s="23"/>
      <c r="F503" s="23"/>
      <c r="G503" s="23"/>
      <c r="H503" s="23"/>
      <c r="I503" s="23"/>
      <c r="J503" s="23"/>
      <c r="K503" s="23"/>
      <c r="L503" s="23"/>
      <c r="M503" s="23"/>
      <c r="N503" s="23"/>
      <c r="O503" s="23"/>
      <c r="P503" s="23"/>
      <c r="Q503" s="23"/>
      <c r="R503" s="23"/>
      <c r="S503" s="23"/>
      <c r="T503" s="411"/>
      <c r="U503" s="23"/>
      <c r="V503" s="73"/>
      <c r="W503" s="23"/>
      <c r="X503" s="23"/>
      <c r="Y503" s="23"/>
      <c r="Z503" s="23"/>
      <c r="AA503" s="23"/>
    </row>
    <row r="504" spans="1:27" ht="15.75" customHeight="1">
      <c r="A504" s="23"/>
      <c r="B504" s="23"/>
      <c r="C504" s="23"/>
      <c r="D504" s="23"/>
      <c r="E504" s="23"/>
      <c r="F504" s="23"/>
      <c r="G504" s="23"/>
      <c r="H504" s="23"/>
      <c r="I504" s="23"/>
      <c r="J504" s="23"/>
      <c r="K504" s="23"/>
      <c r="L504" s="23"/>
      <c r="M504" s="23"/>
      <c r="N504" s="23"/>
      <c r="O504" s="23"/>
      <c r="P504" s="23"/>
      <c r="Q504" s="23"/>
      <c r="R504" s="23"/>
      <c r="S504" s="23"/>
      <c r="T504" s="411"/>
      <c r="U504" s="23"/>
      <c r="V504" s="73"/>
      <c r="W504" s="23"/>
      <c r="X504" s="23"/>
      <c r="Y504" s="23"/>
      <c r="Z504" s="23"/>
      <c r="AA504" s="23"/>
    </row>
    <row r="505" spans="1:27" ht="15.75" customHeight="1">
      <c r="A505" s="23"/>
      <c r="B505" s="23"/>
      <c r="C505" s="23"/>
      <c r="D505" s="23"/>
      <c r="E505" s="23"/>
      <c r="F505" s="23"/>
      <c r="G505" s="23"/>
      <c r="H505" s="23"/>
      <c r="I505" s="23"/>
      <c r="J505" s="23"/>
      <c r="K505" s="23"/>
      <c r="L505" s="23"/>
      <c r="M505" s="23"/>
      <c r="N505" s="23"/>
      <c r="O505" s="23"/>
      <c r="P505" s="23"/>
      <c r="Q505" s="23"/>
      <c r="R505" s="23"/>
      <c r="S505" s="23"/>
      <c r="T505" s="411"/>
      <c r="U505" s="23"/>
      <c r="V505" s="73"/>
      <c r="W505" s="23"/>
      <c r="X505" s="23"/>
      <c r="Y505" s="23"/>
      <c r="Z505" s="23"/>
      <c r="AA505" s="23"/>
    </row>
    <row r="506" spans="1:27" ht="15.75" customHeight="1">
      <c r="A506" s="23"/>
      <c r="B506" s="23"/>
      <c r="C506" s="23"/>
      <c r="D506" s="23"/>
      <c r="E506" s="23"/>
      <c r="F506" s="23"/>
      <c r="G506" s="23"/>
      <c r="H506" s="23"/>
      <c r="I506" s="23"/>
      <c r="J506" s="23"/>
      <c r="K506" s="23"/>
      <c r="L506" s="23"/>
      <c r="M506" s="23"/>
      <c r="N506" s="23"/>
      <c r="O506" s="23"/>
      <c r="P506" s="23"/>
      <c r="Q506" s="23"/>
      <c r="R506" s="23"/>
      <c r="S506" s="23"/>
      <c r="T506" s="411"/>
      <c r="U506" s="23"/>
      <c r="V506" s="73"/>
      <c r="W506" s="23"/>
      <c r="X506" s="23"/>
      <c r="Y506" s="23"/>
      <c r="Z506" s="23"/>
      <c r="AA506" s="23"/>
    </row>
    <row r="507" spans="1:27" ht="15.75" customHeight="1">
      <c r="A507" s="23"/>
      <c r="B507" s="23"/>
      <c r="C507" s="23"/>
      <c r="D507" s="23"/>
      <c r="E507" s="23"/>
      <c r="F507" s="23"/>
      <c r="G507" s="23"/>
      <c r="H507" s="23"/>
      <c r="I507" s="23"/>
      <c r="J507" s="23"/>
      <c r="K507" s="23"/>
      <c r="L507" s="23"/>
      <c r="M507" s="23"/>
      <c r="N507" s="23"/>
      <c r="O507" s="23"/>
      <c r="P507" s="23"/>
      <c r="Q507" s="23"/>
      <c r="R507" s="23"/>
      <c r="S507" s="23"/>
      <c r="T507" s="411"/>
      <c r="U507" s="23"/>
      <c r="V507" s="73"/>
      <c r="W507" s="23"/>
      <c r="X507" s="23"/>
      <c r="Y507" s="23"/>
      <c r="Z507" s="23"/>
      <c r="AA507" s="23"/>
    </row>
    <row r="508" spans="1:27" ht="15.75" customHeight="1">
      <c r="A508" s="23"/>
      <c r="B508" s="23"/>
      <c r="C508" s="23"/>
      <c r="D508" s="23"/>
      <c r="E508" s="23"/>
      <c r="F508" s="23"/>
      <c r="G508" s="23"/>
      <c r="H508" s="23"/>
      <c r="I508" s="23"/>
      <c r="J508" s="23"/>
      <c r="K508" s="23"/>
      <c r="L508" s="23"/>
      <c r="M508" s="23"/>
      <c r="N508" s="23"/>
      <c r="O508" s="23"/>
      <c r="P508" s="23"/>
      <c r="Q508" s="23"/>
      <c r="R508" s="23"/>
      <c r="S508" s="23"/>
      <c r="T508" s="411"/>
      <c r="U508" s="23"/>
      <c r="V508" s="73"/>
      <c r="W508" s="23"/>
      <c r="X508" s="23"/>
      <c r="Y508" s="23"/>
      <c r="Z508" s="23"/>
      <c r="AA508" s="23"/>
    </row>
    <row r="509" spans="1:27" ht="15.75" customHeight="1">
      <c r="A509" s="23"/>
      <c r="B509" s="23"/>
      <c r="C509" s="23"/>
      <c r="D509" s="23"/>
      <c r="E509" s="23"/>
      <c r="F509" s="23"/>
      <c r="G509" s="23"/>
      <c r="H509" s="23"/>
      <c r="I509" s="23"/>
      <c r="J509" s="23"/>
      <c r="K509" s="23"/>
      <c r="L509" s="23"/>
      <c r="M509" s="23"/>
      <c r="N509" s="23"/>
      <c r="O509" s="23"/>
      <c r="P509" s="23"/>
      <c r="Q509" s="23"/>
      <c r="R509" s="23"/>
      <c r="S509" s="23"/>
      <c r="T509" s="411"/>
      <c r="U509" s="23"/>
      <c r="V509" s="73"/>
      <c r="W509" s="23"/>
      <c r="X509" s="23"/>
      <c r="Y509" s="23"/>
      <c r="Z509" s="23"/>
      <c r="AA509" s="23"/>
    </row>
    <row r="510" spans="1:27" ht="15.75" customHeight="1">
      <c r="A510" s="23"/>
      <c r="B510" s="23"/>
      <c r="C510" s="23"/>
      <c r="D510" s="23"/>
      <c r="E510" s="23"/>
      <c r="F510" s="23"/>
      <c r="G510" s="23"/>
      <c r="H510" s="23"/>
      <c r="I510" s="23"/>
      <c r="J510" s="23"/>
      <c r="K510" s="23"/>
      <c r="L510" s="23"/>
      <c r="M510" s="23"/>
      <c r="N510" s="23"/>
      <c r="O510" s="23"/>
      <c r="P510" s="23"/>
      <c r="Q510" s="23"/>
      <c r="R510" s="23"/>
      <c r="S510" s="23"/>
      <c r="T510" s="411"/>
      <c r="U510" s="23"/>
      <c r="V510" s="73"/>
      <c r="W510" s="23"/>
      <c r="X510" s="23"/>
      <c r="Y510" s="23"/>
      <c r="Z510" s="23"/>
      <c r="AA510" s="23"/>
    </row>
    <row r="511" spans="1:27" ht="15.75" customHeight="1">
      <c r="A511" s="23"/>
      <c r="B511" s="23"/>
      <c r="C511" s="23"/>
      <c r="D511" s="23"/>
      <c r="E511" s="23"/>
      <c r="F511" s="23"/>
      <c r="G511" s="23"/>
      <c r="H511" s="23"/>
      <c r="I511" s="23"/>
      <c r="J511" s="23"/>
      <c r="K511" s="23"/>
      <c r="L511" s="23"/>
      <c r="M511" s="23"/>
      <c r="N511" s="23"/>
      <c r="O511" s="23"/>
      <c r="P511" s="23"/>
      <c r="Q511" s="23"/>
      <c r="R511" s="23"/>
      <c r="S511" s="23"/>
      <c r="T511" s="411"/>
      <c r="U511" s="23"/>
      <c r="V511" s="73"/>
      <c r="W511" s="23"/>
      <c r="X511" s="23"/>
      <c r="Y511" s="23"/>
      <c r="Z511" s="23"/>
      <c r="AA511" s="23"/>
    </row>
    <row r="512" spans="1:27" ht="15.75" customHeight="1">
      <c r="A512" s="23"/>
      <c r="B512" s="23"/>
      <c r="C512" s="23"/>
      <c r="D512" s="23"/>
      <c r="E512" s="23"/>
      <c r="F512" s="23"/>
      <c r="G512" s="23"/>
      <c r="H512" s="23"/>
      <c r="I512" s="23"/>
      <c r="J512" s="23"/>
      <c r="K512" s="23"/>
      <c r="L512" s="23"/>
      <c r="M512" s="23"/>
      <c r="N512" s="23"/>
      <c r="O512" s="23"/>
      <c r="P512" s="23"/>
      <c r="Q512" s="23"/>
      <c r="R512" s="23"/>
      <c r="S512" s="23"/>
      <c r="T512" s="411"/>
      <c r="U512" s="23"/>
      <c r="V512" s="73"/>
      <c r="W512" s="23"/>
      <c r="X512" s="23"/>
      <c r="Y512" s="23"/>
      <c r="Z512" s="23"/>
      <c r="AA512" s="23"/>
    </row>
    <row r="513" spans="1:27" ht="15.75" customHeight="1">
      <c r="A513" s="23"/>
      <c r="B513" s="23"/>
      <c r="C513" s="23"/>
      <c r="D513" s="23"/>
      <c r="E513" s="23"/>
      <c r="F513" s="23"/>
      <c r="G513" s="23"/>
      <c r="H513" s="23"/>
      <c r="I513" s="23"/>
      <c r="J513" s="23"/>
      <c r="K513" s="23"/>
      <c r="L513" s="23"/>
      <c r="M513" s="23"/>
      <c r="N513" s="23"/>
      <c r="O513" s="23"/>
      <c r="P513" s="23"/>
      <c r="Q513" s="23"/>
      <c r="R513" s="23"/>
      <c r="S513" s="23"/>
      <c r="T513" s="411"/>
      <c r="U513" s="23"/>
      <c r="V513" s="73"/>
      <c r="W513" s="23"/>
      <c r="X513" s="23"/>
      <c r="Y513" s="23"/>
      <c r="Z513" s="23"/>
      <c r="AA513" s="23"/>
    </row>
    <row r="514" spans="1:27" ht="15.75" customHeight="1">
      <c r="A514" s="23"/>
      <c r="B514" s="23"/>
      <c r="C514" s="23"/>
      <c r="D514" s="23"/>
      <c r="E514" s="23"/>
      <c r="F514" s="23"/>
      <c r="G514" s="23"/>
      <c r="H514" s="23"/>
      <c r="I514" s="23"/>
      <c r="J514" s="23"/>
      <c r="K514" s="23"/>
      <c r="L514" s="23"/>
      <c r="M514" s="23"/>
      <c r="N514" s="23"/>
      <c r="O514" s="23"/>
      <c r="P514" s="23"/>
      <c r="Q514" s="23"/>
      <c r="R514" s="23"/>
      <c r="S514" s="23"/>
      <c r="T514" s="411"/>
      <c r="U514" s="23"/>
      <c r="V514" s="73"/>
      <c r="W514" s="23"/>
      <c r="X514" s="23"/>
      <c r="Y514" s="23"/>
      <c r="Z514" s="23"/>
      <c r="AA514" s="23"/>
    </row>
    <row r="515" spans="1:27" ht="15.75" customHeight="1">
      <c r="A515" s="23"/>
      <c r="B515" s="23"/>
      <c r="C515" s="23"/>
      <c r="D515" s="23"/>
      <c r="E515" s="23"/>
      <c r="F515" s="23"/>
      <c r="G515" s="23"/>
      <c r="H515" s="23"/>
      <c r="I515" s="23"/>
      <c r="J515" s="23"/>
      <c r="K515" s="23"/>
      <c r="L515" s="23"/>
      <c r="M515" s="23"/>
      <c r="N515" s="23"/>
      <c r="O515" s="23"/>
      <c r="P515" s="23"/>
      <c r="Q515" s="23"/>
      <c r="R515" s="23"/>
      <c r="S515" s="23"/>
      <c r="T515" s="411"/>
      <c r="U515" s="23"/>
      <c r="V515" s="73"/>
      <c r="W515" s="23"/>
      <c r="X515" s="23"/>
      <c r="Y515" s="23"/>
      <c r="Z515" s="23"/>
      <c r="AA515" s="23"/>
    </row>
    <row r="516" spans="1:27" ht="15.75" customHeight="1">
      <c r="A516" s="23"/>
      <c r="B516" s="23"/>
      <c r="C516" s="23"/>
      <c r="D516" s="23"/>
      <c r="E516" s="23"/>
      <c r="F516" s="23"/>
      <c r="G516" s="23"/>
      <c r="H516" s="23"/>
      <c r="I516" s="23"/>
      <c r="J516" s="23"/>
      <c r="K516" s="23"/>
      <c r="L516" s="23"/>
      <c r="M516" s="23"/>
      <c r="N516" s="23"/>
      <c r="O516" s="23"/>
      <c r="P516" s="23"/>
      <c r="Q516" s="23"/>
      <c r="R516" s="23"/>
      <c r="S516" s="23"/>
      <c r="T516" s="411"/>
      <c r="U516" s="23"/>
      <c r="V516" s="73"/>
      <c r="W516" s="23"/>
      <c r="X516" s="23"/>
      <c r="Y516" s="23"/>
      <c r="Z516" s="23"/>
      <c r="AA516" s="23"/>
    </row>
    <row r="517" spans="1:27" ht="15.75" customHeight="1">
      <c r="A517" s="23"/>
      <c r="B517" s="23"/>
      <c r="C517" s="23"/>
      <c r="D517" s="23"/>
      <c r="E517" s="23"/>
      <c r="F517" s="23"/>
      <c r="G517" s="23"/>
      <c r="H517" s="23"/>
      <c r="I517" s="23"/>
      <c r="J517" s="23"/>
      <c r="K517" s="23"/>
      <c r="L517" s="23"/>
      <c r="M517" s="23"/>
      <c r="N517" s="23"/>
      <c r="O517" s="23"/>
      <c r="P517" s="23"/>
      <c r="Q517" s="23"/>
      <c r="R517" s="23"/>
      <c r="S517" s="23"/>
      <c r="T517" s="411"/>
      <c r="U517" s="23"/>
      <c r="V517" s="73"/>
      <c r="W517" s="23"/>
      <c r="X517" s="23"/>
      <c r="Y517" s="23"/>
      <c r="Z517" s="23"/>
      <c r="AA517" s="23"/>
    </row>
    <row r="518" spans="1:27" ht="15.75" customHeight="1">
      <c r="A518" s="23"/>
      <c r="B518" s="23"/>
      <c r="C518" s="23"/>
      <c r="D518" s="23"/>
      <c r="E518" s="23"/>
      <c r="F518" s="23"/>
      <c r="G518" s="23"/>
      <c r="H518" s="23"/>
      <c r="I518" s="23"/>
      <c r="J518" s="23"/>
      <c r="K518" s="23"/>
      <c r="L518" s="23"/>
      <c r="M518" s="23"/>
      <c r="N518" s="23"/>
      <c r="O518" s="23"/>
      <c r="P518" s="23"/>
      <c r="Q518" s="23"/>
      <c r="R518" s="23"/>
      <c r="S518" s="23"/>
      <c r="T518" s="411"/>
      <c r="U518" s="23"/>
      <c r="V518" s="73"/>
      <c r="W518" s="23"/>
      <c r="X518" s="23"/>
      <c r="Y518" s="23"/>
      <c r="Z518" s="23"/>
      <c r="AA518" s="23"/>
    </row>
    <row r="519" spans="1:27" ht="15.75" customHeight="1">
      <c r="A519" s="23"/>
      <c r="B519" s="23"/>
      <c r="C519" s="23"/>
      <c r="D519" s="23"/>
      <c r="E519" s="23"/>
      <c r="F519" s="23"/>
      <c r="G519" s="23"/>
      <c r="H519" s="23"/>
      <c r="I519" s="23"/>
      <c r="J519" s="23"/>
      <c r="K519" s="23"/>
      <c r="L519" s="23"/>
      <c r="M519" s="23"/>
      <c r="N519" s="23"/>
      <c r="O519" s="23"/>
      <c r="P519" s="23"/>
      <c r="Q519" s="23"/>
      <c r="R519" s="23"/>
      <c r="S519" s="23"/>
      <c r="T519" s="411"/>
      <c r="U519" s="23"/>
      <c r="V519" s="73"/>
      <c r="W519" s="23"/>
      <c r="X519" s="23"/>
      <c r="Y519" s="23"/>
      <c r="Z519" s="23"/>
      <c r="AA519" s="23"/>
    </row>
    <row r="520" spans="1:27" ht="15.75" customHeight="1">
      <c r="A520" s="23"/>
      <c r="B520" s="23"/>
      <c r="C520" s="23"/>
      <c r="D520" s="23"/>
      <c r="E520" s="23"/>
      <c r="F520" s="23"/>
      <c r="G520" s="23"/>
      <c r="H520" s="23"/>
      <c r="I520" s="23"/>
      <c r="J520" s="23"/>
      <c r="K520" s="23"/>
      <c r="L520" s="23"/>
      <c r="M520" s="23"/>
      <c r="N520" s="23"/>
      <c r="O520" s="23"/>
      <c r="P520" s="23"/>
      <c r="Q520" s="23"/>
      <c r="R520" s="23"/>
      <c r="S520" s="23"/>
      <c r="T520" s="411"/>
      <c r="U520" s="23"/>
      <c r="V520" s="73"/>
      <c r="W520" s="23"/>
      <c r="X520" s="23"/>
      <c r="Y520" s="23"/>
      <c r="Z520" s="23"/>
      <c r="AA520" s="23"/>
    </row>
    <row r="521" spans="1:27" ht="15.75" customHeight="1">
      <c r="A521" s="23"/>
      <c r="B521" s="23"/>
      <c r="C521" s="23"/>
      <c r="D521" s="23"/>
      <c r="E521" s="23"/>
      <c r="F521" s="23"/>
      <c r="G521" s="23"/>
      <c r="H521" s="23"/>
      <c r="I521" s="23"/>
      <c r="J521" s="23"/>
      <c r="K521" s="23"/>
      <c r="L521" s="23"/>
      <c r="M521" s="23"/>
      <c r="N521" s="23"/>
      <c r="O521" s="23"/>
      <c r="P521" s="23"/>
      <c r="Q521" s="23"/>
      <c r="R521" s="23"/>
      <c r="S521" s="23"/>
      <c r="T521" s="411"/>
      <c r="U521" s="23"/>
      <c r="V521" s="73"/>
      <c r="W521" s="23"/>
      <c r="X521" s="23"/>
      <c r="Y521" s="23"/>
      <c r="Z521" s="23"/>
      <c r="AA521" s="23"/>
    </row>
    <row r="522" spans="1:27" ht="15.75" customHeight="1">
      <c r="A522" s="23"/>
      <c r="B522" s="23"/>
      <c r="C522" s="23"/>
      <c r="D522" s="23"/>
      <c r="E522" s="23"/>
      <c r="F522" s="23"/>
      <c r="G522" s="23"/>
      <c r="H522" s="23"/>
      <c r="I522" s="23"/>
      <c r="J522" s="23"/>
      <c r="K522" s="23"/>
      <c r="L522" s="23"/>
      <c r="M522" s="23"/>
      <c r="N522" s="23"/>
      <c r="O522" s="23"/>
      <c r="P522" s="23"/>
      <c r="Q522" s="23"/>
      <c r="R522" s="23"/>
      <c r="S522" s="23"/>
      <c r="T522" s="411"/>
      <c r="U522" s="23"/>
      <c r="V522" s="73"/>
      <c r="W522" s="23"/>
      <c r="X522" s="23"/>
      <c r="Y522" s="23"/>
      <c r="Z522" s="23"/>
      <c r="AA522" s="23"/>
    </row>
    <row r="523" spans="1:27" ht="15.75" customHeight="1">
      <c r="A523" s="23"/>
      <c r="B523" s="23"/>
      <c r="C523" s="23"/>
      <c r="D523" s="23"/>
      <c r="E523" s="23"/>
      <c r="F523" s="23"/>
      <c r="G523" s="23"/>
      <c r="H523" s="23"/>
      <c r="I523" s="23"/>
      <c r="J523" s="23"/>
      <c r="K523" s="23"/>
      <c r="L523" s="23"/>
      <c r="M523" s="23"/>
      <c r="N523" s="23"/>
      <c r="O523" s="23"/>
      <c r="P523" s="23"/>
      <c r="Q523" s="23"/>
      <c r="R523" s="23"/>
      <c r="S523" s="23"/>
      <c r="T523" s="411"/>
      <c r="U523" s="23"/>
      <c r="V523" s="73"/>
      <c r="W523" s="23"/>
      <c r="X523" s="23"/>
      <c r="Y523" s="23"/>
      <c r="Z523" s="23"/>
      <c r="AA523" s="23"/>
    </row>
    <row r="524" spans="1:27" ht="15.75" customHeight="1">
      <c r="A524" s="23"/>
      <c r="B524" s="23"/>
      <c r="C524" s="23"/>
      <c r="D524" s="23"/>
      <c r="E524" s="23"/>
      <c r="F524" s="23"/>
      <c r="G524" s="23"/>
      <c r="H524" s="23"/>
      <c r="I524" s="23"/>
      <c r="J524" s="23"/>
      <c r="K524" s="23"/>
      <c r="L524" s="23"/>
      <c r="M524" s="23"/>
      <c r="N524" s="23"/>
      <c r="O524" s="23"/>
      <c r="P524" s="23"/>
      <c r="Q524" s="23"/>
      <c r="R524" s="23"/>
      <c r="S524" s="23"/>
      <c r="T524" s="411"/>
      <c r="U524" s="23"/>
      <c r="V524" s="73"/>
      <c r="W524" s="23"/>
      <c r="X524" s="23"/>
      <c r="Y524" s="23"/>
      <c r="Z524" s="23"/>
      <c r="AA524" s="23"/>
    </row>
    <row r="525" spans="1:27" ht="15.75" customHeight="1">
      <c r="A525" s="23"/>
      <c r="B525" s="23"/>
      <c r="C525" s="23"/>
      <c r="D525" s="23"/>
      <c r="E525" s="23"/>
      <c r="F525" s="23"/>
      <c r="G525" s="23"/>
      <c r="H525" s="23"/>
      <c r="I525" s="23"/>
      <c r="J525" s="23"/>
      <c r="K525" s="23"/>
      <c r="L525" s="23"/>
      <c r="M525" s="23"/>
      <c r="N525" s="23"/>
      <c r="O525" s="23"/>
      <c r="P525" s="23"/>
      <c r="Q525" s="23"/>
      <c r="R525" s="23"/>
      <c r="S525" s="23"/>
      <c r="T525" s="411"/>
      <c r="U525" s="23"/>
      <c r="V525" s="73"/>
      <c r="W525" s="23"/>
      <c r="X525" s="23"/>
      <c r="Y525" s="23"/>
      <c r="Z525" s="23"/>
      <c r="AA525" s="23"/>
    </row>
    <row r="526" spans="1:27" ht="15.75" customHeight="1">
      <c r="A526" s="23"/>
      <c r="B526" s="23"/>
      <c r="C526" s="23"/>
      <c r="D526" s="23"/>
      <c r="E526" s="23"/>
      <c r="F526" s="23"/>
      <c r="G526" s="23"/>
      <c r="H526" s="23"/>
      <c r="I526" s="23"/>
      <c r="J526" s="23"/>
      <c r="K526" s="23"/>
      <c r="L526" s="23"/>
      <c r="M526" s="23"/>
      <c r="N526" s="23"/>
      <c r="O526" s="23"/>
      <c r="P526" s="23"/>
      <c r="Q526" s="23"/>
      <c r="R526" s="23"/>
      <c r="S526" s="23"/>
      <c r="T526" s="411"/>
      <c r="U526" s="23"/>
      <c r="V526" s="73"/>
      <c r="W526" s="23"/>
      <c r="X526" s="23"/>
      <c r="Y526" s="23"/>
      <c r="Z526" s="23"/>
      <c r="AA526" s="23"/>
    </row>
    <row r="527" spans="1:27" ht="15.75" customHeight="1">
      <c r="A527" s="23"/>
      <c r="B527" s="23"/>
      <c r="C527" s="23"/>
      <c r="D527" s="23"/>
      <c r="E527" s="23"/>
      <c r="F527" s="23"/>
      <c r="G527" s="23"/>
      <c r="H527" s="23"/>
      <c r="I527" s="23"/>
      <c r="J527" s="23"/>
      <c r="K527" s="23"/>
      <c r="L527" s="23"/>
      <c r="M527" s="23"/>
      <c r="N527" s="23"/>
      <c r="O527" s="23"/>
      <c r="P527" s="23"/>
      <c r="Q527" s="23"/>
      <c r="R527" s="23"/>
      <c r="S527" s="23"/>
      <c r="T527" s="411"/>
      <c r="U527" s="23"/>
      <c r="V527" s="73"/>
      <c r="W527" s="23"/>
      <c r="X527" s="23"/>
      <c r="Y527" s="23"/>
      <c r="Z527" s="23"/>
      <c r="AA527" s="23"/>
    </row>
    <row r="528" spans="1:27" ht="15.75" customHeight="1">
      <c r="A528" s="23"/>
      <c r="B528" s="23"/>
      <c r="C528" s="23"/>
      <c r="D528" s="23"/>
      <c r="E528" s="23"/>
      <c r="F528" s="23"/>
      <c r="G528" s="23"/>
      <c r="H528" s="23"/>
      <c r="I528" s="23"/>
      <c r="J528" s="23"/>
      <c r="K528" s="23"/>
      <c r="L528" s="23"/>
      <c r="M528" s="23"/>
      <c r="N528" s="23"/>
      <c r="O528" s="23"/>
      <c r="P528" s="23"/>
      <c r="Q528" s="23"/>
      <c r="R528" s="23"/>
      <c r="S528" s="23"/>
      <c r="T528" s="411"/>
      <c r="U528" s="23"/>
      <c r="V528" s="73"/>
      <c r="W528" s="23"/>
      <c r="X528" s="23"/>
      <c r="Y528" s="23"/>
      <c r="Z528" s="23"/>
      <c r="AA528" s="23"/>
    </row>
    <row r="529" spans="1:27" ht="15.75" customHeight="1">
      <c r="A529" s="23"/>
      <c r="B529" s="23"/>
      <c r="C529" s="23"/>
      <c r="D529" s="23"/>
      <c r="E529" s="23"/>
      <c r="F529" s="23"/>
      <c r="G529" s="23"/>
      <c r="H529" s="23"/>
      <c r="I529" s="23"/>
      <c r="J529" s="23"/>
      <c r="K529" s="23"/>
      <c r="L529" s="23"/>
      <c r="M529" s="23"/>
      <c r="N529" s="23"/>
      <c r="O529" s="23"/>
      <c r="P529" s="23"/>
      <c r="Q529" s="23"/>
      <c r="R529" s="23"/>
      <c r="S529" s="23"/>
      <c r="T529" s="411"/>
      <c r="U529" s="23"/>
      <c r="V529" s="73"/>
      <c r="W529" s="23"/>
      <c r="X529" s="23"/>
      <c r="Y529" s="23"/>
      <c r="Z529" s="23"/>
      <c r="AA529" s="23"/>
    </row>
    <row r="530" spans="1:27" ht="15.75" customHeight="1">
      <c r="A530" s="23"/>
      <c r="B530" s="23"/>
      <c r="C530" s="23"/>
      <c r="D530" s="23"/>
      <c r="E530" s="23"/>
      <c r="F530" s="23"/>
      <c r="G530" s="23"/>
      <c r="H530" s="23"/>
      <c r="I530" s="23"/>
      <c r="J530" s="23"/>
      <c r="K530" s="23"/>
      <c r="L530" s="23"/>
      <c r="M530" s="23"/>
      <c r="N530" s="23"/>
      <c r="O530" s="23"/>
      <c r="P530" s="23"/>
      <c r="Q530" s="23"/>
      <c r="R530" s="23"/>
      <c r="S530" s="23"/>
      <c r="T530" s="411"/>
      <c r="U530" s="23"/>
      <c r="V530" s="73"/>
      <c r="W530" s="23"/>
      <c r="X530" s="23"/>
      <c r="Y530" s="23"/>
      <c r="Z530" s="23"/>
      <c r="AA530" s="23"/>
    </row>
    <row r="531" spans="1:27" ht="15.75" customHeight="1">
      <c r="A531" s="23"/>
      <c r="B531" s="23"/>
      <c r="C531" s="23"/>
      <c r="D531" s="23"/>
      <c r="E531" s="23"/>
      <c r="F531" s="23"/>
      <c r="G531" s="23"/>
      <c r="H531" s="23"/>
      <c r="I531" s="23"/>
      <c r="J531" s="23"/>
      <c r="K531" s="23"/>
      <c r="L531" s="23"/>
      <c r="M531" s="23"/>
      <c r="N531" s="23"/>
      <c r="O531" s="23"/>
      <c r="P531" s="23"/>
      <c r="Q531" s="23"/>
      <c r="R531" s="23"/>
      <c r="S531" s="23"/>
      <c r="T531" s="411"/>
      <c r="U531" s="23"/>
      <c r="V531" s="73"/>
      <c r="W531" s="23"/>
      <c r="X531" s="23"/>
      <c r="Y531" s="23"/>
      <c r="Z531" s="23"/>
      <c r="AA531" s="23"/>
    </row>
    <row r="532" spans="1:27" ht="15.75" customHeight="1">
      <c r="A532" s="23"/>
      <c r="B532" s="23"/>
      <c r="C532" s="23"/>
      <c r="D532" s="23"/>
      <c r="E532" s="23"/>
      <c r="F532" s="23"/>
      <c r="G532" s="23"/>
      <c r="H532" s="23"/>
      <c r="I532" s="23"/>
      <c r="J532" s="23"/>
      <c r="K532" s="23"/>
      <c r="L532" s="23"/>
      <c r="M532" s="23"/>
      <c r="N532" s="23"/>
      <c r="O532" s="23"/>
      <c r="P532" s="23"/>
      <c r="Q532" s="23"/>
      <c r="R532" s="23"/>
      <c r="S532" s="23"/>
      <c r="T532" s="411"/>
      <c r="U532" s="23"/>
      <c r="V532" s="73"/>
      <c r="W532" s="23"/>
      <c r="X532" s="23"/>
      <c r="Y532" s="23"/>
      <c r="Z532" s="23"/>
      <c r="AA532" s="23"/>
    </row>
    <row r="533" spans="1:27" ht="15.75" customHeight="1">
      <c r="A533" s="23"/>
      <c r="B533" s="23"/>
      <c r="C533" s="23"/>
      <c r="D533" s="23"/>
      <c r="E533" s="23"/>
      <c r="F533" s="23"/>
      <c r="G533" s="23"/>
      <c r="H533" s="23"/>
      <c r="I533" s="23"/>
      <c r="J533" s="23"/>
      <c r="K533" s="23"/>
      <c r="L533" s="23"/>
      <c r="M533" s="23"/>
      <c r="N533" s="23"/>
      <c r="O533" s="23"/>
      <c r="P533" s="23"/>
      <c r="Q533" s="23"/>
      <c r="R533" s="23"/>
      <c r="S533" s="23"/>
      <c r="T533" s="411"/>
      <c r="U533" s="23"/>
      <c r="V533" s="73"/>
      <c r="W533" s="23"/>
      <c r="X533" s="23"/>
      <c r="Y533" s="23"/>
      <c r="Z533" s="23"/>
      <c r="AA533" s="23"/>
    </row>
    <row r="534" spans="1:27" ht="15.75" customHeight="1">
      <c r="A534" s="23"/>
      <c r="B534" s="23"/>
      <c r="C534" s="23"/>
      <c r="D534" s="23"/>
      <c r="E534" s="23"/>
      <c r="F534" s="23"/>
      <c r="G534" s="23"/>
      <c r="H534" s="23"/>
      <c r="I534" s="23"/>
      <c r="J534" s="23"/>
      <c r="K534" s="23"/>
      <c r="L534" s="23"/>
      <c r="M534" s="23"/>
      <c r="N534" s="23"/>
      <c r="O534" s="23"/>
      <c r="P534" s="23"/>
      <c r="Q534" s="23"/>
      <c r="R534" s="23"/>
      <c r="S534" s="23"/>
      <c r="T534" s="411"/>
      <c r="U534" s="23"/>
      <c r="V534" s="73"/>
      <c r="W534" s="23"/>
      <c r="X534" s="23"/>
      <c r="Y534" s="23"/>
      <c r="Z534" s="23"/>
      <c r="AA534" s="23"/>
    </row>
    <row r="535" spans="1:27" ht="15.75" customHeight="1">
      <c r="A535" s="23"/>
      <c r="B535" s="23"/>
      <c r="C535" s="23"/>
      <c r="D535" s="23"/>
      <c r="E535" s="23"/>
      <c r="F535" s="23"/>
      <c r="G535" s="23"/>
      <c r="H535" s="23"/>
      <c r="I535" s="23"/>
      <c r="J535" s="23"/>
      <c r="K535" s="23"/>
      <c r="L535" s="23"/>
      <c r="M535" s="23"/>
      <c r="N535" s="23"/>
      <c r="O535" s="23"/>
      <c r="P535" s="23"/>
      <c r="Q535" s="23"/>
      <c r="R535" s="23"/>
      <c r="S535" s="23"/>
      <c r="T535" s="411"/>
      <c r="U535" s="23"/>
      <c r="V535" s="73"/>
      <c r="W535" s="23"/>
      <c r="X535" s="23"/>
      <c r="Y535" s="23"/>
      <c r="Z535" s="23"/>
      <c r="AA535" s="23"/>
    </row>
    <row r="536" spans="1:27" ht="15.75" customHeight="1">
      <c r="A536" s="23"/>
      <c r="B536" s="23"/>
      <c r="C536" s="23"/>
      <c r="D536" s="23"/>
      <c r="E536" s="23"/>
      <c r="F536" s="23"/>
      <c r="G536" s="23"/>
      <c r="H536" s="23"/>
      <c r="I536" s="23"/>
      <c r="J536" s="23"/>
      <c r="K536" s="23"/>
      <c r="L536" s="23"/>
      <c r="M536" s="23"/>
      <c r="N536" s="23"/>
      <c r="O536" s="23"/>
      <c r="P536" s="23"/>
      <c r="Q536" s="23"/>
      <c r="R536" s="23"/>
      <c r="S536" s="23"/>
      <c r="T536" s="411"/>
      <c r="U536" s="23"/>
      <c r="V536" s="73"/>
      <c r="W536" s="23"/>
      <c r="X536" s="23"/>
      <c r="Y536" s="23"/>
      <c r="Z536" s="23"/>
      <c r="AA536" s="23"/>
    </row>
    <row r="537" spans="1:27" ht="15.75" customHeight="1">
      <c r="A537" s="23"/>
      <c r="B537" s="23"/>
      <c r="C537" s="23"/>
      <c r="D537" s="23"/>
      <c r="E537" s="23"/>
      <c r="F537" s="23"/>
      <c r="G537" s="23"/>
      <c r="H537" s="23"/>
      <c r="I537" s="23"/>
      <c r="J537" s="23"/>
      <c r="K537" s="23"/>
      <c r="L537" s="23"/>
      <c r="M537" s="23"/>
      <c r="N537" s="23"/>
      <c r="O537" s="23"/>
      <c r="P537" s="23"/>
      <c r="Q537" s="23"/>
      <c r="R537" s="23"/>
      <c r="S537" s="23"/>
      <c r="T537" s="411"/>
      <c r="U537" s="23"/>
      <c r="V537" s="73"/>
      <c r="W537" s="23"/>
      <c r="X537" s="23"/>
      <c r="Y537" s="23"/>
      <c r="Z537" s="23"/>
      <c r="AA537" s="23"/>
    </row>
    <row r="538" spans="1:27" ht="15.75" customHeight="1">
      <c r="A538" s="23"/>
      <c r="B538" s="23"/>
      <c r="C538" s="23"/>
      <c r="D538" s="23"/>
      <c r="E538" s="23"/>
      <c r="F538" s="23"/>
      <c r="G538" s="23"/>
      <c r="H538" s="23"/>
      <c r="I538" s="23"/>
      <c r="J538" s="23"/>
      <c r="K538" s="23"/>
      <c r="L538" s="23"/>
      <c r="M538" s="23"/>
      <c r="N538" s="23"/>
      <c r="O538" s="23"/>
      <c r="P538" s="23"/>
      <c r="Q538" s="23"/>
      <c r="R538" s="23"/>
      <c r="S538" s="23"/>
      <c r="T538" s="411"/>
      <c r="U538" s="23"/>
      <c r="V538" s="73"/>
      <c r="W538" s="23"/>
      <c r="X538" s="23"/>
      <c r="Y538" s="23"/>
      <c r="Z538" s="23"/>
      <c r="AA538" s="23"/>
    </row>
    <row r="539" spans="1:27" ht="15.75" customHeight="1">
      <c r="A539" s="23"/>
      <c r="B539" s="23"/>
      <c r="C539" s="23"/>
      <c r="D539" s="23"/>
      <c r="E539" s="23"/>
      <c r="F539" s="23"/>
      <c r="G539" s="23"/>
      <c r="H539" s="23"/>
      <c r="I539" s="23"/>
      <c r="J539" s="23"/>
      <c r="K539" s="23"/>
      <c r="L539" s="23"/>
      <c r="M539" s="23"/>
      <c r="N539" s="23"/>
      <c r="O539" s="23"/>
      <c r="P539" s="23"/>
      <c r="Q539" s="23"/>
      <c r="R539" s="23"/>
      <c r="S539" s="23"/>
      <c r="T539" s="411"/>
      <c r="U539" s="23"/>
      <c r="V539" s="73"/>
      <c r="W539" s="23"/>
      <c r="X539" s="23"/>
      <c r="Y539" s="23"/>
      <c r="Z539" s="23"/>
      <c r="AA539" s="23"/>
    </row>
    <row r="540" spans="1:27" ht="15.75" customHeight="1">
      <c r="A540" s="23"/>
      <c r="B540" s="23"/>
      <c r="C540" s="23"/>
      <c r="D540" s="23"/>
      <c r="E540" s="23"/>
      <c r="F540" s="23"/>
      <c r="G540" s="23"/>
      <c r="H540" s="23"/>
      <c r="I540" s="23"/>
      <c r="J540" s="23"/>
      <c r="K540" s="23"/>
      <c r="L540" s="23"/>
      <c r="M540" s="23"/>
      <c r="N540" s="23"/>
      <c r="O540" s="23"/>
      <c r="P540" s="23"/>
      <c r="Q540" s="23"/>
      <c r="R540" s="23"/>
      <c r="S540" s="23"/>
      <c r="T540" s="411"/>
      <c r="U540" s="23"/>
      <c r="V540" s="73"/>
      <c r="W540" s="23"/>
      <c r="X540" s="23"/>
      <c r="Y540" s="23"/>
      <c r="Z540" s="23"/>
      <c r="AA540" s="23"/>
    </row>
    <row r="541" spans="1:27" ht="15.75" customHeight="1">
      <c r="A541" s="23"/>
      <c r="B541" s="23"/>
      <c r="C541" s="23"/>
      <c r="D541" s="23"/>
      <c r="E541" s="23"/>
      <c r="F541" s="23"/>
      <c r="G541" s="23"/>
      <c r="H541" s="23"/>
      <c r="I541" s="23"/>
      <c r="J541" s="23"/>
      <c r="K541" s="23"/>
      <c r="L541" s="23"/>
      <c r="M541" s="23"/>
      <c r="N541" s="23"/>
      <c r="O541" s="23"/>
      <c r="P541" s="23"/>
      <c r="Q541" s="23"/>
      <c r="R541" s="23"/>
      <c r="S541" s="23"/>
      <c r="T541" s="411"/>
      <c r="U541" s="23"/>
      <c r="V541" s="73"/>
      <c r="W541" s="23"/>
      <c r="X541" s="23"/>
      <c r="Y541" s="23"/>
      <c r="Z541" s="23"/>
      <c r="AA541" s="23"/>
    </row>
    <row r="542" spans="1:27" ht="15.75" customHeight="1">
      <c r="A542" s="23"/>
      <c r="B542" s="23"/>
      <c r="C542" s="23"/>
      <c r="D542" s="23"/>
      <c r="E542" s="23"/>
      <c r="F542" s="23"/>
      <c r="G542" s="23"/>
      <c r="H542" s="23"/>
      <c r="I542" s="23"/>
      <c r="J542" s="23"/>
      <c r="K542" s="23"/>
      <c r="L542" s="23"/>
      <c r="M542" s="23"/>
      <c r="N542" s="23"/>
      <c r="O542" s="23"/>
      <c r="P542" s="23"/>
      <c r="Q542" s="23"/>
      <c r="R542" s="23"/>
      <c r="S542" s="23"/>
      <c r="T542" s="411"/>
      <c r="U542" s="23"/>
      <c r="V542" s="73"/>
      <c r="W542" s="23"/>
      <c r="X542" s="23"/>
      <c r="Y542" s="23"/>
      <c r="Z542" s="23"/>
      <c r="AA542" s="23"/>
    </row>
    <row r="543" spans="1:27" ht="15.75" customHeight="1">
      <c r="A543" s="23"/>
      <c r="B543" s="23"/>
      <c r="C543" s="23"/>
      <c r="D543" s="23"/>
      <c r="E543" s="23"/>
      <c r="F543" s="23"/>
      <c r="G543" s="23"/>
      <c r="H543" s="23"/>
      <c r="I543" s="23"/>
      <c r="J543" s="23"/>
      <c r="K543" s="23"/>
      <c r="L543" s="23"/>
      <c r="M543" s="23"/>
      <c r="N543" s="23"/>
      <c r="O543" s="23"/>
      <c r="P543" s="23"/>
      <c r="Q543" s="23"/>
      <c r="R543" s="23"/>
      <c r="S543" s="23"/>
      <c r="T543" s="411"/>
      <c r="U543" s="23"/>
      <c r="V543" s="73"/>
      <c r="W543" s="23"/>
      <c r="X543" s="23"/>
      <c r="Y543" s="23"/>
      <c r="Z543" s="23"/>
      <c r="AA543" s="23"/>
    </row>
    <row r="544" spans="1:27" ht="15.75" customHeight="1">
      <c r="A544" s="23"/>
      <c r="B544" s="23"/>
      <c r="C544" s="23"/>
      <c r="D544" s="23"/>
      <c r="E544" s="23"/>
      <c r="F544" s="23"/>
      <c r="G544" s="23"/>
      <c r="H544" s="23"/>
      <c r="I544" s="23"/>
      <c r="J544" s="23"/>
      <c r="K544" s="23"/>
      <c r="L544" s="23"/>
      <c r="M544" s="23"/>
      <c r="N544" s="23"/>
      <c r="O544" s="23"/>
      <c r="P544" s="23"/>
      <c r="Q544" s="23"/>
      <c r="R544" s="23"/>
      <c r="S544" s="23"/>
      <c r="T544" s="411"/>
      <c r="U544" s="23"/>
      <c r="V544" s="73"/>
      <c r="W544" s="23"/>
      <c r="X544" s="23"/>
      <c r="Y544" s="23"/>
      <c r="Z544" s="23"/>
      <c r="AA544" s="23"/>
    </row>
    <row r="545" spans="1:27" ht="15.75" customHeight="1">
      <c r="A545" s="23"/>
      <c r="B545" s="23"/>
      <c r="C545" s="23"/>
      <c r="D545" s="23"/>
      <c r="E545" s="23"/>
      <c r="F545" s="23"/>
      <c r="G545" s="23"/>
      <c r="H545" s="23"/>
      <c r="I545" s="23"/>
      <c r="J545" s="23"/>
      <c r="K545" s="23"/>
      <c r="L545" s="23"/>
      <c r="M545" s="23"/>
      <c r="N545" s="23"/>
      <c r="O545" s="23"/>
      <c r="P545" s="23"/>
      <c r="Q545" s="23"/>
      <c r="R545" s="23"/>
      <c r="S545" s="23"/>
      <c r="T545" s="411"/>
      <c r="U545" s="23"/>
      <c r="V545" s="73"/>
      <c r="W545" s="23"/>
      <c r="X545" s="23"/>
      <c r="Y545" s="23"/>
      <c r="Z545" s="23"/>
      <c r="AA545" s="23"/>
    </row>
    <row r="546" spans="1:27" ht="15.75" customHeight="1">
      <c r="A546" s="23"/>
      <c r="B546" s="23"/>
      <c r="C546" s="23"/>
      <c r="D546" s="23"/>
      <c r="E546" s="23"/>
      <c r="F546" s="23"/>
      <c r="G546" s="23"/>
      <c r="H546" s="23"/>
      <c r="I546" s="23"/>
      <c r="J546" s="23"/>
      <c r="K546" s="23"/>
      <c r="L546" s="23"/>
      <c r="M546" s="23"/>
      <c r="N546" s="23"/>
      <c r="O546" s="23"/>
      <c r="P546" s="23"/>
      <c r="Q546" s="23"/>
      <c r="R546" s="23"/>
      <c r="S546" s="23"/>
      <c r="T546" s="411"/>
      <c r="U546" s="23"/>
      <c r="V546" s="73"/>
      <c r="W546" s="23"/>
      <c r="X546" s="23"/>
      <c r="Y546" s="23"/>
      <c r="Z546" s="23"/>
      <c r="AA546" s="23"/>
    </row>
    <row r="547" spans="1:27" ht="15.75" customHeight="1">
      <c r="A547" s="23"/>
      <c r="B547" s="23"/>
      <c r="C547" s="23"/>
      <c r="D547" s="23"/>
      <c r="E547" s="23"/>
      <c r="F547" s="23"/>
      <c r="G547" s="23"/>
      <c r="H547" s="23"/>
      <c r="I547" s="23"/>
      <c r="J547" s="23"/>
      <c r="K547" s="23"/>
      <c r="L547" s="23"/>
      <c r="M547" s="23"/>
      <c r="N547" s="23"/>
      <c r="O547" s="23"/>
      <c r="P547" s="23"/>
      <c r="Q547" s="23"/>
      <c r="R547" s="23"/>
      <c r="S547" s="23"/>
      <c r="T547" s="411"/>
      <c r="U547" s="23"/>
      <c r="V547" s="73"/>
      <c r="W547" s="23"/>
      <c r="X547" s="23"/>
      <c r="Y547" s="23"/>
      <c r="Z547" s="23"/>
      <c r="AA547" s="23"/>
    </row>
    <row r="548" spans="1:27" ht="15.75" customHeight="1">
      <c r="A548" s="23"/>
      <c r="B548" s="23"/>
      <c r="C548" s="23"/>
      <c r="D548" s="23"/>
      <c r="E548" s="23"/>
      <c r="F548" s="23"/>
      <c r="G548" s="23"/>
      <c r="H548" s="23"/>
      <c r="I548" s="23"/>
      <c r="J548" s="23"/>
      <c r="K548" s="23"/>
      <c r="L548" s="23"/>
      <c r="M548" s="23"/>
      <c r="N548" s="23"/>
      <c r="O548" s="23"/>
      <c r="P548" s="23"/>
      <c r="Q548" s="23"/>
      <c r="R548" s="23"/>
      <c r="S548" s="23"/>
      <c r="T548" s="411"/>
      <c r="U548" s="23"/>
      <c r="V548" s="73"/>
      <c r="W548" s="23"/>
      <c r="X548" s="23"/>
      <c r="Y548" s="23"/>
      <c r="Z548" s="23"/>
      <c r="AA548" s="23"/>
    </row>
    <row r="549" spans="1:27" ht="15.75" customHeight="1">
      <c r="A549" s="23"/>
      <c r="B549" s="23"/>
      <c r="C549" s="23"/>
      <c r="D549" s="23"/>
      <c r="E549" s="23"/>
      <c r="F549" s="23"/>
      <c r="G549" s="23"/>
      <c r="H549" s="23"/>
      <c r="I549" s="23"/>
      <c r="J549" s="23"/>
      <c r="K549" s="23"/>
      <c r="L549" s="23"/>
      <c r="M549" s="23"/>
      <c r="N549" s="23"/>
      <c r="O549" s="23"/>
      <c r="P549" s="23"/>
      <c r="Q549" s="23"/>
      <c r="R549" s="23"/>
      <c r="S549" s="23"/>
      <c r="T549" s="411"/>
      <c r="U549" s="23"/>
      <c r="V549" s="73"/>
      <c r="W549" s="23"/>
      <c r="X549" s="23"/>
      <c r="Y549" s="23"/>
      <c r="Z549" s="23"/>
      <c r="AA549" s="23"/>
    </row>
    <row r="550" spans="1:27" ht="15.75" customHeight="1">
      <c r="A550" s="23"/>
      <c r="B550" s="23"/>
      <c r="C550" s="23"/>
      <c r="D550" s="23"/>
      <c r="E550" s="23"/>
      <c r="F550" s="23"/>
      <c r="G550" s="23"/>
      <c r="H550" s="23"/>
      <c r="I550" s="23"/>
      <c r="J550" s="23"/>
      <c r="K550" s="23"/>
      <c r="L550" s="23"/>
      <c r="M550" s="23"/>
      <c r="N550" s="23"/>
      <c r="O550" s="23"/>
      <c r="P550" s="23"/>
      <c r="Q550" s="23"/>
      <c r="R550" s="23"/>
      <c r="S550" s="23"/>
      <c r="T550" s="411"/>
      <c r="U550" s="23"/>
      <c r="V550" s="73"/>
      <c r="W550" s="23"/>
      <c r="X550" s="23"/>
      <c r="Y550" s="23"/>
      <c r="Z550" s="23"/>
      <c r="AA550" s="23"/>
    </row>
    <row r="551" spans="1:27" ht="15.75" customHeight="1">
      <c r="A551" s="23"/>
      <c r="B551" s="23"/>
      <c r="C551" s="23"/>
      <c r="D551" s="23"/>
      <c r="E551" s="23"/>
      <c r="F551" s="23"/>
      <c r="G551" s="23"/>
      <c r="H551" s="23"/>
      <c r="I551" s="23"/>
      <c r="J551" s="23"/>
      <c r="K551" s="23"/>
      <c r="L551" s="23"/>
      <c r="M551" s="23"/>
      <c r="N551" s="23"/>
      <c r="O551" s="23"/>
      <c r="P551" s="23"/>
      <c r="Q551" s="23"/>
      <c r="R551" s="23"/>
      <c r="S551" s="23"/>
      <c r="T551" s="411"/>
      <c r="U551" s="23"/>
      <c r="V551" s="73"/>
      <c r="W551" s="23"/>
      <c r="X551" s="23"/>
      <c r="Y551" s="23"/>
      <c r="Z551" s="23"/>
      <c r="AA551" s="23"/>
    </row>
    <row r="552" spans="1:27" ht="15.75" customHeight="1">
      <c r="A552" s="23"/>
      <c r="B552" s="23"/>
      <c r="C552" s="23"/>
      <c r="D552" s="23"/>
      <c r="E552" s="23"/>
      <c r="F552" s="23"/>
      <c r="G552" s="23"/>
      <c r="H552" s="23"/>
      <c r="I552" s="23"/>
      <c r="J552" s="23"/>
      <c r="K552" s="23"/>
      <c r="L552" s="23"/>
      <c r="M552" s="23"/>
      <c r="N552" s="23"/>
      <c r="O552" s="23"/>
      <c r="P552" s="23"/>
      <c r="Q552" s="23"/>
      <c r="R552" s="23"/>
      <c r="S552" s="23"/>
      <c r="T552" s="411"/>
      <c r="U552" s="23"/>
      <c r="V552" s="73"/>
      <c r="W552" s="23"/>
      <c r="X552" s="23"/>
      <c r="Y552" s="23"/>
      <c r="Z552" s="23"/>
      <c r="AA552" s="23"/>
    </row>
    <row r="553" spans="1:27" ht="15.75" customHeight="1">
      <c r="A553" s="23"/>
      <c r="B553" s="23"/>
      <c r="C553" s="23"/>
      <c r="D553" s="23"/>
      <c r="E553" s="23"/>
      <c r="F553" s="23"/>
      <c r="G553" s="23"/>
      <c r="H553" s="23"/>
      <c r="I553" s="23"/>
      <c r="J553" s="23"/>
      <c r="K553" s="23"/>
      <c r="L553" s="23"/>
      <c r="M553" s="23"/>
      <c r="N553" s="23"/>
      <c r="O553" s="23"/>
      <c r="P553" s="23"/>
      <c r="Q553" s="23"/>
      <c r="R553" s="23"/>
      <c r="S553" s="23"/>
      <c r="T553" s="411"/>
      <c r="U553" s="23"/>
      <c r="V553" s="73"/>
      <c r="W553" s="23"/>
      <c r="X553" s="23"/>
      <c r="Y553" s="23"/>
      <c r="Z553" s="23"/>
      <c r="AA553" s="23"/>
    </row>
    <row r="554" spans="1:27" ht="15.75" customHeight="1">
      <c r="A554" s="23"/>
      <c r="B554" s="23"/>
      <c r="C554" s="23"/>
      <c r="D554" s="23"/>
      <c r="E554" s="23"/>
      <c r="F554" s="23"/>
      <c r="G554" s="23"/>
      <c r="H554" s="23"/>
      <c r="I554" s="23"/>
      <c r="J554" s="23"/>
      <c r="K554" s="23"/>
      <c r="L554" s="23"/>
      <c r="M554" s="23"/>
      <c r="N554" s="23"/>
      <c r="O554" s="23"/>
      <c r="P554" s="23"/>
      <c r="Q554" s="23"/>
      <c r="R554" s="23"/>
      <c r="S554" s="23"/>
      <c r="T554" s="411"/>
      <c r="U554" s="23"/>
      <c r="V554" s="73"/>
      <c r="W554" s="23"/>
      <c r="X554" s="23"/>
      <c r="Y554" s="23"/>
      <c r="Z554" s="23"/>
      <c r="AA554" s="23"/>
    </row>
    <row r="555" spans="1:27" ht="15.75" customHeight="1">
      <c r="A555" s="23"/>
      <c r="B555" s="23"/>
      <c r="C555" s="23"/>
      <c r="D555" s="23"/>
      <c r="E555" s="23"/>
      <c r="F555" s="23"/>
      <c r="G555" s="23"/>
      <c r="H555" s="23"/>
      <c r="I555" s="23"/>
      <c r="J555" s="23"/>
      <c r="K555" s="23"/>
      <c r="L555" s="23"/>
      <c r="M555" s="23"/>
      <c r="N555" s="23"/>
      <c r="O555" s="23"/>
      <c r="P555" s="23"/>
      <c r="Q555" s="23"/>
      <c r="R555" s="23"/>
      <c r="S555" s="23"/>
      <c r="T555" s="411"/>
      <c r="U555" s="23"/>
      <c r="V555" s="73"/>
      <c r="W555" s="23"/>
      <c r="X555" s="23"/>
      <c r="Y555" s="23"/>
      <c r="Z555" s="23"/>
      <c r="AA555" s="23"/>
    </row>
    <row r="556" spans="1:27" ht="15.75" customHeight="1">
      <c r="A556" s="23"/>
      <c r="B556" s="23"/>
      <c r="C556" s="23"/>
      <c r="D556" s="23"/>
      <c r="E556" s="23"/>
      <c r="F556" s="23"/>
      <c r="G556" s="23"/>
      <c r="H556" s="23"/>
      <c r="I556" s="23"/>
      <c r="J556" s="23"/>
      <c r="K556" s="23"/>
      <c r="L556" s="23"/>
      <c r="M556" s="23"/>
      <c r="N556" s="23"/>
      <c r="O556" s="23"/>
      <c r="P556" s="23"/>
      <c r="Q556" s="23"/>
      <c r="R556" s="23"/>
      <c r="S556" s="23"/>
      <c r="T556" s="411"/>
      <c r="U556" s="23"/>
      <c r="V556" s="73"/>
      <c r="W556" s="23"/>
      <c r="X556" s="23"/>
      <c r="Y556" s="23"/>
      <c r="Z556" s="23"/>
      <c r="AA556" s="23"/>
    </row>
    <row r="557" spans="1:27" ht="15.75" customHeight="1">
      <c r="A557" s="23"/>
      <c r="B557" s="23"/>
      <c r="C557" s="23"/>
      <c r="D557" s="23"/>
      <c r="E557" s="23"/>
      <c r="F557" s="23"/>
      <c r="G557" s="23"/>
      <c r="H557" s="23"/>
      <c r="I557" s="23"/>
      <c r="J557" s="23"/>
      <c r="K557" s="23"/>
      <c r="L557" s="23"/>
      <c r="M557" s="23"/>
      <c r="N557" s="23"/>
      <c r="O557" s="23"/>
      <c r="P557" s="23"/>
      <c r="Q557" s="23"/>
      <c r="R557" s="23"/>
      <c r="S557" s="23"/>
      <c r="T557" s="411"/>
      <c r="U557" s="23"/>
      <c r="V557" s="73"/>
      <c r="W557" s="23"/>
      <c r="X557" s="23"/>
      <c r="Y557" s="23"/>
      <c r="Z557" s="23"/>
      <c r="AA557" s="23"/>
    </row>
    <row r="558" spans="1:27" ht="15.75" customHeight="1">
      <c r="A558" s="23"/>
      <c r="B558" s="23"/>
      <c r="C558" s="23"/>
      <c r="D558" s="23"/>
      <c r="E558" s="23"/>
      <c r="F558" s="23"/>
      <c r="G558" s="23"/>
      <c r="H558" s="23"/>
      <c r="I558" s="23"/>
      <c r="J558" s="23"/>
      <c r="K558" s="23"/>
      <c r="L558" s="23"/>
      <c r="M558" s="23"/>
      <c r="N558" s="23"/>
      <c r="O558" s="23"/>
      <c r="P558" s="23"/>
      <c r="Q558" s="23"/>
      <c r="R558" s="23"/>
      <c r="S558" s="23"/>
      <c r="T558" s="411"/>
      <c r="U558" s="23"/>
      <c r="V558" s="73"/>
      <c r="W558" s="23"/>
      <c r="X558" s="23"/>
      <c r="Y558" s="23"/>
      <c r="Z558" s="23"/>
      <c r="AA558" s="23"/>
    </row>
    <row r="559" spans="1:27" ht="15.75" customHeight="1">
      <c r="A559" s="23"/>
      <c r="B559" s="23"/>
      <c r="C559" s="23"/>
      <c r="D559" s="23"/>
      <c r="E559" s="23"/>
      <c r="F559" s="23"/>
      <c r="G559" s="23"/>
      <c r="H559" s="23"/>
      <c r="I559" s="23"/>
      <c r="J559" s="23"/>
      <c r="K559" s="23"/>
      <c r="L559" s="23"/>
      <c r="M559" s="23"/>
      <c r="N559" s="23"/>
      <c r="O559" s="23"/>
      <c r="P559" s="23"/>
      <c r="Q559" s="23"/>
      <c r="R559" s="23"/>
      <c r="S559" s="23"/>
      <c r="T559" s="411"/>
      <c r="U559" s="23"/>
      <c r="V559" s="73"/>
      <c r="W559" s="23"/>
      <c r="X559" s="23"/>
      <c r="Y559" s="23"/>
      <c r="Z559" s="23"/>
      <c r="AA559" s="23"/>
    </row>
    <row r="560" spans="1:27" ht="15.75" customHeight="1">
      <c r="A560" s="23"/>
      <c r="B560" s="23"/>
      <c r="C560" s="23"/>
      <c r="D560" s="23"/>
      <c r="E560" s="23"/>
      <c r="F560" s="23"/>
      <c r="G560" s="23"/>
      <c r="H560" s="23"/>
      <c r="I560" s="23"/>
      <c r="J560" s="23"/>
      <c r="K560" s="23"/>
      <c r="L560" s="23"/>
      <c r="M560" s="23"/>
      <c r="N560" s="23"/>
      <c r="O560" s="23"/>
      <c r="P560" s="23"/>
      <c r="Q560" s="23"/>
      <c r="R560" s="23"/>
      <c r="S560" s="23"/>
      <c r="T560" s="411"/>
      <c r="U560" s="23"/>
      <c r="V560" s="73"/>
      <c r="W560" s="23"/>
      <c r="X560" s="23"/>
      <c r="Y560" s="23"/>
      <c r="Z560" s="23"/>
      <c r="AA560" s="23"/>
    </row>
    <row r="561" spans="1:27" ht="15.75" customHeight="1">
      <c r="A561" s="23"/>
      <c r="B561" s="23"/>
      <c r="C561" s="23"/>
      <c r="D561" s="23"/>
      <c r="E561" s="23"/>
      <c r="F561" s="23"/>
      <c r="G561" s="23"/>
      <c r="H561" s="23"/>
      <c r="I561" s="23"/>
      <c r="J561" s="23"/>
      <c r="K561" s="23"/>
      <c r="L561" s="23"/>
      <c r="M561" s="23"/>
      <c r="N561" s="23"/>
      <c r="O561" s="23"/>
      <c r="P561" s="23"/>
      <c r="Q561" s="23"/>
      <c r="R561" s="23"/>
      <c r="S561" s="23"/>
      <c r="T561" s="411"/>
      <c r="U561" s="23"/>
      <c r="V561" s="73"/>
      <c r="W561" s="23"/>
      <c r="X561" s="23"/>
      <c r="Y561" s="23"/>
      <c r="Z561" s="23"/>
      <c r="AA561" s="23"/>
    </row>
    <row r="562" spans="1:27" ht="15.75" customHeight="1">
      <c r="A562" s="23"/>
      <c r="B562" s="23"/>
      <c r="C562" s="23"/>
      <c r="D562" s="23"/>
      <c r="E562" s="23"/>
      <c r="F562" s="23"/>
      <c r="G562" s="23"/>
      <c r="H562" s="23"/>
      <c r="I562" s="23"/>
      <c r="J562" s="23"/>
      <c r="K562" s="23"/>
      <c r="L562" s="23"/>
      <c r="M562" s="23"/>
      <c r="N562" s="23"/>
      <c r="O562" s="23"/>
      <c r="P562" s="23"/>
      <c r="Q562" s="23"/>
      <c r="R562" s="23"/>
      <c r="S562" s="23"/>
      <c r="T562" s="411"/>
      <c r="U562" s="23"/>
      <c r="V562" s="73"/>
      <c r="W562" s="23"/>
      <c r="X562" s="23"/>
      <c r="Y562" s="23"/>
      <c r="Z562" s="23"/>
      <c r="AA562" s="23"/>
    </row>
    <row r="563" spans="1:27" ht="15.75" customHeight="1">
      <c r="A563" s="23"/>
      <c r="B563" s="23"/>
      <c r="C563" s="23"/>
      <c r="D563" s="23"/>
      <c r="E563" s="23"/>
      <c r="F563" s="23"/>
      <c r="G563" s="23"/>
      <c r="H563" s="23"/>
      <c r="I563" s="23"/>
      <c r="J563" s="23"/>
      <c r="K563" s="23"/>
      <c r="L563" s="23"/>
      <c r="M563" s="23"/>
      <c r="N563" s="23"/>
      <c r="O563" s="23"/>
      <c r="P563" s="23"/>
      <c r="Q563" s="23"/>
      <c r="R563" s="23"/>
      <c r="S563" s="23"/>
      <c r="T563" s="411"/>
      <c r="U563" s="23"/>
      <c r="V563" s="73"/>
      <c r="W563" s="23"/>
      <c r="X563" s="23"/>
      <c r="Y563" s="23"/>
      <c r="Z563" s="23"/>
      <c r="AA563" s="23"/>
    </row>
    <row r="564" spans="1:27" ht="15.75" customHeight="1">
      <c r="A564" s="23"/>
      <c r="B564" s="23"/>
      <c r="C564" s="23"/>
      <c r="D564" s="23"/>
      <c r="E564" s="23"/>
      <c r="F564" s="23"/>
      <c r="G564" s="23"/>
      <c r="H564" s="23"/>
      <c r="I564" s="23"/>
      <c r="J564" s="23"/>
      <c r="K564" s="23"/>
      <c r="L564" s="23"/>
      <c r="M564" s="23"/>
      <c r="N564" s="23"/>
      <c r="O564" s="23"/>
      <c r="P564" s="23"/>
      <c r="Q564" s="23"/>
      <c r="R564" s="23"/>
      <c r="S564" s="23"/>
      <c r="T564" s="411"/>
      <c r="U564" s="23"/>
      <c r="V564" s="73"/>
      <c r="W564" s="23"/>
      <c r="X564" s="23"/>
      <c r="Y564" s="23"/>
      <c r="Z564" s="23"/>
      <c r="AA564" s="23"/>
    </row>
    <row r="565" spans="1:27" ht="15.75" customHeight="1">
      <c r="A565" s="23"/>
      <c r="B565" s="23"/>
      <c r="C565" s="23"/>
      <c r="D565" s="23"/>
      <c r="E565" s="23"/>
      <c r="F565" s="23"/>
      <c r="G565" s="23"/>
      <c r="H565" s="23"/>
      <c r="I565" s="23"/>
      <c r="J565" s="23"/>
      <c r="K565" s="23"/>
      <c r="L565" s="23"/>
      <c r="M565" s="23"/>
      <c r="N565" s="23"/>
      <c r="O565" s="23"/>
      <c r="P565" s="23"/>
      <c r="Q565" s="23"/>
      <c r="R565" s="23"/>
      <c r="S565" s="23"/>
      <c r="T565" s="411"/>
      <c r="U565" s="23"/>
      <c r="V565" s="73"/>
      <c r="W565" s="23"/>
      <c r="X565" s="23"/>
      <c r="Y565" s="23"/>
      <c r="Z565" s="23"/>
      <c r="AA565" s="23"/>
    </row>
    <row r="566" spans="1:27" ht="15.75" customHeight="1">
      <c r="A566" s="23"/>
      <c r="B566" s="23"/>
      <c r="C566" s="23"/>
      <c r="D566" s="23"/>
      <c r="E566" s="23"/>
      <c r="F566" s="23"/>
      <c r="G566" s="23"/>
      <c r="H566" s="23"/>
      <c r="I566" s="23"/>
      <c r="J566" s="23"/>
      <c r="K566" s="23"/>
      <c r="L566" s="23"/>
      <c r="M566" s="23"/>
      <c r="N566" s="23"/>
      <c r="O566" s="23"/>
      <c r="P566" s="23"/>
      <c r="Q566" s="23"/>
      <c r="R566" s="23"/>
      <c r="S566" s="23"/>
      <c r="T566" s="411"/>
      <c r="U566" s="23"/>
      <c r="V566" s="73"/>
      <c r="W566" s="23"/>
      <c r="X566" s="23"/>
      <c r="Y566" s="23"/>
      <c r="Z566" s="23"/>
      <c r="AA566" s="23"/>
    </row>
    <row r="567" spans="1:27" ht="15.75" customHeight="1">
      <c r="A567" s="23"/>
      <c r="B567" s="23"/>
      <c r="C567" s="23"/>
      <c r="D567" s="23"/>
      <c r="E567" s="23"/>
      <c r="F567" s="23"/>
      <c r="G567" s="23"/>
      <c r="H567" s="23"/>
      <c r="I567" s="23"/>
      <c r="J567" s="23"/>
      <c r="K567" s="23"/>
      <c r="L567" s="23"/>
      <c r="M567" s="23"/>
      <c r="N567" s="23"/>
      <c r="O567" s="23"/>
      <c r="P567" s="23"/>
      <c r="Q567" s="23"/>
      <c r="R567" s="23"/>
      <c r="S567" s="23"/>
      <c r="T567" s="411"/>
      <c r="U567" s="23"/>
      <c r="V567" s="73"/>
      <c r="W567" s="23"/>
      <c r="X567" s="23"/>
      <c r="Y567" s="23"/>
      <c r="Z567" s="23"/>
      <c r="AA567" s="23"/>
    </row>
    <row r="568" spans="1:27" ht="15.75" customHeight="1">
      <c r="A568" s="23"/>
      <c r="B568" s="23"/>
      <c r="C568" s="23"/>
      <c r="D568" s="23"/>
      <c r="E568" s="23"/>
      <c r="F568" s="23"/>
      <c r="G568" s="23"/>
      <c r="H568" s="23"/>
      <c r="I568" s="23"/>
      <c r="J568" s="23"/>
      <c r="K568" s="23"/>
      <c r="L568" s="23"/>
      <c r="M568" s="23"/>
      <c r="N568" s="23"/>
      <c r="O568" s="23"/>
      <c r="P568" s="23"/>
      <c r="Q568" s="23"/>
      <c r="R568" s="23"/>
      <c r="S568" s="23"/>
      <c r="T568" s="411"/>
      <c r="U568" s="23"/>
      <c r="V568" s="73"/>
      <c r="W568" s="23"/>
      <c r="X568" s="23"/>
      <c r="Y568" s="23"/>
      <c r="Z568" s="23"/>
      <c r="AA568" s="23"/>
    </row>
    <row r="569" spans="1:27" ht="15.75" customHeight="1">
      <c r="A569" s="23"/>
      <c r="B569" s="23"/>
      <c r="C569" s="23"/>
      <c r="D569" s="23"/>
      <c r="E569" s="23"/>
      <c r="F569" s="23"/>
      <c r="G569" s="23"/>
      <c r="H569" s="23"/>
      <c r="I569" s="23"/>
      <c r="J569" s="23"/>
      <c r="K569" s="23"/>
      <c r="L569" s="23"/>
      <c r="M569" s="23"/>
      <c r="N569" s="23"/>
      <c r="O569" s="23"/>
      <c r="P569" s="23"/>
      <c r="Q569" s="23"/>
      <c r="R569" s="23"/>
      <c r="S569" s="23"/>
      <c r="T569" s="411"/>
      <c r="U569" s="23"/>
      <c r="V569" s="73"/>
      <c r="W569" s="23"/>
      <c r="X569" s="23"/>
      <c r="Y569" s="23"/>
      <c r="Z569" s="23"/>
      <c r="AA569" s="23"/>
    </row>
    <row r="570" spans="1:27" ht="15.75" customHeight="1">
      <c r="A570" s="23"/>
      <c r="B570" s="23"/>
      <c r="C570" s="23"/>
      <c r="D570" s="23"/>
      <c r="E570" s="23"/>
      <c r="F570" s="23"/>
      <c r="G570" s="23"/>
      <c r="H570" s="23"/>
      <c r="I570" s="23"/>
      <c r="J570" s="23"/>
      <c r="K570" s="23"/>
      <c r="L570" s="23"/>
      <c r="M570" s="23"/>
      <c r="N570" s="23"/>
      <c r="O570" s="23"/>
      <c r="P570" s="23"/>
      <c r="Q570" s="23"/>
      <c r="R570" s="23"/>
      <c r="S570" s="23"/>
      <c r="T570" s="411"/>
      <c r="U570" s="23"/>
      <c r="V570" s="73"/>
      <c r="W570" s="23"/>
      <c r="X570" s="23"/>
      <c r="Y570" s="23"/>
      <c r="Z570" s="23"/>
      <c r="AA570" s="23"/>
    </row>
    <row r="571" spans="1:27" ht="15.75" customHeight="1">
      <c r="A571" s="23"/>
      <c r="B571" s="23"/>
      <c r="C571" s="23"/>
      <c r="D571" s="23"/>
      <c r="E571" s="23"/>
      <c r="F571" s="23"/>
      <c r="G571" s="23"/>
      <c r="H571" s="23"/>
      <c r="I571" s="23"/>
      <c r="J571" s="23"/>
      <c r="K571" s="23"/>
      <c r="L571" s="23"/>
      <c r="M571" s="23"/>
      <c r="N571" s="23"/>
      <c r="O571" s="23"/>
      <c r="P571" s="23"/>
      <c r="Q571" s="23"/>
      <c r="R571" s="23"/>
      <c r="S571" s="23"/>
      <c r="T571" s="411"/>
      <c r="U571" s="23"/>
      <c r="V571" s="73"/>
      <c r="W571" s="23"/>
      <c r="X571" s="23"/>
      <c r="Y571" s="23"/>
      <c r="Z571" s="23"/>
      <c r="AA571" s="23"/>
    </row>
    <row r="572" spans="1:27" ht="15.75" customHeight="1">
      <c r="A572" s="23"/>
      <c r="B572" s="23"/>
      <c r="C572" s="23"/>
      <c r="D572" s="23"/>
      <c r="E572" s="23"/>
      <c r="F572" s="23"/>
      <c r="G572" s="23"/>
      <c r="H572" s="23"/>
      <c r="I572" s="23"/>
      <c r="J572" s="23"/>
      <c r="K572" s="23"/>
      <c r="L572" s="23"/>
      <c r="M572" s="23"/>
      <c r="N572" s="23"/>
      <c r="O572" s="23"/>
      <c r="P572" s="23"/>
      <c r="Q572" s="23"/>
      <c r="R572" s="23"/>
      <c r="S572" s="23"/>
      <c r="T572" s="411"/>
      <c r="U572" s="23"/>
      <c r="V572" s="73"/>
      <c r="W572" s="23"/>
      <c r="X572" s="23"/>
      <c r="Y572" s="23"/>
      <c r="Z572" s="23"/>
      <c r="AA572" s="23"/>
    </row>
    <row r="573" spans="1:27" ht="15.75" customHeight="1">
      <c r="A573" s="23"/>
      <c r="B573" s="23"/>
      <c r="C573" s="23"/>
      <c r="D573" s="23"/>
      <c r="E573" s="23"/>
      <c r="F573" s="23"/>
      <c r="G573" s="23"/>
      <c r="H573" s="23"/>
      <c r="I573" s="23"/>
      <c r="J573" s="23"/>
      <c r="K573" s="23"/>
      <c r="L573" s="23"/>
      <c r="M573" s="23"/>
      <c r="N573" s="23"/>
      <c r="O573" s="23"/>
      <c r="P573" s="23"/>
      <c r="Q573" s="23"/>
      <c r="R573" s="23"/>
      <c r="S573" s="23"/>
      <c r="T573" s="411"/>
      <c r="U573" s="23"/>
      <c r="V573" s="73"/>
      <c r="W573" s="23"/>
      <c r="X573" s="23"/>
      <c r="Y573" s="23"/>
      <c r="Z573" s="23"/>
      <c r="AA573" s="23"/>
    </row>
    <row r="574" spans="1:27" ht="15.75" customHeight="1">
      <c r="A574" s="23"/>
      <c r="B574" s="23"/>
      <c r="C574" s="23"/>
      <c r="D574" s="23"/>
      <c r="E574" s="23"/>
      <c r="F574" s="23"/>
      <c r="G574" s="23"/>
      <c r="H574" s="23"/>
      <c r="I574" s="23"/>
      <c r="J574" s="23"/>
      <c r="K574" s="23"/>
      <c r="L574" s="23"/>
      <c r="M574" s="23"/>
      <c r="N574" s="23"/>
      <c r="O574" s="23"/>
      <c r="P574" s="23"/>
      <c r="Q574" s="23"/>
      <c r="R574" s="23"/>
      <c r="S574" s="23"/>
      <c r="T574" s="411"/>
      <c r="U574" s="23"/>
      <c r="V574" s="73"/>
      <c r="W574" s="23"/>
      <c r="X574" s="23"/>
      <c r="Y574" s="23"/>
      <c r="Z574" s="23"/>
      <c r="AA574" s="23"/>
    </row>
    <row r="575" spans="1:27" ht="15.75" customHeight="1">
      <c r="A575" s="23"/>
      <c r="B575" s="23"/>
      <c r="C575" s="23"/>
      <c r="D575" s="23"/>
      <c r="E575" s="23"/>
      <c r="F575" s="23"/>
      <c r="G575" s="23"/>
      <c r="H575" s="23"/>
      <c r="I575" s="23"/>
      <c r="J575" s="23"/>
      <c r="K575" s="23"/>
      <c r="L575" s="23"/>
      <c r="M575" s="23"/>
      <c r="N575" s="23"/>
      <c r="O575" s="23"/>
      <c r="P575" s="23"/>
      <c r="Q575" s="23"/>
      <c r="R575" s="23"/>
      <c r="S575" s="23"/>
      <c r="T575" s="411"/>
      <c r="U575" s="23"/>
      <c r="V575" s="73"/>
      <c r="W575" s="23"/>
      <c r="X575" s="23"/>
      <c r="Y575" s="23"/>
      <c r="Z575" s="23"/>
      <c r="AA575" s="23"/>
    </row>
    <row r="576" spans="1:27" ht="15.75" customHeight="1">
      <c r="A576" s="23"/>
      <c r="B576" s="23"/>
      <c r="C576" s="23"/>
      <c r="D576" s="23"/>
      <c r="E576" s="23"/>
      <c r="F576" s="23"/>
      <c r="G576" s="23"/>
      <c r="H576" s="23"/>
      <c r="I576" s="23"/>
      <c r="J576" s="23"/>
      <c r="K576" s="23"/>
      <c r="L576" s="23"/>
      <c r="M576" s="23"/>
      <c r="N576" s="23"/>
      <c r="O576" s="23"/>
      <c r="P576" s="23"/>
      <c r="Q576" s="23"/>
      <c r="R576" s="23"/>
      <c r="S576" s="23"/>
      <c r="T576" s="411"/>
      <c r="U576" s="23"/>
      <c r="V576" s="73"/>
      <c r="W576" s="23"/>
      <c r="X576" s="23"/>
      <c r="Y576" s="23"/>
      <c r="Z576" s="23"/>
      <c r="AA576" s="23"/>
    </row>
    <row r="577" spans="1:27" ht="15.75" customHeight="1">
      <c r="A577" s="23"/>
      <c r="B577" s="23"/>
      <c r="C577" s="23"/>
      <c r="D577" s="23"/>
      <c r="E577" s="23"/>
      <c r="F577" s="23"/>
      <c r="G577" s="23"/>
      <c r="H577" s="23"/>
      <c r="I577" s="23"/>
      <c r="J577" s="23"/>
      <c r="K577" s="23"/>
      <c r="L577" s="23"/>
      <c r="M577" s="23"/>
      <c r="N577" s="23"/>
      <c r="O577" s="23"/>
      <c r="P577" s="23"/>
      <c r="Q577" s="23"/>
      <c r="R577" s="23"/>
      <c r="S577" s="23"/>
      <c r="T577" s="411"/>
      <c r="U577" s="23"/>
      <c r="V577" s="73"/>
      <c r="W577" s="23"/>
      <c r="X577" s="23"/>
      <c r="Y577" s="23"/>
      <c r="Z577" s="23"/>
      <c r="AA577" s="23"/>
    </row>
    <row r="578" spans="1:27" ht="15.75" customHeight="1">
      <c r="A578" s="23"/>
      <c r="B578" s="23"/>
      <c r="C578" s="23"/>
      <c r="D578" s="23"/>
      <c r="E578" s="23"/>
      <c r="F578" s="23"/>
      <c r="G578" s="23"/>
      <c r="H578" s="23"/>
      <c r="I578" s="23"/>
      <c r="J578" s="23"/>
      <c r="K578" s="23"/>
      <c r="L578" s="23"/>
      <c r="M578" s="23"/>
      <c r="N578" s="23"/>
      <c r="O578" s="23"/>
      <c r="P578" s="23"/>
      <c r="Q578" s="23"/>
      <c r="R578" s="23"/>
      <c r="S578" s="23"/>
      <c r="T578" s="411"/>
      <c r="U578" s="23"/>
      <c r="V578" s="73"/>
      <c r="W578" s="23"/>
      <c r="X578" s="23"/>
      <c r="Y578" s="23"/>
      <c r="Z578" s="23"/>
      <c r="AA578" s="23"/>
    </row>
    <row r="579" spans="1:27" ht="15.75" customHeight="1">
      <c r="A579" s="23"/>
      <c r="B579" s="23"/>
      <c r="C579" s="23"/>
      <c r="D579" s="23"/>
      <c r="E579" s="23"/>
      <c r="F579" s="23"/>
      <c r="G579" s="23"/>
      <c r="H579" s="23"/>
      <c r="I579" s="23"/>
      <c r="J579" s="23"/>
      <c r="K579" s="23"/>
      <c r="L579" s="23"/>
      <c r="M579" s="23"/>
      <c r="N579" s="23"/>
      <c r="O579" s="23"/>
      <c r="P579" s="23"/>
      <c r="Q579" s="23"/>
      <c r="R579" s="23"/>
      <c r="S579" s="23"/>
      <c r="T579" s="411"/>
      <c r="U579" s="23"/>
      <c r="V579" s="73"/>
      <c r="W579" s="23"/>
      <c r="X579" s="23"/>
      <c r="Y579" s="23"/>
      <c r="Z579" s="23"/>
      <c r="AA579" s="23"/>
    </row>
    <row r="580" spans="1:27" ht="15.75" customHeight="1">
      <c r="A580" s="23"/>
      <c r="B580" s="23"/>
      <c r="C580" s="23"/>
      <c r="D580" s="23"/>
      <c r="E580" s="23"/>
      <c r="F580" s="23"/>
      <c r="G580" s="23"/>
      <c r="H580" s="23"/>
      <c r="I580" s="23"/>
      <c r="J580" s="23"/>
      <c r="K580" s="23"/>
      <c r="L580" s="23"/>
      <c r="M580" s="23"/>
      <c r="N580" s="23"/>
      <c r="O580" s="23"/>
      <c r="P580" s="23"/>
      <c r="Q580" s="23"/>
      <c r="R580" s="23"/>
      <c r="S580" s="23"/>
      <c r="T580" s="411"/>
      <c r="U580" s="23"/>
      <c r="V580" s="73"/>
      <c r="W580" s="23"/>
      <c r="X580" s="23"/>
      <c r="Y580" s="23"/>
      <c r="Z580" s="23"/>
      <c r="AA580" s="23"/>
    </row>
    <row r="581" spans="1:27" ht="15.75" customHeight="1">
      <c r="A581" s="23"/>
      <c r="B581" s="23"/>
      <c r="C581" s="23"/>
      <c r="D581" s="23"/>
      <c r="E581" s="23"/>
      <c r="F581" s="23"/>
      <c r="G581" s="23"/>
      <c r="H581" s="23"/>
      <c r="I581" s="23"/>
      <c r="J581" s="23"/>
      <c r="K581" s="23"/>
      <c r="L581" s="23"/>
      <c r="M581" s="23"/>
      <c r="N581" s="23"/>
      <c r="O581" s="23"/>
      <c r="P581" s="23"/>
      <c r="Q581" s="23"/>
      <c r="R581" s="23"/>
      <c r="S581" s="23"/>
      <c r="T581" s="411"/>
      <c r="U581" s="23"/>
      <c r="V581" s="73"/>
      <c r="W581" s="23"/>
      <c r="X581" s="23"/>
      <c r="Y581" s="23"/>
      <c r="Z581" s="23"/>
      <c r="AA581" s="23"/>
    </row>
    <row r="582" spans="1:27" ht="15.75" customHeight="1">
      <c r="A582" s="23"/>
      <c r="B582" s="23"/>
      <c r="C582" s="23"/>
      <c r="D582" s="23"/>
      <c r="E582" s="23"/>
      <c r="F582" s="23"/>
      <c r="G582" s="23"/>
      <c r="H582" s="23"/>
      <c r="I582" s="23"/>
      <c r="J582" s="23"/>
      <c r="K582" s="23"/>
      <c r="L582" s="23"/>
      <c r="M582" s="23"/>
      <c r="N582" s="23"/>
      <c r="O582" s="23"/>
      <c r="P582" s="23"/>
      <c r="Q582" s="23"/>
      <c r="R582" s="23"/>
      <c r="S582" s="23"/>
      <c r="T582" s="411"/>
      <c r="U582" s="23"/>
      <c r="V582" s="73"/>
      <c r="W582" s="23"/>
      <c r="X582" s="23"/>
      <c r="Y582" s="23"/>
      <c r="Z582" s="23"/>
      <c r="AA582" s="23"/>
    </row>
    <row r="583" spans="1:27" ht="15.75" customHeight="1">
      <c r="A583" s="23"/>
      <c r="B583" s="23"/>
      <c r="C583" s="23"/>
      <c r="D583" s="23"/>
      <c r="E583" s="23"/>
      <c r="F583" s="23"/>
      <c r="G583" s="23"/>
      <c r="H583" s="23"/>
      <c r="I583" s="23"/>
      <c r="J583" s="23"/>
      <c r="K583" s="23"/>
      <c r="L583" s="23"/>
      <c r="M583" s="23"/>
      <c r="N583" s="23"/>
      <c r="O583" s="23"/>
      <c r="P583" s="23"/>
      <c r="Q583" s="23"/>
      <c r="R583" s="23"/>
      <c r="S583" s="23"/>
      <c r="T583" s="411"/>
      <c r="U583" s="23"/>
      <c r="V583" s="73"/>
      <c r="W583" s="23"/>
      <c r="X583" s="23"/>
      <c r="Y583" s="23"/>
      <c r="Z583" s="23"/>
      <c r="AA583" s="23"/>
    </row>
    <row r="584" spans="1:27" ht="15.75" customHeight="1">
      <c r="A584" s="23"/>
      <c r="B584" s="23"/>
      <c r="C584" s="23"/>
      <c r="D584" s="23"/>
      <c r="E584" s="23"/>
      <c r="F584" s="23"/>
      <c r="G584" s="23"/>
      <c r="H584" s="23"/>
      <c r="I584" s="23"/>
      <c r="J584" s="23"/>
      <c r="K584" s="23"/>
      <c r="L584" s="23"/>
      <c r="M584" s="23"/>
      <c r="N584" s="23"/>
      <c r="O584" s="23"/>
      <c r="P584" s="23"/>
      <c r="Q584" s="23"/>
      <c r="R584" s="23"/>
      <c r="S584" s="23"/>
      <c r="T584" s="411"/>
      <c r="U584" s="23"/>
      <c r="V584" s="73"/>
      <c r="W584" s="23"/>
      <c r="X584" s="23"/>
      <c r="Y584" s="23"/>
      <c r="Z584" s="23"/>
      <c r="AA584" s="23"/>
    </row>
    <row r="585" spans="1:27" ht="15.75" customHeight="1">
      <c r="A585" s="23"/>
      <c r="B585" s="23"/>
      <c r="C585" s="23"/>
      <c r="D585" s="23"/>
      <c r="E585" s="23"/>
      <c r="F585" s="23"/>
      <c r="G585" s="23"/>
      <c r="H585" s="23"/>
      <c r="I585" s="23"/>
      <c r="J585" s="23"/>
      <c r="K585" s="23"/>
      <c r="L585" s="23"/>
      <c r="M585" s="23"/>
      <c r="N585" s="23"/>
      <c r="O585" s="23"/>
      <c r="P585" s="23"/>
      <c r="Q585" s="23"/>
      <c r="R585" s="23"/>
      <c r="S585" s="23"/>
      <c r="T585" s="411"/>
      <c r="U585" s="23"/>
      <c r="V585" s="73"/>
      <c r="W585" s="23"/>
      <c r="X585" s="23"/>
      <c r="Y585" s="23"/>
      <c r="Z585" s="23"/>
      <c r="AA585" s="23"/>
    </row>
    <row r="586" spans="1:27" ht="15.75" customHeight="1">
      <c r="A586" s="23"/>
      <c r="B586" s="23"/>
      <c r="C586" s="23"/>
      <c r="D586" s="23"/>
      <c r="E586" s="23"/>
      <c r="F586" s="23"/>
      <c r="G586" s="23"/>
      <c r="H586" s="23"/>
      <c r="I586" s="23"/>
      <c r="J586" s="23"/>
      <c r="K586" s="23"/>
      <c r="L586" s="23"/>
      <c r="M586" s="23"/>
      <c r="N586" s="23"/>
      <c r="O586" s="23"/>
      <c r="P586" s="23"/>
      <c r="Q586" s="23"/>
      <c r="R586" s="23"/>
      <c r="S586" s="23"/>
      <c r="T586" s="411"/>
      <c r="U586" s="23"/>
      <c r="V586" s="73"/>
      <c r="W586" s="23"/>
      <c r="X586" s="23"/>
      <c r="Y586" s="23"/>
      <c r="Z586" s="23"/>
      <c r="AA586" s="23"/>
    </row>
    <row r="587" spans="1:27" ht="15.75" customHeight="1">
      <c r="A587" s="23"/>
      <c r="B587" s="23"/>
      <c r="C587" s="23"/>
      <c r="D587" s="23"/>
      <c r="E587" s="23"/>
      <c r="F587" s="23"/>
      <c r="G587" s="23"/>
      <c r="H587" s="23"/>
      <c r="I587" s="23"/>
      <c r="J587" s="23"/>
      <c r="K587" s="23"/>
      <c r="L587" s="23"/>
      <c r="M587" s="23"/>
      <c r="N587" s="23"/>
      <c r="O587" s="23"/>
      <c r="P587" s="23"/>
      <c r="Q587" s="23"/>
      <c r="R587" s="23"/>
      <c r="S587" s="23"/>
      <c r="T587" s="411"/>
      <c r="U587" s="23"/>
      <c r="V587" s="73"/>
      <c r="W587" s="23"/>
      <c r="X587" s="23"/>
      <c r="Y587" s="23"/>
      <c r="Z587" s="23"/>
      <c r="AA587" s="23"/>
    </row>
    <row r="588" spans="1:27" ht="15.75" customHeight="1">
      <c r="A588" s="23"/>
      <c r="B588" s="23"/>
      <c r="C588" s="23"/>
      <c r="D588" s="23"/>
      <c r="E588" s="23"/>
      <c r="F588" s="23"/>
      <c r="G588" s="23"/>
      <c r="H588" s="23"/>
      <c r="I588" s="23"/>
      <c r="J588" s="23"/>
      <c r="K588" s="23"/>
      <c r="L588" s="23"/>
      <c r="M588" s="23"/>
      <c r="N588" s="23"/>
      <c r="O588" s="23"/>
      <c r="P588" s="23"/>
      <c r="Q588" s="23"/>
      <c r="R588" s="23"/>
      <c r="S588" s="23"/>
      <c r="T588" s="411"/>
      <c r="U588" s="23"/>
      <c r="V588" s="73"/>
      <c r="W588" s="23"/>
      <c r="X588" s="23"/>
      <c r="Y588" s="23"/>
      <c r="Z588" s="23"/>
      <c r="AA588" s="23"/>
    </row>
    <row r="589" spans="1:27" ht="15.75" customHeight="1">
      <c r="A589" s="23"/>
      <c r="B589" s="23"/>
      <c r="C589" s="23"/>
      <c r="D589" s="23"/>
      <c r="E589" s="23"/>
      <c r="F589" s="23"/>
      <c r="G589" s="23"/>
      <c r="H589" s="23"/>
      <c r="I589" s="23"/>
      <c r="J589" s="23"/>
      <c r="K589" s="23"/>
      <c r="L589" s="23"/>
      <c r="M589" s="23"/>
      <c r="N589" s="23"/>
      <c r="O589" s="23"/>
      <c r="P589" s="23"/>
      <c r="Q589" s="23"/>
      <c r="R589" s="23"/>
      <c r="S589" s="23"/>
      <c r="T589" s="411"/>
      <c r="U589" s="23"/>
      <c r="V589" s="73"/>
      <c r="W589" s="23"/>
      <c r="X589" s="23"/>
      <c r="Y589" s="23"/>
      <c r="Z589" s="23"/>
      <c r="AA589" s="23"/>
    </row>
    <row r="590" spans="1:27" ht="15.75" customHeight="1">
      <c r="A590" s="23"/>
      <c r="B590" s="23"/>
      <c r="C590" s="23"/>
      <c r="D590" s="23"/>
      <c r="E590" s="23"/>
      <c r="F590" s="23"/>
      <c r="G590" s="23"/>
      <c r="H590" s="23"/>
      <c r="I590" s="23"/>
      <c r="J590" s="23"/>
      <c r="K590" s="23"/>
      <c r="L590" s="23"/>
      <c r="M590" s="23"/>
      <c r="N590" s="23"/>
      <c r="O590" s="23"/>
      <c r="P590" s="23"/>
      <c r="Q590" s="23"/>
      <c r="R590" s="23"/>
      <c r="S590" s="23"/>
      <c r="T590" s="411"/>
      <c r="U590" s="23"/>
      <c r="V590" s="73"/>
      <c r="W590" s="23"/>
      <c r="X590" s="23"/>
      <c r="Y590" s="23"/>
      <c r="Z590" s="23"/>
      <c r="AA590" s="23"/>
    </row>
    <row r="591" spans="1:27" ht="15.75" customHeight="1">
      <c r="A591" s="23"/>
      <c r="B591" s="23"/>
      <c r="C591" s="23"/>
      <c r="D591" s="23"/>
      <c r="E591" s="23"/>
      <c r="F591" s="23"/>
      <c r="G591" s="23"/>
      <c r="H591" s="23"/>
      <c r="I591" s="23"/>
      <c r="J591" s="23"/>
      <c r="K591" s="23"/>
      <c r="L591" s="23"/>
      <c r="M591" s="23"/>
      <c r="N591" s="23"/>
      <c r="O591" s="23"/>
      <c r="P591" s="23"/>
      <c r="Q591" s="23"/>
      <c r="R591" s="23"/>
      <c r="S591" s="23"/>
      <c r="T591" s="411"/>
      <c r="U591" s="23"/>
      <c r="V591" s="73"/>
      <c r="W591" s="23"/>
      <c r="X591" s="23"/>
      <c r="Y591" s="23"/>
      <c r="Z591" s="23"/>
      <c r="AA591" s="23"/>
    </row>
    <row r="592" spans="1:27" ht="15.75" customHeight="1">
      <c r="A592" s="23"/>
      <c r="B592" s="23"/>
      <c r="C592" s="23"/>
      <c r="D592" s="23"/>
      <c r="E592" s="23"/>
      <c r="F592" s="23"/>
      <c r="G592" s="23"/>
      <c r="H592" s="23"/>
      <c r="I592" s="23"/>
      <c r="J592" s="23"/>
      <c r="K592" s="23"/>
      <c r="L592" s="23"/>
      <c r="M592" s="23"/>
      <c r="N592" s="23"/>
      <c r="O592" s="23"/>
      <c r="P592" s="23"/>
      <c r="Q592" s="23"/>
      <c r="R592" s="23"/>
      <c r="S592" s="23"/>
      <c r="T592" s="411"/>
      <c r="U592" s="23"/>
      <c r="V592" s="73"/>
      <c r="W592" s="23"/>
      <c r="X592" s="23"/>
      <c r="Y592" s="23"/>
      <c r="Z592" s="23"/>
      <c r="AA592" s="23"/>
    </row>
    <row r="593" spans="1:27" ht="15.75" customHeight="1">
      <c r="A593" s="23"/>
      <c r="B593" s="23"/>
      <c r="C593" s="23"/>
      <c r="D593" s="23"/>
      <c r="E593" s="23"/>
      <c r="F593" s="23"/>
      <c r="G593" s="23"/>
      <c r="H593" s="23"/>
      <c r="I593" s="23"/>
      <c r="J593" s="23"/>
      <c r="K593" s="23"/>
      <c r="L593" s="23"/>
      <c r="M593" s="23"/>
      <c r="N593" s="23"/>
      <c r="O593" s="23"/>
      <c r="P593" s="23"/>
      <c r="Q593" s="23"/>
      <c r="R593" s="23"/>
      <c r="S593" s="23"/>
      <c r="T593" s="411"/>
      <c r="U593" s="23"/>
      <c r="V593" s="73"/>
      <c r="W593" s="23"/>
      <c r="X593" s="23"/>
      <c r="Y593" s="23"/>
      <c r="Z593" s="23"/>
      <c r="AA593" s="23"/>
    </row>
    <row r="594" spans="1:27" ht="15.75" customHeight="1">
      <c r="A594" s="23"/>
      <c r="B594" s="23"/>
      <c r="C594" s="23"/>
      <c r="D594" s="23"/>
      <c r="E594" s="23"/>
      <c r="F594" s="23"/>
      <c r="G594" s="23"/>
      <c r="H594" s="23"/>
      <c r="I594" s="23"/>
      <c r="J594" s="23"/>
      <c r="K594" s="23"/>
      <c r="L594" s="23"/>
      <c r="M594" s="23"/>
      <c r="N594" s="23"/>
      <c r="O594" s="23"/>
      <c r="P594" s="23"/>
      <c r="Q594" s="23"/>
      <c r="R594" s="23"/>
      <c r="S594" s="23"/>
      <c r="T594" s="411"/>
      <c r="U594" s="23"/>
      <c r="V594" s="73"/>
      <c r="W594" s="23"/>
      <c r="X594" s="23"/>
      <c r="Y594" s="23"/>
      <c r="Z594" s="23"/>
      <c r="AA594" s="23"/>
    </row>
    <row r="595" spans="1:27" ht="15.75" customHeight="1">
      <c r="A595" s="23"/>
      <c r="B595" s="23"/>
      <c r="C595" s="23"/>
      <c r="D595" s="23"/>
      <c r="E595" s="23"/>
      <c r="F595" s="23"/>
      <c r="G595" s="23"/>
      <c r="H595" s="23"/>
      <c r="I595" s="23"/>
      <c r="J595" s="23"/>
      <c r="K595" s="23"/>
      <c r="L595" s="23"/>
      <c r="M595" s="23"/>
      <c r="N595" s="23"/>
      <c r="O595" s="23"/>
      <c r="P595" s="23"/>
      <c r="Q595" s="23"/>
      <c r="R595" s="23"/>
      <c r="S595" s="23"/>
      <c r="T595" s="411"/>
      <c r="U595" s="23"/>
      <c r="V595" s="73"/>
      <c r="W595" s="23"/>
      <c r="X595" s="23"/>
      <c r="Y595" s="23"/>
      <c r="Z595" s="23"/>
      <c r="AA595" s="23"/>
    </row>
    <row r="596" spans="1:27" ht="15.75" customHeight="1">
      <c r="A596" s="23"/>
      <c r="B596" s="23"/>
      <c r="C596" s="23"/>
      <c r="D596" s="23"/>
      <c r="E596" s="23"/>
      <c r="F596" s="23"/>
      <c r="G596" s="23"/>
      <c r="H596" s="23"/>
      <c r="I596" s="23"/>
      <c r="J596" s="23"/>
      <c r="K596" s="23"/>
      <c r="L596" s="23"/>
      <c r="M596" s="23"/>
      <c r="N596" s="23"/>
      <c r="O596" s="23"/>
      <c r="P596" s="23"/>
      <c r="Q596" s="23"/>
      <c r="R596" s="23"/>
      <c r="S596" s="23"/>
      <c r="T596" s="411"/>
      <c r="U596" s="23"/>
      <c r="V596" s="73"/>
      <c r="W596" s="23"/>
      <c r="X596" s="23"/>
      <c r="Y596" s="23"/>
      <c r="Z596" s="23"/>
      <c r="AA596" s="23"/>
    </row>
    <row r="597" spans="1:27" ht="15.75" customHeight="1">
      <c r="A597" s="23"/>
      <c r="B597" s="23"/>
      <c r="C597" s="23"/>
      <c r="D597" s="23"/>
      <c r="E597" s="23"/>
      <c r="F597" s="23"/>
      <c r="G597" s="23"/>
      <c r="H597" s="23"/>
      <c r="I597" s="23"/>
      <c r="J597" s="23"/>
      <c r="K597" s="23"/>
      <c r="L597" s="23"/>
      <c r="M597" s="23"/>
      <c r="N597" s="23"/>
      <c r="O597" s="23"/>
      <c r="P597" s="23"/>
      <c r="Q597" s="23"/>
      <c r="R597" s="23"/>
      <c r="S597" s="23"/>
      <c r="T597" s="411"/>
      <c r="U597" s="23"/>
      <c r="V597" s="73"/>
      <c r="W597" s="23"/>
      <c r="X597" s="23"/>
      <c r="Y597" s="23"/>
      <c r="Z597" s="23"/>
      <c r="AA597" s="23"/>
    </row>
    <row r="598" spans="1:27" ht="15.75" customHeight="1">
      <c r="A598" s="23"/>
      <c r="B598" s="23"/>
      <c r="C598" s="23"/>
      <c r="D598" s="23"/>
      <c r="E598" s="23"/>
      <c r="F598" s="23"/>
      <c r="G598" s="23"/>
      <c r="H598" s="23"/>
      <c r="I598" s="23"/>
      <c r="J598" s="23"/>
      <c r="K598" s="23"/>
      <c r="L598" s="23"/>
      <c r="M598" s="23"/>
      <c r="N598" s="23"/>
      <c r="O598" s="23"/>
      <c r="P598" s="23"/>
      <c r="Q598" s="23"/>
      <c r="R598" s="23"/>
      <c r="S598" s="23"/>
      <c r="T598" s="411"/>
      <c r="U598" s="23"/>
      <c r="V598" s="73"/>
      <c r="W598" s="23"/>
      <c r="X598" s="23"/>
      <c r="Y598" s="23"/>
      <c r="Z598" s="23"/>
      <c r="AA598" s="23"/>
    </row>
    <row r="599" spans="1:27" ht="15.75" customHeight="1">
      <c r="A599" s="23"/>
      <c r="B599" s="23"/>
      <c r="C599" s="23"/>
      <c r="D599" s="23"/>
      <c r="E599" s="23"/>
      <c r="F599" s="23"/>
      <c r="G599" s="23"/>
      <c r="H599" s="23"/>
      <c r="I599" s="23"/>
      <c r="J599" s="23"/>
      <c r="K599" s="23"/>
      <c r="L599" s="23"/>
      <c r="M599" s="23"/>
      <c r="N599" s="23"/>
      <c r="O599" s="23"/>
      <c r="P599" s="23"/>
      <c r="Q599" s="23"/>
      <c r="R599" s="23"/>
      <c r="S599" s="23"/>
      <c r="T599" s="411"/>
      <c r="U599" s="23"/>
      <c r="V599" s="73"/>
      <c r="W599" s="23"/>
      <c r="X599" s="23"/>
      <c r="Y599" s="23"/>
      <c r="Z599" s="23"/>
      <c r="AA599" s="23"/>
    </row>
    <row r="600" spans="1:27" ht="15.75" customHeight="1">
      <c r="A600" s="23"/>
      <c r="B600" s="23"/>
      <c r="C600" s="23"/>
      <c r="D600" s="23"/>
      <c r="E600" s="23"/>
      <c r="F600" s="23"/>
      <c r="G600" s="23"/>
      <c r="H600" s="23"/>
      <c r="I600" s="23"/>
      <c r="J600" s="23"/>
      <c r="K600" s="23"/>
      <c r="L600" s="23"/>
      <c r="M600" s="23"/>
      <c r="N600" s="23"/>
      <c r="O600" s="23"/>
      <c r="P600" s="23"/>
      <c r="Q600" s="23"/>
      <c r="R600" s="23"/>
      <c r="S600" s="23"/>
      <c r="T600" s="411"/>
      <c r="U600" s="23"/>
      <c r="V600" s="73"/>
      <c r="W600" s="23"/>
      <c r="X600" s="23"/>
      <c r="Y600" s="23"/>
      <c r="Z600" s="23"/>
      <c r="AA600" s="23"/>
    </row>
    <row r="601" spans="1:27" ht="15.75" customHeight="1">
      <c r="A601" s="23"/>
      <c r="B601" s="23"/>
      <c r="C601" s="23"/>
      <c r="D601" s="23"/>
      <c r="E601" s="23"/>
      <c r="F601" s="23"/>
      <c r="G601" s="23"/>
      <c r="H601" s="23"/>
      <c r="I601" s="23"/>
      <c r="J601" s="23"/>
      <c r="K601" s="23"/>
      <c r="L601" s="23"/>
      <c r="M601" s="23"/>
      <c r="N601" s="23"/>
      <c r="O601" s="23"/>
      <c r="P601" s="23"/>
      <c r="Q601" s="23"/>
      <c r="R601" s="23"/>
      <c r="S601" s="23"/>
      <c r="T601" s="411"/>
      <c r="U601" s="23"/>
      <c r="V601" s="73"/>
      <c r="W601" s="23"/>
      <c r="X601" s="23"/>
      <c r="Y601" s="23"/>
      <c r="Z601" s="23"/>
      <c r="AA601" s="23"/>
    </row>
    <row r="602" spans="1:27" ht="15.75" customHeight="1">
      <c r="A602" s="23"/>
      <c r="B602" s="23"/>
      <c r="C602" s="23"/>
      <c r="D602" s="23"/>
      <c r="E602" s="23"/>
      <c r="F602" s="23"/>
      <c r="G602" s="23"/>
      <c r="H602" s="23"/>
      <c r="I602" s="23"/>
      <c r="J602" s="23"/>
      <c r="K602" s="23"/>
      <c r="L602" s="23"/>
      <c r="M602" s="23"/>
      <c r="N602" s="23"/>
      <c r="O602" s="23"/>
      <c r="P602" s="23"/>
      <c r="Q602" s="23"/>
      <c r="R602" s="23"/>
      <c r="S602" s="23"/>
      <c r="T602" s="411"/>
      <c r="U602" s="23"/>
      <c r="V602" s="73"/>
      <c r="W602" s="23"/>
      <c r="X602" s="23"/>
      <c r="Y602" s="23"/>
      <c r="Z602" s="23"/>
      <c r="AA602" s="23"/>
    </row>
    <row r="603" spans="1:27" ht="15.75" customHeight="1">
      <c r="A603" s="23"/>
      <c r="B603" s="23"/>
      <c r="C603" s="23"/>
      <c r="D603" s="23"/>
      <c r="E603" s="23"/>
      <c r="F603" s="23"/>
      <c r="G603" s="23"/>
      <c r="H603" s="23"/>
      <c r="I603" s="23"/>
      <c r="J603" s="23"/>
      <c r="K603" s="23"/>
      <c r="L603" s="23"/>
      <c r="M603" s="23"/>
      <c r="N603" s="23"/>
      <c r="O603" s="23"/>
      <c r="P603" s="23"/>
      <c r="Q603" s="23"/>
      <c r="R603" s="23"/>
      <c r="S603" s="23"/>
      <c r="T603" s="411"/>
      <c r="U603" s="23"/>
      <c r="V603" s="73"/>
      <c r="W603" s="23"/>
      <c r="X603" s="23"/>
      <c r="Y603" s="23"/>
      <c r="Z603" s="23"/>
      <c r="AA603" s="23"/>
    </row>
    <row r="604" spans="1:27" ht="15.75" customHeight="1">
      <c r="A604" s="23"/>
      <c r="B604" s="23"/>
      <c r="C604" s="23"/>
      <c r="D604" s="23"/>
      <c r="E604" s="23"/>
      <c r="F604" s="23"/>
      <c r="G604" s="23"/>
      <c r="H604" s="23"/>
      <c r="I604" s="23"/>
      <c r="J604" s="23"/>
      <c r="K604" s="23"/>
      <c r="L604" s="23"/>
      <c r="M604" s="23"/>
      <c r="N604" s="23"/>
      <c r="O604" s="23"/>
      <c r="P604" s="23"/>
      <c r="Q604" s="23"/>
      <c r="R604" s="23"/>
      <c r="S604" s="23"/>
      <c r="T604" s="411"/>
      <c r="U604" s="23"/>
      <c r="V604" s="73"/>
      <c r="W604" s="23"/>
      <c r="X604" s="23"/>
      <c r="Y604" s="23"/>
      <c r="Z604" s="23"/>
      <c r="AA604" s="23"/>
    </row>
    <row r="605" spans="1:27" ht="15.75" customHeight="1">
      <c r="A605" s="23"/>
      <c r="B605" s="23"/>
      <c r="C605" s="23"/>
      <c r="D605" s="23"/>
      <c r="E605" s="23"/>
      <c r="F605" s="23"/>
      <c r="G605" s="23"/>
      <c r="H605" s="23"/>
      <c r="I605" s="23"/>
      <c r="J605" s="23"/>
      <c r="K605" s="23"/>
      <c r="L605" s="23"/>
      <c r="M605" s="23"/>
      <c r="N605" s="23"/>
      <c r="O605" s="23"/>
      <c r="P605" s="23"/>
      <c r="Q605" s="23"/>
      <c r="R605" s="23"/>
      <c r="S605" s="23"/>
      <c r="T605" s="411"/>
      <c r="U605" s="23"/>
      <c r="V605" s="73"/>
      <c r="W605" s="23"/>
      <c r="X605" s="23"/>
      <c r="Y605" s="23"/>
      <c r="Z605" s="23"/>
      <c r="AA605" s="23"/>
    </row>
    <row r="606" spans="1:27" ht="15.75" customHeight="1">
      <c r="A606" s="23"/>
      <c r="B606" s="23"/>
      <c r="C606" s="23"/>
      <c r="D606" s="23"/>
      <c r="E606" s="23"/>
      <c r="F606" s="23"/>
      <c r="G606" s="23"/>
      <c r="H606" s="23"/>
      <c r="I606" s="23"/>
      <c r="J606" s="23"/>
      <c r="K606" s="23"/>
      <c r="L606" s="23"/>
      <c r="M606" s="23"/>
      <c r="N606" s="23"/>
      <c r="O606" s="23"/>
      <c r="P606" s="23"/>
      <c r="Q606" s="23"/>
      <c r="R606" s="23"/>
      <c r="S606" s="23"/>
      <c r="T606" s="411"/>
      <c r="U606" s="23"/>
      <c r="V606" s="73"/>
      <c r="W606" s="23"/>
      <c r="X606" s="23"/>
      <c r="Y606" s="23"/>
      <c r="Z606" s="23"/>
      <c r="AA606" s="23"/>
    </row>
    <row r="607" spans="1:27" ht="15.75" customHeight="1">
      <c r="A607" s="23"/>
      <c r="B607" s="23"/>
      <c r="C607" s="23"/>
      <c r="D607" s="23"/>
      <c r="E607" s="23"/>
      <c r="F607" s="23"/>
      <c r="G607" s="23"/>
      <c r="H607" s="23"/>
      <c r="I607" s="23"/>
      <c r="J607" s="23"/>
      <c r="K607" s="23"/>
      <c r="L607" s="23"/>
      <c r="M607" s="23"/>
      <c r="N607" s="23"/>
      <c r="O607" s="23"/>
      <c r="P607" s="23"/>
      <c r="Q607" s="23"/>
      <c r="R607" s="23"/>
      <c r="S607" s="23"/>
      <c r="T607" s="411"/>
      <c r="U607" s="23"/>
      <c r="V607" s="73"/>
      <c r="W607" s="23"/>
      <c r="X607" s="23"/>
      <c r="Y607" s="23"/>
      <c r="Z607" s="23"/>
      <c r="AA607" s="23"/>
    </row>
    <row r="608" spans="1:27" ht="15.75" customHeight="1">
      <c r="A608" s="23"/>
      <c r="B608" s="23"/>
      <c r="C608" s="23"/>
      <c r="D608" s="23"/>
      <c r="E608" s="23"/>
      <c r="F608" s="23"/>
      <c r="G608" s="23"/>
      <c r="H608" s="23"/>
      <c r="I608" s="23"/>
      <c r="J608" s="23"/>
      <c r="K608" s="23"/>
      <c r="L608" s="23"/>
      <c r="M608" s="23"/>
      <c r="N608" s="23"/>
      <c r="O608" s="23"/>
      <c r="P608" s="23"/>
      <c r="Q608" s="23"/>
      <c r="R608" s="23"/>
      <c r="S608" s="23"/>
      <c r="T608" s="411"/>
      <c r="U608" s="23"/>
      <c r="V608" s="73"/>
      <c r="W608" s="23"/>
      <c r="X608" s="23"/>
      <c r="Y608" s="23"/>
      <c r="Z608" s="23"/>
      <c r="AA608" s="23"/>
    </row>
    <row r="609" spans="1:27" ht="15.75" customHeight="1">
      <c r="A609" s="23"/>
      <c r="B609" s="23"/>
      <c r="C609" s="23"/>
      <c r="D609" s="23"/>
      <c r="E609" s="23"/>
      <c r="F609" s="23"/>
      <c r="G609" s="23"/>
      <c r="H609" s="23"/>
      <c r="I609" s="23"/>
      <c r="J609" s="23"/>
      <c r="K609" s="23"/>
      <c r="L609" s="23"/>
      <c r="M609" s="23"/>
      <c r="N609" s="23"/>
      <c r="O609" s="23"/>
      <c r="P609" s="23"/>
      <c r="Q609" s="23"/>
      <c r="R609" s="23"/>
      <c r="S609" s="23"/>
      <c r="T609" s="411"/>
      <c r="U609" s="23"/>
      <c r="V609" s="73"/>
      <c r="W609" s="23"/>
      <c r="X609" s="23"/>
      <c r="Y609" s="23"/>
      <c r="Z609" s="23"/>
      <c r="AA609" s="23"/>
    </row>
    <row r="610" spans="1:27" ht="15.75" customHeight="1">
      <c r="A610" s="23"/>
      <c r="B610" s="23"/>
      <c r="C610" s="23"/>
      <c r="D610" s="23"/>
      <c r="E610" s="23"/>
      <c r="F610" s="23"/>
      <c r="G610" s="23"/>
      <c r="H610" s="23"/>
      <c r="I610" s="23"/>
      <c r="J610" s="23"/>
      <c r="K610" s="23"/>
      <c r="L610" s="23"/>
      <c r="M610" s="23"/>
      <c r="N610" s="23"/>
      <c r="O610" s="23"/>
      <c r="P610" s="23"/>
      <c r="Q610" s="23"/>
      <c r="R610" s="23"/>
      <c r="S610" s="23"/>
      <c r="T610" s="411"/>
      <c r="U610" s="23"/>
      <c r="V610" s="73"/>
      <c r="W610" s="23"/>
      <c r="X610" s="23"/>
      <c r="Y610" s="23"/>
      <c r="Z610" s="23"/>
      <c r="AA610" s="23"/>
    </row>
    <row r="611" spans="1:27" ht="15.75" customHeight="1">
      <c r="A611" s="23"/>
      <c r="B611" s="23"/>
      <c r="C611" s="23"/>
      <c r="D611" s="23"/>
      <c r="E611" s="23"/>
      <c r="F611" s="23"/>
      <c r="G611" s="23"/>
      <c r="H611" s="23"/>
      <c r="I611" s="23"/>
      <c r="J611" s="23"/>
      <c r="K611" s="23"/>
      <c r="L611" s="23"/>
      <c r="M611" s="23"/>
      <c r="N611" s="23"/>
      <c r="O611" s="23"/>
      <c r="P611" s="23"/>
      <c r="Q611" s="23"/>
      <c r="R611" s="23"/>
      <c r="S611" s="23"/>
      <c r="T611" s="411"/>
      <c r="U611" s="23"/>
      <c r="V611" s="73"/>
      <c r="W611" s="23"/>
      <c r="X611" s="23"/>
      <c r="Y611" s="23"/>
      <c r="Z611" s="23"/>
      <c r="AA611" s="23"/>
    </row>
    <row r="612" spans="1:27" ht="15.75" customHeight="1">
      <c r="A612" s="23"/>
      <c r="B612" s="23"/>
      <c r="C612" s="23"/>
      <c r="D612" s="23"/>
      <c r="E612" s="23"/>
      <c r="F612" s="23"/>
      <c r="G612" s="23"/>
      <c r="H612" s="23"/>
      <c r="I612" s="23"/>
      <c r="J612" s="23"/>
      <c r="K612" s="23"/>
      <c r="L612" s="23"/>
      <c r="M612" s="23"/>
      <c r="N612" s="23"/>
      <c r="O612" s="23"/>
      <c r="P612" s="23"/>
      <c r="Q612" s="23"/>
      <c r="R612" s="23"/>
      <c r="S612" s="23"/>
      <c r="T612" s="411"/>
      <c r="U612" s="23"/>
      <c r="V612" s="73"/>
      <c r="W612" s="23"/>
      <c r="X612" s="23"/>
      <c r="Y612" s="23"/>
      <c r="Z612" s="23"/>
      <c r="AA612" s="23"/>
    </row>
    <row r="613" spans="1:27" ht="15.75" customHeight="1">
      <c r="A613" s="23"/>
      <c r="B613" s="23"/>
      <c r="C613" s="23"/>
      <c r="D613" s="23"/>
      <c r="E613" s="23"/>
      <c r="F613" s="23"/>
      <c r="G613" s="23"/>
      <c r="H613" s="23"/>
      <c r="I613" s="23"/>
      <c r="J613" s="23"/>
      <c r="K613" s="23"/>
      <c r="L613" s="23"/>
      <c r="M613" s="23"/>
      <c r="N613" s="23"/>
      <c r="O613" s="23"/>
      <c r="P613" s="23"/>
      <c r="Q613" s="23"/>
      <c r="R613" s="23"/>
      <c r="S613" s="23"/>
      <c r="T613" s="411"/>
      <c r="U613" s="23"/>
      <c r="V613" s="73"/>
      <c r="W613" s="23"/>
      <c r="X613" s="23"/>
      <c r="Y613" s="23"/>
      <c r="Z613" s="23"/>
      <c r="AA613" s="23"/>
    </row>
    <row r="614" spans="1:27" ht="15.75" customHeight="1">
      <c r="A614" s="23"/>
      <c r="B614" s="23"/>
      <c r="C614" s="23"/>
      <c r="D614" s="23"/>
      <c r="E614" s="23"/>
      <c r="F614" s="23"/>
      <c r="G614" s="23"/>
      <c r="H614" s="23"/>
      <c r="I614" s="23"/>
      <c r="J614" s="23"/>
      <c r="K614" s="23"/>
      <c r="L614" s="23"/>
      <c r="M614" s="23"/>
      <c r="N614" s="23"/>
      <c r="O614" s="23"/>
      <c r="P614" s="23"/>
      <c r="Q614" s="23"/>
      <c r="R614" s="23"/>
      <c r="S614" s="23"/>
      <c r="T614" s="411"/>
      <c r="U614" s="23"/>
      <c r="V614" s="73"/>
      <c r="W614" s="23"/>
      <c r="X614" s="23"/>
      <c r="Y614" s="23"/>
      <c r="Z614" s="23"/>
      <c r="AA614" s="23"/>
    </row>
    <row r="615" spans="1:27" ht="15.75" customHeight="1">
      <c r="A615" s="23"/>
      <c r="B615" s="23"/>
      <c r="C615" s="23"/>
      <c r="D615" s="23"/>
      <c r="E615" s="23"/>
      <c r="F615" s="23"/>
      <c r="G615" s="23"/>
      <c r="H615" s="23"/>
      <c r="I615" s="23"/>
      <c r="J615" s="23"/>
      <c r="K615" s="23"/>
      <c r="L615" s="23"/>
      <c r="M615" s="23"/>
      <c r="N615" s="23"/>
      <c r="O615" s="23"/>
      <c r="P615" s="23"/>
      <c r="Q615" s="23"/>
      <c r="R615" s="23"/>
      <c r="S615" s="23"/>
      <c r="T615" s="411"/>
      <c r="U615" s="23"/>
      <c r="V615" s="73"/>
      <c r="W615" s="23"/>
      <c r="X615" s="23"/>
      <c r="Y615" s="23"/>
      <c r="Z615" s="23"/>
      <c r="AA615" s="23"/>
    </row>
    <row r="616" spans="1:27" ht="15.75" customHeight="1">
      <c r="A616" s="23"/>
      <c r="B616" s="23"/>
      <c r="C616" s="23"/>
      <c r="D616" s="23"/>
      <c r="E616" s="23"/>
      <c r="F616" s="23"/>
      <c r="G616" s="23"/>
      <c r="H616" s="23"/>
      <c r="I616" s="23"/>
      <c r="J616" s="23"/>
      <c r="K616" s="23"/>
      <c r="L616" s="23"/>
      <c r="M616" s="23"/>
      <c r="N616" s="23"/>
      <c r="O616" s="23"/>
      <c r="P616" s="23"/>
      <c r="Q616" s="23"/>
      <c r="R616" s="23"/>
      <c r="S616" s="23"/>
      <c r="T616" s="411"/>
      <c r="U616" s="23"/>
      <c r="V616" s="73"/>
      <c r="W616" s="23"/>
      <c r="X616" s="23"/>
      <c r="Y616" s="23"/>
      <c r="Z616" s="23"/>
      <c r="AA616" s="23"/>
    </row>
    <row r="617" spans="1:27" ht="15.75" customHeight="1">
      <c r="A617" s="23"/>
      <c r="B617" s="23"/>
      <c r="C617" s="23"/>
      <c r="D617" s="23"/>
      <c r="E617" s="23"/>
      <c r="F617" s="23"/>
      <c r="G617" s="23"/>
      <c r="H617" s="23"/>
      <c r="I617" s="23"/>
      <c r="J617" s="23"/>
      <c r="K617" s="23"/>
      <c r="L617" s="23"/>
      <c r="M617" s="23"/>
      <c r="N617" s="23"/>
      <c r="O617" s="23"/>
      <c r="P617" s="23"/>
      <c r="Q617" s="23"/>
      <c r="R617" s="23"/>
      <c r="S617" s="23"/>
      <c r="T617" s="411"/>
      <c r="U617" s="23"/>
      <c r="V617" s="73"/>
      <c r="W617" s="23"/>
      <c r="X617" s="23"/>
      <c r="Y617" s="23"/>
      <c r="Z617" s="23"/>
      <c r="AA617" s="23"/>
    </row>
    <row r="618" spans="1:27" ht="15.75" customHeight="1">
      <c r="A618" s="23"/>
      <c r="B618" s="23"/>
      <c r="C618" s="23"/>
      <c r="D618" s="23"/>
      <c r="E618" s="23"/>
      <c r="F618" s="23"/>
      <c r="G618" s="23"/>
      <c r="H618" s="23"/>
      <c r="I618" s="23"/>
      <c r="J618" s="23"/>
      <c r="K618" s="23"/>
      <c r="L618" s="23"/>
      <c r="M618" s="23"/>
      <c r="N618" s="23"/>
      <c r="O618" s="23"/>
      <c r="P618" s="23"/>
      <c r="Q618" s="23"/>
      <c r="R618" s="23"/>
      <c r="S618" s="23"/>
      <c r="T618" s="411"/>
      <c r="U618" s="23"/>
      <c r="V618" s="73"/>
      <c r="W618" s="23"/>
      <c r="X618" s="23"/>
      <c r="Y618" s="23"/>
      <c r="Z618" s="23"/>
      <c r="AA618" s="23"/>
    </row>
    <row r="619" spans="1:27" ht="15.75" customHeight="1">
      <c r="A619" s="23"/>
      <c r="B619" s="23"/>
      <c r="C619" s="23"/>
      <c r="D619" s="23"/>
      <c r="E619" s="23"/>
      <c r="F619" s="23"/>
      <c r="G619" s="23"/>
      <c r="H619" s="23"/>
      <c r="I619" s="23"/>
      <c r="J619" s="23"/>
      <c r="K619" s="23"/>
      <c r="L619" s="23"/>
      <c r="M619" s="23"/>
      <c r="N619" s="23"/>
      <c r="O619" s="23"/>
      <c r="P619" s="23"/>
      <c r="Q619" s="23"/>
      <c r="R619" s="23"/>
      <c r="S619" s="23"/>
      <c r="T619" s="411"/>
      <c r="U619" s="23"/>
      <c r="V619" s="73"/>
      <c r="W619" s="23"/>
      <c r="X619" s="23"/>
      <c r="Y619" s="23"/>
      <c r="Z619" s="23"/>
      <c r="AA619" s="23"/>
    </row>
    <row r="620" spans="1:27" ht="15.75" customHeight="1">
      <c r="A620" s="23"/>
      <c r="B620" s="23"/>
      <c r="C620" s="23"/>
      <c r="D620" s="23"/>
      <c r="E620" s="23"/>
      <c r="F620" s="23"/>
      <c r="G620" s="23"/>
      <c r="H620" s="23"/>
      <c r="I620" s="23"/>
      <c r="J620" s="23"/>
      <c r="K620" s="23"/>
      <c r="L620" s="23"/>
      <c r="M620" s="23"/>
      <c r="N620" s="23"/>
      <c r="O620" s="23"/>
      <c r="P620" s="23"/>
      <c r="Q620" s="23"/>
      <c r="R620" s="23"/>
      <c r="S620" s="23"/>
      <c r="T620" s="411"/>
      <c r="U620" s="23"/>
      <c r="V620" s="73"/>
      <c r="W620" s="23"/>
      <c r="X620" s="23"/>
      <c r="Y620" s="23"/>
      <c r="Z620" s="23"/>
      <c r="AA620" s="23"/>
    </row>
    <row r="621" spans="1:27" ht="15.75" customHeight="1">
      <c r="A621" s="23"/>
      <c r="B621" s="23"/>
      <c r="C621" s="23"/>
      <c r="D621" s="23"/>
      <c r="E621" s="23"/>
      <c r="F621" s="23"/>
      <c r="G621" s="23"/>
      <c r="H621" s="23"/>
      <c r="I621" s="23"/>
      <c r="J621" s="23"/>
      <c r="K621" s="23"/>
      <c r="L621" s="23"/>
      <c r="M621" s="23"/>
      <c r="N621" s="23"/>
      <c r="O621" s="23"/>
      <c r="P621" s="23"/>
      <c r="Q621" s="23"/>
      <c r="R621" s="23"/>
      <c r="S621" s="23"/>
      <c r="T621" s="411"/>
      <c r="U621" s="23"/>
      <c r="V621" s="73"/>
      <c r="W621" s="23"/>
      <c r="X621" s="23"/>
      <c r="Y621" s="23"/>
      <c r="Z621" s="23"/>
      <c r="AA621" s="23"/>
    </row>
    <row r="622" spans="1:27" ht="15.75" customHeight="1">
      <c r="A622" s="23"/>
      <c r="B622" s="23"/>
      <c r="C622" s="23"/>
      <c r="D622" s="23"/>
      <c r="E622" s="23"/>
      <c r="F622" s="23"/>
      <c r="G622" s="23"/>
      <c r="H622" s="23"/>
      <c r="I622" s="23"/>
      <c r="J622" s="23"/>
      <c r="K622" s="23"/>
      <c r="L622" s="23"/>
      <c r="M622" s="23"/>
      <c r="N622" s="23"/>
      <c r="O622" s="23"/>
      <c r="P622" s="23"/>
      <c r="Q622" s="23"/>
      <c r="R622" s="23"/>
      <c r="S622" s="23"/>
      <c r="T622" s="411"/>
      <c r="U622" s="23"/>
      <c r="V622" s="73"/>
      <c r="W622" s="23"/>
      <c r="X622" s="23"/>
      <c r="Y622" s="23"/>
      <c r="Z622" s="23"/>
      <c r="AA622" s="23"/>
    </row>
    <row r="623" spans="1:27" ht="15.75" customHeight="1">
      <c r="A623" s="23"/>
      <c r="B623" s="23"/>
      <c r="C623" s="23"/>
      <c r="D623" s="23"/>
      <c r="E623" s="23"/>
      <c r="F623" s="23"/>
      <c r="G623" s="23"/>
      <c r="H623" s="23"/>
      <c r="I623" s="23"/>
      <c r="J623" s="23"/>
      <c r="K623" s="23"/>
      <c r="L623" s="23"/>
      <c r="M623" s="23"/>
      <c r="N623" s="23"/>
      <c r="O623" s="23"/>
      <c r="P623" s="23"/>
      <c r="Q623" s="23"/>
      <c r="R623" s="23"/>
      <c r="S623" s="23"/>
      <c r="T623" s="411"/>
      <c r="U623" s="23"/>
      <c r="V623" s="73"/>
      <c r="W623" s="23"/>
      <c r="X623" s="23"/>
      <c r="Y623" s="23"/>
      <c r="Z623" s="23"/>
      <c r="AA623" s="23"/>
    </row>
    <row r="624" spans="1:27" ht="15.75" customHeight="1">
      <c r="A624" s="23"/>
      <c r="B624" s="23"/>
      <c r="C624" s="23"/>
      <c r="D624" s="23"/>
      <c r="E624" s="23"/>
      <c r="F624" s="23"/>
      <c r="G624" s="23"/>
      <c r="H624" s="23"/>
      <c r="I624" s="23"/>
      <c r="J624" s="23"/>
      <c r="K624" s="23"/>
      <c r="L624" s="23"/>
      <c r="M624" s="23"/>
      <c r="N624" s="23"/>
      <c r="O624" s="23"/>
      <c r="P624" s="23"/>
      <c r="Q624" s="23"/>
      <c r="R624" s="23"/>
      <c r="S624" s="23"/>
      <c r="T624" s="411"/>
      <c r="U624" s="23"/>
      <c r="V624" s="73"/>
      <c r="W624" s="23"/>
      <c r="X624" s="23"/>
      <c r="Y624" s="23"/>
      <c r="Z624" s="23"/>
      <c r="AA624" s="23"/>
    </row>
    <row r="625" spans="1:27" ht="15.75" customHeight="1">
      <c r="A625" s="23"/>
      <c r="B625" s="23"/>
      <c r="C625" s="23"/>
      <c r="D625" s="23"/>
      <c r="E625" s="23"/>
      <c r="F625" s="23"/>
      <c r="G625" s="23"/>
      <c r="H625" s="23"/>
      <c r="I625" s="23"/>
      <c r="J625" s="23"/>
      <c r="K625" s="23"/>
      <c r="L625" s="23"/>
      <c r="M625" s="23"/>
      <c r="N625" s="23"/>
      <c r="O625" s="23"/>
      <c r="P625" s="23"/>
      <c r="Q625" s="23"/>
      <c r="R625" s="23"/>
      <c r="S625" s="23"/>
      <c r="T625" s="411"/>
      <c r="U625" s="23"/>
      <c r="V625" s="73"/>
      <c r="W625" s="23"/>
      <c r="X625" s="23"/>
      <c r="Y625" s="23"/>
      <c r="Z625" s="23"/>
      <c r="AA625" s="23"/>
    </row>
    <row r="626" spans="1:27" ht="15.75" customHeight="1">
      <c r="A626" s="23"/>
      <c r="B626" s="23"/>
      <c r="C626" s="23"/>
      <c r="D626" s="23"/>
      <c r="E626" s="23"/>
      <c r="F626" s="23"/>
      <c r="G626" s="23"/>
      <c r="H626" s="23"/>
      <c r="I626" s="23"/>
      <c r="J626" s="23"/>
      <c r="K626" s="23"/>
      <c r="L626" s="23"/>
      <c r="M626" s="23"/>
      <c r="N626" s="23"/>
      <c r="O626" s="23"/>
      <c r="P626" s="23"/>
      <c r="Q626" s="23"/>
      <c r="R626" s="23"/>
      <c r="S626" s="23"/>
      <c r="T626" s="411"/>
      <c r="U626" s="23"/>
      <c r="V626" s="73"/>
      <c r="W626" s="23"/>
      <c r="X626" s="23"/>
      <c r="Y626" s="23"/>
      <c r="Z626" s="23"/>
      <c r="AA626" s="23"/>
    </row>
    <row r="627" spans="1:27" ht="15.75" customHeight="1">
      <c r="A627" s="23"/>
      <c r="B627" s="23"/>
      <c r="C627" s="23"/>
      <c r="D627" s="23"/>
      <c r="E627" s="23"/>
      <c r="F627" s="23"/>
      <c r="G627" s="23"/>
      <c r="H627" s="23"/>
      <c r="I627" s="23"/>
      <c r="J627" s="23"/>
      <c r="K627" s="23"/>
      <c r="L627" s="23"/>
      <c r="M627" s="23"/>
      <c r="N627" s="23"/>
      <c r="O627" s="23"/>
      <c r="P627" s="23"/>
      <c r="Q627" s="23"/>
      <c r="R627" s="23"/>
      <c r="S627" s="23"/>
      <c r="T627" s="411"/>
      <c r="U627" s="23"/>
      <c r="V627" s="73"/>
      <c r="W627" s="23"/>
      <c r="X627" s="23"/>
      <c r="Y627" s="23"/>
      <c r="Z627" s="23"/>
      <c r="AA627" s="23"/>
    </row>
    <row r="628" spans="1:27" ht="15.75" customHeight="1">
      <c r="A628" s="23"/>
      <c r="B628" s="23"/>
      <c r="C628" s="23"/>
      <c r="D628" s="23"/>
      <c r="E628" s="23"/>
      <c r="F628" s="23"/>
      <c r="G628" s="23"/>
      <c r="H628" s="23"/>
      <c r="I628" s="23"/>
      <c r="J628" s="23"/>
      <c r="K628" s="23"/>
      <c r="L628" s="23"/>
      <c r="M628" s="23"/>
      <c r="N628" s="23"/>
      <c r="O628" s="23"/>
      <c r="P628" s="23"/>
      <c r="Q628" s="23"/>
      <c r="R628" s="23"/>
      <c r="S628" s="23"/>
      <c r="T628" s="411"/>
      <c r="U628" s="23"/>
      <c r="V628" s="73"/>
      <c r="W628" s="23"/>
      <c r="X628" s="23"/>
      <c r="Y628" s="23"/>
      <c r="Z628" s="23"/>
      <c r="AA628" s="23"/>
    </row>
    <row r="629" spans="1:27" ht="15.75" customHeight="1">
      <c r="A629" s="23"/>
      <c r="B629" s="23"/>
      <c r="C629" s="23"/>
      <c r="D629" s="23"/>
      <c r="E629" s="23"/>
      <c r="F629" s="23"/>
      <c r="G629" s="23"/>
      <c r="H629" s="23"/>
      <c r="I629" s="23"/>
      <c r="J629" s="23"/>
      <c r="K629" s="23"/>
      <c r="L629" s="23"/>
      <c r="M629" s="23"/>
      <c r="N629" s="23"/>
      <c r="O629" s="23"/>
      <c r="P629" s="23"/>
      <c r="Q629" s="23"/>
      <c r="R629" s="23"/>
      <c r="S629" s="23"/>
      <c r="T629" s="411"/>
      <c r="U629" s="23"/>
      <c r="V629" s="73"/>
      <c r="W629" s="23"/>
      <c r="X629" s="23"/>
      <c r="Y629" s="23"/>
      <c r="Z629" s="23"/>
      <c r="AA629" s="23"/>
    </row>
    <row r="630" spans="1:27" ht="15.75" customHeight="1">
      <c r="A630" s="23"/>
      <c r="B630" s="23"/>
      <c r="C630" s="23"/>
      <c r="D630" s="23"/>
      <c r="E630" s="23"/>
      <c r="F630" s="23"/>
      <c r="G630" s="23"/>
      <c r="H630" s="23"/>
      <c r="I630" s="23"/>
      <c r="J630" s="23"/>
      <c r="K630" s="23"/>
      <c r="L630" s="23"/>
      <c r="M630" s="23"/>
      <c r="N630" s="23"/>
      <c r="O630" s="23"/>
      <c r="P630" s="23"/>
      <c r="Q630" s="23"/>
      <c r="R630" s="23"/>
      <c r="S630" s="23"/>
      <c r="T630" s="411"/>
      <c r="U630" s="23"/>
      <c r="V630" s="73"/>
      <c r="W630" s="23"/>
      <c r="X630" s="23"/>
      <c r="Y630" s="23"/>
      <c r="Z630" s="23"/>
      <c r="AA630" s="23"/>
    </row>
    <row r="631" spans="1:27" ht="15.75" customHeight="1">
      <c r="A631" s="23"/>
      <c r="B631" s="23"/>
      <c r="C631" s="23"/>
      <c r="D631" s="23"/>
      <c r="E631" s="23"/>
      <c r="F631" s="23"/>
      <c r="G631" s="23"/>
      <c r="H631" s="23"/>
      <c r="I631" s="23"/>
      <c r="J631" s="23"/>
      <c r="K631" s="23"/>
      <c r="L631" s="23"/>
      <c r="M631" s="23"/>
      <c r="N631" s="23"/>
      <c r="O631" s="23"/>
      <c r="P631" s="23"/>
      <c r="Q631" s="23"/>
      <c r="R631" s="23"/>
      <c r="S631" s="23"/>
      <c r="T631" s="411"/>
      <c r="U631" s="23"/>
      <c r="V631" s="73"/>
      <c r="W631" s="23"/>
      <c r="X631" s="23"/>
      <c r="Y631" s="23"/>
      <c r="Z631" s="23"/>
      <c r="AA631" s="23"/>
    </row>
    <row r="632" spans="1:27" ht="15.75" customHeight="1">
      <c r="A632" s="23"/>
      <c r="B632" s="23"/>
      <c r="C632" s="23"/>
      <c r="D632" s="23"/>
      <c r="E632" s="23"/>
      <c r="F632" s="23"/>
      <c r="G632" s="23"/>
      <c r="H632" s="23"/>
      <c r="I632" s="23"/>
      <c r="J632" s="23"/>
      <c r="K632" s="23"/>
      <c r="L632" s="23"/>
      <c r="M632" s="23"/>
      <c r="N632" s="23"/>
      <c r="O632" s="23"/>
      <c r="P632" s="23"/>
      <c r="Q632" s="23"/>
      <c r="R632" s="23"/>
      <c r="S632" s="23"/>
      <c r="T632" s="411"/>
      <c r="U632" s="23"/>
      <c r="V632" s="73"/>
      <c r="W632" s="23"/>
      <c r="X632" s="23"/>
      <c r="Y632" s="23"/>
      <c r="Z632" s="23"/>
      <c r="AA632" s="23"/>
    </row>
    <row r="633" spans="1:27" ht="15.75" customHeight="1">
      <c r="A633" s="23"/>
      <c r="B633" s="23"/>
      <c r="C633" s="23"/>
      <c r="D633" s="23"/>
      <c r="E633" s="23"/>
      <c r="F633" s="23"/>
      <c r="G633" s="23"/>
      <c r="H633" s="23"/>
      <c r="I633" s="23"/>
      <c r="J633" s="23"/>
      <c r="K633" s="23"/>
      <c r="L633" s="23"/>
      <c r="M633" s="23"/>
      <c r="N633" s="23"/>
      <c r="O633" s="23"/>
      <c r="P633" s="23"/>
      <c r="Q633" s="23"/>
      <c r="R633" s="23"/>
      <c r="S633" s="23"/>
      <c r="T633" s="411"/>
      <c r="U633" s="23"/>
      <c r="V633" s="73"/>
      <c r="W633" s="23"/>
      <c r="X633" s="23"/>
      <c r="Y633" s="23"/>
      <c r="Z633" s="23"/>
      <c r="AA633" s="23"/>
    </row>
    <row r="634" spans="1:27" ht="15.75" customHeight="1">
      <c r="A634" s="23"/>
      <c r="B634" s="23"/>
      <c r="C634" s="23"/>
      <c r="D634" s="23"/>
      <c r="E634" s="23"/>
      <c r="F634" s="23"/>
      <c r="G634" s="23"/>
      <c r="H634" s="23"/>
      <c r="I634" s="23"/>
      <c r="J634" s="23"/>
      <c r="K634" s="23"/>
      <c r="L634" s="23"/>
      <c r="M634" s="23"/>
      <c r="N634" s="23"/>
      <c r="O634" s="23"/>
      <c r="P634" s="23"/>
      <c r="Q634" s="23"/>
      <c r="R634" s="23"/>
      <c r="S634" s="23"/>
      <c r="T634" s="411"/>
      <c r="U634" s="23"/>
      <c r="V634" s="73"/>
      <c r="W634" s="23"/>
      <c r="X634" s="23"/>
      <c r="Y634" s="23"/>
      <c r="Z634" s="23"/>
      <c r="AA634" s="23"/>
    </row>
    <row r="635" spans="1:27" ht="15.75" customHeight="1">
      <c r="A635" s="23"/>
      <c r="B635" s="23"/>
      <c r="C635" s="23"/>
      <c r="D635" s="23"/>
      <c r="E635" s="23"/>
      <c r="F635" s="23"/>
      <c r="G635" s="23"/>
      <c r="H635" s="23"/>
      <c r="I635" s="23"/>
      <c r="J635" s="23"/>
      <c r="K635" s="23"/>
      <c r="L635" s="23"/>
      <c r="M635" s="23"/>
      <c r="N635" s="23"/>
      <c r="O635" s="23"/>
      <c r="P635" s="23"/>
      <c r="Q635" s="23"/>
      <c r="R635" s="23"/>
      <c r="S635" s="23"/>
      <c r="T635" s="411"/>
      <c r="U635" s="23"/>
      <c r="V635" s="73"/>
      <c r="W635" s="23"/>
      <c r="X635" s="23"/>
      <c r="Y635" s="23"/>
      <c r="Z635" s="23"/>
      <c r="AA635" s="23"/>
    </row>
    <row r="636" spans="1:27" ht="15.75" customHeight="1">
      <c r="A636" s="23"/>
      <c r="B636" s="23"/>
      <c r="C636" s="23"/>
      <c r="D636" s="23"/>
      <c r="E636" s="23"/>
      <c r="F636" s="23"/>
      <c r="G636" s="23"/>
      <c r="H636" s="23"/>
      <c r="I636" s="23"/>
      <c r="J636" s="23"/>
      <c r="K636" s="23"/>
      <c r="L636" s="23"/>
      <c r="M636" s="23"/>
      <c r="N636" s="23"/>
      <c r="O636" s="23"/>
      <c r="P636" s="23"/>
      <c r="Q636" s="23"/>
      <c r="R636" s="23"/>
      <c r="S636" s="23"/>
      <c r="T636" s="411"/>
      <c r="U636" s="23"/>
      <c r="V636" s="73"/>
      <c r="W636" s="23"/>
      <c r="X636" s="23"/>
      <c r="Y636" s="23"/>
      <c r="Z636" s="23"/>
      <c r="AA636" s="23"/>
    </row>
    <row r="637" spans="1:27" ht="15.75" customHeight="1">
      <c r="A637" s="23"/>
      <c r="B637" s="23"/>
      <c r="C637" s="23"/>
      <c r="D637" s="23"/>
      <c r="E637" s="23"/>
      <c r="F637" s="23"/>
      <c r="G637" s="23"/>
      <c r="H637" s="23"/>
      <c r="I637" s="23"/>
      <c r="J637" s="23"/>
      <c r="K637" s="23"/>
      <c r="L637" s="23"/>
      <c r="M637" s="23"/>
      <c r="N637" s="23"/>
      <c r="O637" s="23"/>
      <c r="P637" s="23"/>
      <c r="Q637" s="23"/>
      <c r="R637" s="23"/>
      <c r="S637" s="23"/>
      <c r="T637" s="411"/>
      <c r="U637" s="23"/>
      <c r="V637" s="73"/>
      <c r="W637" s="23"/>
      <c r="X637" s="23"/>
      <c r="Y637" s="23"/>
      <c r="Z637" s="23"/>
      <c r="AA637" s="23"/>
    </row>
    <row r="638" spans="1:27" ht="15.75" customHeight="1">
      <c r="A638" s="23"/>
      <c r="B638" s="23"/>
      <c r="C638" s="23"/>
      <c r="D638" s="23"/>
      <c r="E638" s="23"/>
      <c r="F638" s="23"/>
      <c r="G638" s="23"/>
      <c r="H638" s="23"/>
      <c r="I638" s="23"/>
      <c r="J638" s="23"/>
      <c r="K638" s="23"/>
      <c r="L638" s="23"/>
      <c r="M638" s="23"/>
      <c r="N638" s="23"/>
      <c r="O638" s="23"/>
      <c r="P638" s="23"/>
      <c r="Q638" s="23"/>
      <c r="R638" s="23"/>
      <c r="S638" s="23"/>
      <c r="T638" s="411"/>
      <c r="U638" s="23"/>
      <c r="V638" s="73"/>
      <c r="W638" s="23"/>
      <c r="X638" s="23"/>
      <c r="Y638" s="23"/>
      <c r="Z638" s="23"/>
      <c r="AA638" s="23"/>
    </row>
    <row r="639" spans="1:27" ht="15.75" customHeight="1">
      <c r="A639" s="23"/>
      <c r="B639" s="23"/>
      <c r="C639" s="23"/>
      <c r="D639" s="23"/>
      <c r="E639" s="23"/>
      <c r="F639" s="23"/>
      <c r="G639" s="23"/>
      <c r="H639" s="23"/>
      <c r="I639" s="23"/>
      <c r="J639" s="23"/>
      <c r="K639" s="23"/>
      <c r="L639" s="23"/>
      <c r="M639" s="23"/>
      <c r="N639" s="23"/>
      <c r="O639" s="23"/>
      <c r="P639" s="23"/>
      <c r="Q639" s="23"/>
      <c r="R639" s="23"/>
      <c r="S639" s="23"/>
      <c r="T639" s="411"/>
      <c r="U639" s="23"/>
      <c r="V639" s="73"/>
      <c r="W639" s="23"/>
      <c r="X639" s="23"/>
      <c r="Y639" s="23"/>
      <c r="Z639" s="23"/>
      <c r="AA639" s="23"/>
    </row>
    <row r="640" spans="1:27" ht="15.75" customHeight="1">
      <c r="A640" s="23"/>
      <c r="B640" s="23"/>
      <c r="C640" s="23"/>
      <c r="D640" s="23"/>
      <c r="E640" s="23"/>
      <c r="F640" s="23"/>
      <c r="G640" s="23"/>
      <c r="H640" s="23"/>
      <c r="I640" s="23"/>
      <c r="J640" s="23"/>
      <c r="K640" s="23"/>
      <c r="L640" s="23"/>
      <c r="M640" s="23"/>
      <c r="N640" s="23"/>
      <c r="O640" s="23"/>
      <c r="P640" s="23"/>
      <c r="Q640" s="23"/>
      <c r="R640" s="23"/>
      <c r="S640" s="23"/>
      <c r="T640" s="411"/>
      <c r="U640" s="23"/>
      <c r="V640" s="73"/>
      <c r="W640" s="23"/>
      <c r="X640" s="23"/>
      <c r="Y640" s="23"/>
      <c r="Z640" s="23"/>
      <c r="AA640" s="23"/>
    </row>
    <row r="641" spans="1:27" ht="15.75" customHeight="1">
      <c r="A641" s="23"/>
      <c r="B641" s="23"/>
      <c r="C641" s="23"/>
      <c r="D641" s="23"/>
      <c r="E641" s="23"/>
      <c r="F641" s="23"/>
      <c r="G641" s="23"/>
      <c r="H641" s="23"/>
      <c r="I641" s="23"/>
      <c r="J641" s="23"/>
      <c r="K641" s="23"/>
      <c r="L641" s="23"/>
      <c r="M641" s="23"/>
      <c r="N641" s="23"/>
      <c r="O641" s="23"/>
      <c r="P641" s="23"/>
      <c r="Q641" s="23"/>
      <c r="R641" s="23"/>
      <c r="S641" s="23"/>
      <c r="T641" s="411"/>
      <c r="U641" s="23"/>
      <c r="V641" s="73"/>
      <c r="W641" s="23"/>
      <c r="X641" s="23"/>
      <c r="Y641" s="23"/>
      <c r="Z641" s="23"/>
      <c r="AA641" s="23"/>
    </row>
    <row r="642" spans="1:27" ht="15.75" customHeight="1">
      <c r="A642" s="23"/>
      <c r="B642" s="23"/>
      <c r="C642" s="23"/>
      <c r="D642" s="23"/>
      <c r="E642" s="23"/>
      <c r="F642" s="23"/>
      <c r="G642" s="23"/>
      <c r="H642" s="23"/>
      <c r="I642" s="23"/>
      <c r="J642" s="23"/>
      <c r="K642" s="23"/>
      <c r="L642" s="23"/>
      <c r="M642" s="23"/>
      <c r="N642" s="23"/>
      <c r="O642" s="23"/>
      <c r="P642" s="23"/>
      <c r="Q642" s="23"/>
      <c r="R642" s="23"/>
      <c r="S642" s="23"/>
      <c r="T642" s="411"/>
      <c r="U642" s="23"/>
      <c r="V642" s="73"/>
      <c r="W642" s="23"/>
      <c r="X642" s="23"/>
      <c r="Y642" s="23"/>
      <c r="Z642" s="23"/>
      <c r="AA642" s="23"/>
    </row>
    <row r="643" spans="1:27" ht="15.75" customHeight="1">
      <c r="A643" s="23"/>
      <c r="B643" s="23"/>
      <c r="C643" s="23"/>
      <c r="D643" s="23"/>
      <c r="E643" s="23"/>
      <c r="F643" s="23"/>
      <c r="G643" s="23"/>
      <c r="H643" s="23"/>
      <c r="I643" s="23"/>
      <c r="J643" s="23"/>
      <c r="K643" s="23"/>
      <c r="L643" s="23"/>
      <c r="M643" s="23"/>
      <c r="N643" s="23"/>
      <c r="O643" s="23"/>
      <c r="P643" s="23"/>
      <c r="Q643" s="23"/>
      <c r="R643" s="23"/>
      <c r="S643" s="23"/>
      <c r="T643" s="411"/>
      <c r="U643" s="23"/>
      <c r="V643" s="73"/>
      <c r="W643" s="23"/>
      <c r="X643" s="23"/>
      <c r="Y643" s="23"/>
      <c r="Z643" s="23"/>
      <c r="AA643" s="23"/>
    </row>
    <row r="644" spans="1:27" ht="15.75" customHeight="1">
      <c r="A644" s="23"/>
      <c r="B644" s="23"/>
      <c r="C644" s="23"/>
      <c r="D644" s="23"/>
      <c r="E644" s="23"/>
      <c r="F644" s="23"/>
      <c r="G644" s="23"/>
      <c r="H644" s="23"/>
      <c r="I644" s="23"/>
      <c r="J644" s="23"/>
      <c r="K644" s="23"/>
      <c r="L644" s="23"/>
      <c r="M644" s="23"/>
      <c r="N644" s="23"/>
      <c r="O644" s="23"/>
      <c r="P644" s="23"/>
      <c r="Q644" s="23"/>
      <c r="R644" s="23"/>
      <c r="S644" s="23"/>
      <c r="T644" s="411"/>
      <c r="U644" s="23"/>
      <c r="V644" s="73"/>
      <c r="W644" s="23"/>
      <c r="X644" s="23"/>
      <c r="Y644" s="23"/>
      <c r="Z644" s="23"/>
      <c r="AA644" s="23"/>
    </row>
    <row r="645" spans="1:27" ht="15.75" customHeight="1">
      <c r="A645" s="23"/>
      <c r="B645" s="23"/>
      <c r="C645" s="23"/>
      <c r="D645" s="23"/>
      <c r="E645" s="23"/>
      <c r="F645" s="23"/>
      <c r="G645" s="23"/>
      <c r="H645" s="23"/>
      <c r="I645" s="23"/>
      <c r="J645" s="23"/>
      <c r="K645" s="23"/>
      <c r="L645" s="23"/>
      <c r="M645" s="23"/>
      <c r="N645" s="23"/>
      <c r="O645" s="23"/>
      <c r="P645" s="23"/>
      <c r="Q645" s="23"/>
      <c r="R645" s="23"/>
      <c r="S645" s="23"/>
      <c r="T645" s="411"/>
      <c r="U645" s="23"/>
      <c r="V645" s="73"/>
      <c r="W645" s="23"/>
      <c r="X645" s="23"/>
      <c r="Y645" s="23"/>
      <c r="Z645" s="23"/>
      <c r="AA645" s="23"/>
    </row>
    <row r="646" spans="1:27" ht="15.75" customHeight="1">
      <c r="A646" s="23"/>
      <c r="B646" s="23"/>
      <c r="C646" s="23"/>
      <c r="D646" s="23"/>
      <c r="E646" s="23"/>
      <c r="F646" s="23"/>
      <c r="G646" s="23"/>
      <c r="H646" s="23"/>
      <c r="I646" s="23"/>
      <c r="J646" s="23"/>
      <c r="K646" s="23"/>
      <c r="L646" s="23"/>
      <c r="M646" s="23"/>
      <c r="N646" s="23"/>
      <c r="O646" s="23"/>
      <c r="P646" s="23"/>
      <c r="Q646" s="23"/>
      <c r="R646" s="23"/>
      <c r="S646" s="23"/>
      <c r="T646" s="411"/>
      <c r="U646" s="23"/>
      <c r="V646" s="73"/>
      <c r="W646" s="23"/>
      <c r="X646" s="23"/>
      <c r="Y646" s="23"/>
      <c r="Z646" s="23"/>
      <c r="AA646" s="23"/>
    </row>
    <row r="647" spans="1:27" ht="15.75" customHeight="1">
      <c r="A647" s="23"/>
      <c r="B647" s="23"/>
      <c r="C647" s="23"/>
      <c r="D647" s="23"/>
      <c r="E647" s="23"/>
      <c r="F647" s="23"/>
      <c r="G647" s="23"/>
      <c r="H647" s="23"/>
      <c r="I647" s="23"/>
      <c r="J647" s="23"/>
      <c r="K647" s="23"/>
      <c r="L647" s="23"/>
      <c r="M647" s="23"/>
      <c r="N647" s="23"/>
      <c r="O647" s="23"/>
      <c r="P647" s="23"/>
      <c r="Q647" s="23"/>
      <c r="R647" s="23"/>
      <c r="S647" s="23"/>
      <c r="T647" s="411"/>
      <c r="U647" s="23"/>
      <c r="V647" s="73"/>
      <c r="W647" s="23"/>
      <c r="X647" s="23"/>
      <c r="Y647" s="23"/>
      <c r="Z647" s="23"/>
      <c r="AA647" s="23"/>
    </row>
    <row r="648" spans="1:27" ht="15.75" customHeight="1">
      <c r="A648" s="23"/>
      <c r="B648" s="23"/>
      <c r="C648" s="23"/>
      <c r="D648" s="23"/>
      <c r="E648" s="23"/>
      <c r="F648" s="23"/>
      <c r="G648" s="23"/>
      <c r="H648" s="23"/>
      <c r="I648" s="23"/>
      <c r="J648" s="23"/>
      <c r="K648" s="23"/>
      <c r="L648" s="23"/>
      <c r="M648" s="23"/>
      <c r="N648" s="23"/>
      <c r="O648" s="23"/>
      <c r="P648" s="23"/>
      <c r="Q648" s="23"/>
      <c r="R648" s="23"/>
      <c r="S648" s="23"/>
      <c r="T648" s="411"/>
      <c r="U648" s="23"/>
      <c r="V648" s="73"/>
      <c r="W648" s="23"/>
      <c r="X648" s="23"/>
      <c r="Y648" s="23"/>
      <c r="Z648" s="23"/>
      <c r="AA648" s="23"/>
    </row>
    <row r="649" spans="1:27" ht="15.75" customHeight="1">
      <c r="A649" s="23"/>
      <c r="B649" s="23"/>
      <c r="C649" s="23"/>
      <c r="D649" s="23"/>
      <c r="E649" s="23"/>
      <c r="F649" s="23"/>
      <c r="G649" s="23"/>
      <c r="H649" s="23"/>
      <c r="I649" s="23"/>
      <c r="J649" s="23"/>
      <c r="K649" s="23"/>
      <c r="L649" s="23"/>
      <c r="M649" s="23"/>
      <c r="N649" s="23"/>
      <c r="O649" s="23"/>
      <c r="P649" s="23"/>
      <c r="Q649" s="23"/>
      <c r="R649" s="23"/>
      <c r="S649" s="23"/>
      <c r="T649" s="411"/>
      <c r="U649" s="23"/>
      <c r="V649" s="73"/>
      <c r="W649" s="23"/>
      <c r="X649" s="23"/>
      <c r="Y649" s="23"/>
      <c r="Z649" s="23"/>
      <c r="AA649" s="23"/>
    </row>
    <row r="650" spans="1:27" ht="15.75" customHeight="1">
      <c r="A650" s="23"/>
      <c r="B650" s="23"/>
      <c r="C650" s="23"/>
      <c r="D650" s="23"/>
      <c r="E650" s="23"/>
      <c r="F650" s="23"/>
      <c r="G650" s="23"/>
      <c r="H650" s="23"/>
      <c r="I650" s="23"/>
      <c r="J650" s="23"/>
      <c r="K650" s="23"/>
      <c r="L650" s="23"/>
      <c r="M650" s="23"/>
      <c r="N650" s="23"/>
      <c r="O650" s="23"/>
      <c r="P650" s="23"/>
      <c r="Q650" s="23"/>
      <c r="R650" s="23"/>
      <c r="S650" s="23"/>
      <c r="T650" s="411"/>
      <c r="U650" s="23"/>
      <c r="V650" s="73"/>
      <c r="W650" s="23"/>
      <c r="X650" s="23"/>
      <c r="Y650" s="23"/>
      <c r="Z650" s="23"/>
      <c r="AA650" s="23"/>
    </row>
    <row r="651" spans="1:27" ht="15.75" customHeight="1">
      <c r="A651" s="23"/>
      <c r="B651" s="23"/>
      <c r="C651" s="23"/>
      <c r="D651" s="23"/>
      <c r="E651" s="23"/>
      <c r="F651" s="23"/>
      <c r="G651" s="23"/>
      <c r="H651" s="23"/>
      <c r="I651" s="23"/>
      <c r="J651" s="23"/>
      <c r="K651" s="23"/>
      <c r="L651" s="23"/>
      <c r="M651" s="23"/>
      <c r="N651" s="23"/>
      <c r="O651" s="23"/>
      <c r="P651" s="23"/>
      <c r="Q651" s="23"/>
      <c r="R651" s="23"/>
      <c r="S651" s="23"/>
      <c r="T651" s="411"/>
      <c r="U651" s="23"/>
      <c r="V651" s="73"/>
      <c r="W651" s="23"/>
      <c r="X651" s="23"/>
      <c r="Y651" s="23"/>
      <c r="Z651" s="23"/>
      <c r="AA651" s="23"/>
    </row>
    <row r="652" spans="1:27" ht="15.75" customHeight="1">
      <c r="A652" s="23"/>
      <c r="B652" s="23"/>
      <c r="C652" s="23"/>
      <c r="D652" s="23"/>
      <c r="E652" s="23"/>
      <c r="F652" s="23"/>
      <c r="G652" s="23"/>
      <c r="H652" s="23"/>
      <c r="I652" s="23"/>
      <c r="J652" s="23"/>
      <c r="K652" s="23"/>
      <c r="L652" s="23"/>
      <c r="M652" s="23"/>
      <c r="N652" s="23"/>
      <c r="O652" s="23"/>
      <c r="P652" s="23"/>
      <c r="Q652" s="23"/>
      <c r="R652" s="23"/>
      <c r="S652" s="23"/>
      <c r="T652" s="411"/>
      <c r="U652" s="23"/>
      <c r="V652" s="73"/>
      <c r="W652" s="23"/>
      <c r="X652" s="23"/>
      <c r="Y652" s="23"/>
      <c r="Z652" s="23"/>
      <c r="AA652" s="23"/>
    </row>
    <row r="653" spans="1:27" ht="15.75" customHeight="1">
      <c r="A653" s="23"/>
      <c r="B653" s="23"/>
      <c r="C653" s="23"/>
      <c r="D653" s="23"/>
      <c r="E653" s="23"/>
      <c r="F653" s="23"/>
      <c r="G653" s="23"/>
      <c r="H653" s="23"/>
      <c r="I653" s="23"/>
      <c r="J653" s="23"/>
      <c r="K653" s="23"/>
      <c r="L653" s="23"/>
      <c r="M653" s="23"/>
      <c r="N653" s="23"/>
      <c r="O653" s="23"/>
      <c r="P653" s="23"/>
      <c r="Q653" s="23"/>
      <c r="R653" s="23"/>
      <c r="S653" s="23"/>
      <c r="T653" s="411"/>
      <c r="U653" s="23"/>
      <c r="V653" s="73"/>
      <c r="W653" s="23"/>
      <c r="X653" s="23"/>
      <c r="Y653" s="23"/>
      <c r="Z653" s="23"/>
      <c r="AA653" s="23"/>
    </row>
    <row r="654" spans="1:27" ht="15.75" customHeight="1">
      <c r="A654" s="23"/>
      <c r="B654" s="23"/>
      <c r="C654" s="23"/>
      <c r="D654" s="23"/>
      <c r="E654" s="23"/>
      <c r="F654" s="23"/>
      <c r="G654" s="23"/>
      <c r="H654" s="23"/>
      <c r="I654" s="23"/>
      <c r="J654" s="23"/>
      <c r="K654" s="23"/>
      <c r="L654" s="23"/>
      <c r="M654" s="23"/>
      <c r="N654" s="23"/>
      <c r="O654" s="23"/>
      <c r="P654" s="23"/>
      <c r="Q654" s="23"/>
      <c r="R654" s="23"/>
      <c r="S654" s="23"/>
      <c r="T654" s="411"/>
      <c r="U654" s="23"/>
      <c r="V654" s="73"/>
      <c r="W654" s="23"/>
      <c r="X654" s="23"/>
      <c r="Y654" s="23"/>
      <c r="Z654" s="23"/>
      <c r="AA654" s="23"/>
    </row>
    <row r="655" spans="1:27" ht="15.75" customHeight="1">
      <c r="A655" s="23"/>
      <c r="B655" s="23"/>
      <c r="C655" s="23"/>
      <c r="D655" s="23"/>
      <c r="E655" s="23"/>
      <c r="F655" s="23"/>
      <c r="G655" s="23"/>
      <c r="H655" s="23"/>
      <c r="I655" s="23"/>
      <c r="J655" s="23"/>
      <c r="K655" s="23"/>
      <c r="L655" s="23"/>
      <c r="M655" s="23"/>
      <c r="N655" s="23"/>
      <c r="O655" s="23"/>
      <c r="P655" s="23"/>
      <c r="Q655" s="23"/>
      <c r="R655" s="23"/>
      <c r="S655" s="23"/>
      <c r="T655" s="411"/>
      <c r="U655" s="23"/>
      <c r="V655" s="73"/>
      <c r="W655" s="23"/>
      <c r="X655" s="23"/>
      <c r="Y655" s="23"/>
      <c r="Z655" s="23"/>
      <c r="AA655" s="23"/>
    </row>
    <row r="656" spans="1:27" ht="15.75" customHeight="1">
      <c r="A656" s="23"/>
      <c r="B656" s="23"/>
      <c r="C656" s="23"/>
      <c r="D656" s="23"/>
      <c r="E656" s="23"/>
      <c r="F656" s="23"/>
      <c r="G656" s="23"/>
      <c r="H656" s="23"/>
      <c r="I656" s="23"/>
      <c r="J656" s="23"/>
      <c r="K656" s="23"/>
      <c r="L656" s="23"/>
      <c r="M656" s="23"/>
      <c r="N656" s="23"/>
      <c r="O656" s="23"/>
      <c r="P656" s="23"/>
      <c r="Q656" s="23"/>
      <c r="R656" s="23"/>
      <c r="S656" s="23"/>
      <c r="T656" s="411"/>
      <c r="U656" s="23"/>
      <c r="V656" s="73"/>
      <c r="W656" s="23"/>
      <c r="X656" s="23"/>
      <c r="Y656" s="23"/>
      <c r="Z656" s="23"/>
      <c r="AA656" s="23"/>
    </row>
    <row r="657" spans="1:27" ht="15.75" customHeight="1">
      <c r="A657" s="23"/>
      <c r="B657" s="23"/>
      <c r="C657" s="23"/>
      <c r="D657" s="23"/>
      <c r="E657" s="23"/>
      <c r="F657" s="23"/>
      <c r="G657" s="23"/>
      <c r="H657" s="23"/>
      <c r="I657" s="23"/>
      <c r="J657" s="23"/>
      <c r="K657" s="23"/>
      <c r="L657" s="23"/>
      <c r="M657" s="23"/>
      <c r="N657" s="23"/>
      <c r="O657" s="23"/>
      <c r="P657" s="23"/>
      <c r="Q657" s="23"/>
      <c r="R657" s="23"/>
      <c r="S657" s="23"/>
      <c r="T657" s="411"/>
      <c r="U657" s="23"/>
      <c r="V657" s="73"/>
      <c r="W657" s="23"/>
      <c r="X657" s="23"/>
      <c r="Y657" s="23"/>
      <c r="Z657" s="23"/>
      <c r="AA657" s="23"/>
    </row>
    <row r="658" spans="1:27" ht="15.75" customHeight="1">
      <c r="A658" s="23"/>
      <c r="B658" s="23"/>
      <c r="C658" s="23"/>
      <c r="D658" s="23"/>
      <c r="E658" s="23"/>
      <c r="F658" s="23"/>
      <c r="G658" s="23"/>
      <c r="H658" s="23"/>
      <c r="I658" s="23"/>
      <c r="J658" s="23"/>
      <c r="K658" s="23"/>
      <c r="L658" s="23"/>
      <c r="M658" s="23"/>
      <c r="N658" s="23"/>
      <c r="O658" s="23"/>
      <c r="P658" s="23"/>
      <c r="Q658" s="23"/>
      <c r="R658" s="23"/>
      <c r="S658" s="23"/>
      <c r="T658" s="411"/>
      <c r="U658" s="23"/>
      <c r="V658" s="73"/>
      <c r="W658" s="23"/>
      <c r="X658" s="23"/>
      <c r="Y658" s="23"/>
      <c r="Z658" s="23"/>
      <c r="AA658" s="23"/>
    </row>
    <row r="659" spans="1:27" ht="15.75" customHeight="1">
      <c r="A659" s="23"/>
      <c r="B659" s="23"/>
      <c r="C659" s="23"/>
      <c r="D659" s="23"/>
      <c r="E659" s="23"/>
      <c r="F659" s="23"/>
      <c r="G659" s="23"/>
      <c r="H659" s="23"/>
      <c r="I659" s="23"/>
      <c r="J659" s="23"/>
      <c r="K659" s="23"/>
      <c r="L659" s="23"/>
      <c r="M659" s="23"/>
      <c r="N659" s="23"/>
      <c r="O659" s="23"/>
      <c r="P659" s="23"/>
      <c r="Q659" s="23"/>
      <c r="R659" s="23"/>
      <c r="S659" s="23"/>
      <c r="T659" s="411"/>
      <c r="U659" s="23"/>
      <c r="V659" s="73"/>
      <c r="W659" s="23"/>
      <c r="X659" s="23"/>
      <c r="Y659" s="23"/>
      <c r="Z659" s="23"/>
      <c r="AA659" s="23"/>
    </row>
    <row r="660" spans="1:27" ht="15.75" customHeight="1">
      <c r="A660" s="23"/>
      <c r="B660" s="23"/>
      <c r="C660" s="23"/>
      <c r="D660" s="23"/>
      <c r="E660" s="23"/>
      <c r="F660" s="23"/>
      <c r="G660" s="23"/>
      <c r="H660" s="23"/>
      <c r="I660" s="23"/>
      <c r="J660" s="23"/>
      <c r="K660" s="23"/>
      <c r="L660" s="23"/>
      <c r="M660" s="23"/>
      <c r="N660" s="23"/>
      <c r="O660" s="23"/>
      <c r="P660" s="23"/>
      <c r="Q660" s="23"/>
      <c r="R660" s="23"/>
      <c r="S660" s="23"/>
      <c r="T660" s="411"/>
      <c r="U660" s="23"/>
      <c r="V660" s="73"/>
      <c r="W660" s="23"/>
      <c r="X660" s="23"/>
      <c r="Y660" s="23"/>
      <c r="Z660" s="23"/>
      <c r="AA660" s="23"/>
    </row>
    <row r="661" spans="1:27" ht="15.75" customHeight="1">
      <c r="A661" s="23"/>
      <c r="B661" s="23"/>
      <c r="C661" s="23"/>
      <c r="D661" s="23"/>
      <c r="E661" s="23"/>
      <c r="F661" s="23"/>
      <c r="G661" s="23"/>
      <c r="H661" s="23"/>
      <c r="I661" s="23"/>
      <c r="J661" s="23"/>
      <c r="K661" s="23"/>
      <c r="L661" s="23"/>
      <c r="M661" s="23"/>
      <c r="N661" s="23"/>
      <c r="O661" s="23"/>
      <c r="P661" s="23"/>
      <c r="Q661" s="23"/>
      <c r="R661" s="23"/>
      <c r="S661" s="23"/>
      <c r="T661" s="411"/>
      <c r="U661" s="23"/>
      <c r="V661" s="73"/>
      <c r="W661" s="23"/>
      <c r="X661" s="23"/>
      <c r="Y661" s="23"/>
      <c r="Z661" s="23"/>
      <c r="AA661" s="23"/>
    </row>
    <row r="662" spans="1:27" ht="15.75" customHeight="1">
      <c r="A662" s="23"/>
      <c r="B662" s="23"/>
      <c r="C662" s="23"/>
      <c r="D662" s="23"/>
      <c r="E662" s="23"/>
      <c r="F662" s="23"/>
      <c r="G662" s="23"/>
      <c r="H662" s="23"/>
      <c r="I662" s="23"/>
      <c r="J662" s="23"/>
      <c r="K662" s="23"/>
      <c r="L662" s="23"/>
      <c r="M662" s="23"/>
      <c r="N662" s="23"/>
      <c r="O662" s="23"/>
      <c r="P662" s="23"/>
      <c r="Q662" s="23"/>
      <c r="R662" s="23"/>
      <c r="S662" s="23"/>
      <c r="T662" s="411"/>
      <c r="U662" s="23"/>
      <c r="V662" s="73"/>
      <c r="W662" s="23"/>
      <c r="X662" s="23"/>
      <c r="Y662" s="23"/>
      <c r="Z662" s="23"/>
      <c r="AA662" s="23"/>
    </row>
    <row r="663" spans="1:27" ht="15.75" customHeight="1">
      <c r="A663" s="23"/>
      <c r="B663" s="23"/>
      <c r="C663" s="23"/>
      <c r="D663" s="23"/>
      <c r="E663" s="23"/>
      <c r="F663" s="23"/>
      <c r="G663" s="23"/>
      <c r="H663" s="23"/>
      <c r="I663" s="23"/>
      <c r="J663" s="23"/>
      <c r="K663" s="23"/>
      <c r="L663" s="23"/>
      <c r="M663" s="23"/>
      <c r="N663" s="23"/>
      <c r="O663" s="23"/>
      <c r="P663" s="23"/>
      <c r="Q663" s="23"/>
      <c r="R663" s="23"/>
      <c r="S663" s="23"/>
      <c r="T663" s="411"/>
      <c r="U663" s="23"/>
      <c r="V663" s="73"/>
      <c r="W663" s="23"/>
      <c r="X663" s="23"/>
      <c r="Y663" s="23"/>
      <c r="Z663" s="23"/>
      <c r="AA663" s="23"/>
    </row>
    <row r="664" spans="1:27" ht="15.75" customHeight="1">
      <c r="A664" s="23"/>
      <c r="B664" s="23"/>
      <c r="C664" s="23"/>
      <c r="D664" s="23"/>
      <c r="E664" s="23"/>
      <c r="F664" s="23"/>
      <c r="G664" s="23"/>
      <c r="H664" s="23"/>
      <c r="I664" s="23"/>
      <c r="J664" s="23"/>
      <c r="K664" s="23"/>
      <c r="L664" s="23"/>
      <c r="M664" s="23"/>
      <c r="N664" s="23"/>
      <c r="O664" s="23"/>
      <c r="P664" s="23"/>
      <c r="Q664" s="23"/>
      <c r="R664" s="23"/>
      <c r="S664" s="23"/>
      <c r="T664" s="411"/>
      <c r="U664" s="23"/>
      <c r="V664" s="73"/>
      <c r="W664" s="23"/>
      <c r="X664" s="23"/>
      <c r="Y664" s="23"/>
      <c r="Z664" s="23"/>
      <c r="AA664" s="23"/>
    </row>
    <row r="665" spans="1:27" ht="15.75" customHeight="1">
      <c r="A665" s="23"/>
      <c r="B665" s="23"/>
      <c r="C665" s="23"/>
      <c r="D665" s="23"/>
      <c r="E665" s="23"/>
      <c r="F665" s="23"/>
      <c r="G665" s="23"/>
      <c r="H665" s="23"/>
      <c r="I665" s="23"/>
      <c r="J665" s="23"/>
      <c r="K665" s="23"/>
      <c r="L665" s="23"/>
      <c r="M665" s="23"/>
      <c r="N665" s="23"/>
      <c r="O665" s="23"/>
      <c r="P665" s="23"/>
      <c r="Q665" s="23"/>
      <c r="R665" s="23"/>
      <c r="S665" s="23"/>
      <c r="T665" s="411"/>
      <c r="U665" s="23"/>
      <c r="V665" s="73"/>
      <c r="W665" s="23"/>
      <c r="X665" s="23"/>
      <c r="Y665" s="23"/>
      <c r="Z665" s="23"/>
      <c r="AA665" s="23"/>
    </row>
    <row r="666" spans="1:27" ht="15.75" customHeight="1">
      <c r="A666" s="23"/>
      <c r="B666" s="23"/>
      <c r="C666" s="23"/>
      <c r="D666" s="23"/>
      <c r="E666" s="23"/>
      <c r="F666" s="23"/>
      <c r="G666" s="23"/>
      <c r="H666" s="23"/>
      <c r="I666" s="23"/>
      <c r="J666" s="23"/>
      <c r="K666" s="23"/>
      <c r="L666" s="23"/>
      <c r="M666" s="23"/>
      <c r="N666" s="23"/>
      <c r="O666" s="23"/>
      <c r="P666" s="23"/>
      <c r="Q666" s="23"/>
      <c r="R666" s="23"/>
      <c r="S666" s="23"/>
      <c r="T666" s="411"/>
      <c r="U666" s="23"/>
      <c r="V666" s="73"/>
      <c r="W666" s="23"/>
      <c r="X666" s="23"/>
      <c r="Y666" s="23"/>
      <c r="Z666" s="23"/>
      <c r="AA666" s="23"/>
    </row>
    <row r="667" spans="1:27" ht="15.75" customHeight="1">
      <c r="A667" s="23"/>
      <c r="B667" s="23"/>
      <c r="C667" s="23"/>
      <c r="D667" s="23"/>
      <c r="E667" s="23"/>
      <c r="F667" s="23"/>
      <c r="G667" s="23"/>
      <c r="H667" s="23"/>
      <c r="I667" s="23"/>
      <c r="J667" s="23"/>
      <c r="K667" s="23"/>
      <c r="L667" s="23"/>
      <c r="M667" s="23"/>
      <c r="N667" s="23"/>
      <c r="O667" s="23"/>
      <c r="P667" s="23"/>
      <c r="Q667" s="23"/>
      <c r="R667" s="23"/>
      <c r="S667" s="23"/>
      <c r="T667" s="411"/>
      <c r="U667" s="23"/>
      <c r="V667" s="73"/>
      <c r="W667" s="23"/>
      <c r="X667" s="23"/>
      <c r="Y667" s="23"/>
      <c r="Z667" s="23"/>
      <c r="AA667" s="23"/>
    </row>
    <row r="668" spans="1:27" ht="15.75" customHeight="1">
      <c r="A668" s="23"/>
      <c r="B668" s="23"/>
      <c r="C668" s="23"/>
      <c r="D668" s="23"/>
      <c r="E668" s="23"/>
      <c r="F668" s="23"/>
      <c r="G668" s="23"/>
      <c r="H668" s="23"/>
      <c r="I668" s="23"/>
      <c r="J668" s="23"/>
      <c r="K668" s="23"/>
      <c r="L668" s="23"/>
      <c r="M668" s="23"/>
      <c r="N668" s="23"/>
      <c r="O668" s="23"/>
      <c r="P668" s="23"/>
      <c r="Q668" s="23"/>
      <c r="R668" s="23"/>
      <c r="S668" s="23"/>
      <c r="T668" s="411"/>
      <c r="U668" s="23"/>
      <c r="V668" s="73"/>
      <c r="W668" s="23"/>
      <c r="X668" s="23"/>
      <c r="Y668" s="23"/>
      <c r="Z668" s="23"/>
      <c r="AA668" s="23"/>
    </row>
    <row r="669" spans="1:27" ht="15.75" customHeight="1">
      <c r="A669" s="23"/>
      <c r="B669" s="23"/>
      <c r="C669" s="23"/>
      <c r="D669" s="23"/>
      <c r="E669" s="23"/>
      <c r="F669" s="23"/>
      <c r="G669" s="23"/>
      <c r="H669" s="23"/>
      <c r="I669" s="23"/>
      <c r="J669" s="23"/>
      <c r="K669" s="23"/>
      <c r="L669" s="23"/>
      <c r="M669" s="23"/>
      <c r="N669" s="23"/>
      <c r="O669" s="23"/>
      <c r="P669" s="23"/>
      <c r="Q669" s="23"/>
      <c r="R669" s="23"/>
      <c r="S669" s="23"/>
      <c r="T669" s="411"/>
      <c r="U669" s="23"/>
      <c r="V669" s="73"/>
      <c r="W669" s="23"/>
      <c r="X669" s="23"/>
      <c r="Y669" s="23"/>
      <c r="Z669" s="23"/>
      <c r="AA669" s="23"/>
    </row>
    <row r="670" spans="1:27" ht="15.75" customHeight="1">
      <c r="A670" s="23"/>
      <c r="B670" s="23"/>
      <c r="C670" s="23"/>
      <c r="D670" s="23"/>
      <c r="E670" s="23"/>
      <c r="F670" s="23"/>
      <c r="G670" s="23"/>
      <c r="H670" s="23"/>
      <c r="I670" s="23"/>
      <c r="J670" s="23"/>
      <c r="K670" s="23"/>
      <c r="L670" s="23"/>
      <c r="M670" s="23"/>
      <c r="N670" s="23"/>
      <c r="O670" s="23"/>
      <c r="P670" s="23"/>
      <c r="Q670" s="23"/>
      <c r="R670" s="23"/>
      <c r="S670" s="23"/>
      <c r="T670" s="411"/>
      <c r="U670" s="23"/>
      <c r="V670" s="73"/>
      <c r="W670" s="23"/>
      <c r="X670" s="23"/>
      <c r="Y670" s="23"/>
      <c r="Z670" s="23"/>
      <c r="AA670" s="23"/>
    </row>
    <row r="671" spans="1:27" ht="15.75" customHeight="1">
      <c r="A671" s="23"/>
      <c r="B671" s="23"/>
      <c r="C671" s="23"/>
      <c r="D671" s="23"/>
      <c r="E671" s="23"/>
      <c r="F671" s="23"/>
      <c r="G671" s="23"/>
      <c r="H671" s="23"/>
      <c r="I671" s="23"/>
      <c r="J671" s="23"/>
      <c r="K671" s="23"/>
      <c r="L671" s="23"/>
      <c r="M671" s="23"/>
      <c r="N671" s="23"/>
      <c r="O671" s="23"/>
      <c r="P671" s="23"/>
      <c r="Q671" s="23"/>
      <c r="R671" s="23"/>
      <c r="S671" s="23"/>
      <c r="T671" s="411"/>
      <c r="U671" s="23"/>
      <c r="V671" s="73"/>
      <c r="W671" s="23"/>
      <c r="X671" s="23"/>
      <c r="Y671" s="23"/>
      <c r="Z671" s="23"/>
      <c r="AA671" s="23"/>
    </row>
    <row r="672" spans="1:27" ht="15.75" customHeight="1">
      <c r="A672" s="23"/>
      <c r="B672" s="23"/>
      <c r="C672" s="23"/>
      <c r="D672" s="23"/>
      <c r="E672" s="23"/>
      <c r="F672" s="23"/>
      <c r="G672" s="23"/>
      <c r="H672" s="23"/>
      <c r="I672" s="23"/>
      <c r="J672" s="23"/>
      <c r="K672" s="23"/>
      <c r="L672" s="23"/>
      <c r="M672" s="23"/>
      <c r="N672" s="23"/>
      <c r="O672" s="23"/>
      <c r="P672" s="23"/>
      <c r="Q672" s="23"/>
      <c r="R672" s="23"/>
      <c r="S672" s="23"/>
      <c r="T672" s="411"/>
      <c r="U672" s="23"/>
      <c r="V672" s="73"/>
      <c r="W672" s="23"/>
      <c r="X672" s="23"/>
      <c r="Y672" s="23"/>
      <c r="Z672" s="23"/>
      <c r="AA672" s="23"/>
    </row>
    <row r="673" spans="1:27" ht="15.75" customHeight="1">
      <c r="A673" s="23"/>
      <c r="B673" s="23"/>
      <c r="C673" s="23"/>
      <c r="D673" s="23"/>
      <c r="E673" s="23"/>
      <c r="F673" s="23"/>
      <c r="G673" s="23"/>
      <c r="H673" s="23"/>
      <c r="I673" s="23"/>
      <c r="J673" s="23"/>
      <c r="K673" s="23"/>
      <c r="L673" s="23"/>
      <c r="M673" s="23"/>
      <c r="N673" s="23"/>
      <c r="O673" s="23"/>
      <c r="P673" s="23"/>
      <c r="Q673" s="23"/>
      <c r="R673" s="23"/>
      <c r="S673" s="23"/>
      <c r="T673" s="411"/>
      <c r="U673" s="23"/>
      <c r="V673" s="73"/>
      <c r="W673" s="23"/>
      <c r="X673" s="23"/>
      <c r="Y673" s="23"/>
      <c r="Z673" s="23"/>
      <c r="AA673" s="23"/>
    </row>
    <row r="674" spans="1:27" ht="15.75" customHeight="1">
      <c r="A674" s="23"/>
      <c r="B674" s="23"/>
      <c r="C674" s="23"/>
      <c r="D674" s="23"/>
      <c r="E674" s="23"/>
      <c r="F674" s="23"/>
      <c r="G674" s="23"/>
      <c r="H674" s="23"/>
      <c r="I674" s="23"/>
      <c r="J674" s="23"/>
      <c r="K674" s="23"/>
      <c r="L674" s="23"/>
      <c r="M674" s="23"/>
      <c r="N674" s="23"/>
      <c r="O674" s="23"/>
      <c r="P674" s="23"/>
      <c r="Q674" s="23"/>
      <c r="R674" s="23"/>
      <c r="S674" s="23"/>
      <c r="T674" s="411"/>
      <c r="U674" s="23"/>
      <c r="V674" s="73"/>
      <c r="W674" s="23"/>
      <c r="X674" s="23"/>
      <c r="Y674" s="23"/>
      <c r="Z674" s="23"/>
      <c r="AA674" s="23"/>
    </row>
    <row r="675" spans="1:27" ht="15.75" customHeight="1">
      <c r="A675" s="23"/>
      <c r="B675" s="23"/>
      <c r="C675" s="23"/>
      <c r="D675" s="23"/>
      <c r="E675" s="23"/>
      <c r="F675" s="23"/>
      <c r="G675" s="23"/>
      <c r="H675" s="23"/>
      <c r="I675" s="23"/>
      <c r="J675" s="23"/>
      <c r="K675" s="23"/>
      <c r="L675" s="23"/>
      <c r="M675" s="23"/>
      <c r="N675" s="23"/>
      <c r="O675" s="23"/>
      <c r="P675" s="23"/>
      <c r="Q675" s="23"/>
      <c r="R675" s="23"/>
      <c r="S675" s="23"/>
      <c r="T675" s="411"/>
      <c r="U675" s="23"/>
      <c r="V675" s="73"/>
      <c r="W675" s="23"/>
      <c r="X675" s="23"/>
      <c r="Y675" s="23"/>
      <c r="Z675" s="23"/>
      <c r="AA675" s="23"/>
    </row>
    <row r="676" spans="1:27" ht="15.75" customHeight="1">
      <c r="A676" s="23"/>
      <c r="B676" s="23"/>
      <c r="C676" s="23"/>
      <c r="D676" s="23"/>
      <c r="E676" s="23"/>
      <c r="F676" s="23"/>
      <c r="G676" s="23"/>
      <c r="H676" s="23"/>
      <c r="I676" s="23"/>
      <c r="J676" s="23"/>
      <c r="K676" s="23"/>
      <c r="L676" s="23"/>
      <c r="M676" s="23"/>
      <c r="N676" s="23"/>
      <c r="O676" s="23"/>
      <c r="P676" s="23"/>
      <c r="Q676" s="23"/>
      <c r="R676" s="23"/>
      <c r="S676" s="23"/>
      <c r="T676" s="411"/>
      <c r="U676" s="23"/>
      <c r="V676" s="73"/>
      <c r="W676" s="23"/>
      <c r="X676" s="23"/>
      <c r="Y676" s="23"/>
      <c r="Z676" s="23"/>
      <c r="AA676" s="23"/>
    </row>
    <row r="677" spans="1:27" ht="15.75" customHeight="1">
      <c r="A677" s="23"/>
      <c r="B677" s="23"/>
      <c r="C677" s="23"/>
      <c r="D677" s="23"/>
      <c r="E677" s="23"/>
      <c r="F677" s="23"/>
      <c r="G677" s="23"/>
      <c r="H677" s="23"/>
      <c r="I677" s="23"/>
      <c r="J677" s="23"/>
      <c r="K677" s="23"/>
      <c r="L677" s="23"/>
      <c r="M677" s="23"/>
      <c r="N677" s="23"/>
      <c r="O677" s="23"/>
      <c r="P677" s="23"/>
      <c r="Q677" s="23"/>
      <c r="R677" s="23"/>
      <c r="S677" s="23"/>
      <c r="T677" s="411"/>
      <c r="U677" s="23"/>
      <c r="V677" s="73"/>
      <c r="W677" s="23"/>
      <c r="X677" s="23"/>
      <c r="Y677" s="23"/>
      <c r="Z677" s="23"/>
      <c r="AA677" s="23"/>
    </row>
    <row r="678" spans="1:27" ht="15.75" customHeight="1">
      <c r="A678" s="23"/>
      <c r="B678" s="23"/>
      <c r="C678" s="23"/>
      <c r="D678" s="23"/>
      <c r="E678" s="23"/>
      <c r="F678" s="23"/>
      <c r="G678" s="23"/>
      <c r="H678" s="23"/>
      <c r="I678" s="23"/>
      <c r="J678" s="23"/>
      <c r="K678" s="23"/>
      <c r="L678" s="23"/>
      <c r="M678" s="23"/>
      <c r="N678" s="23"/>
      <c r="O678" s="23"/>
      <c r="P678" s="23"/>
      <c r="Q678" s="23"/>
      <c r="R678" s="23"/>
      <c r="S678" s="23"/>
      <c r="T678" s="411"/>
      <c r="U678" s="23"/>
      <c r="V678" s="73"/>
      <c r="W678" s="23"/>
      <c r="X678" s="23"/>
      <c r="Y678" s="23"/>
      <c r="Z678" s="23"/>
      <c r="AA678" s="23"/>
    </row>
    <row r="679" spans="1:27" ht="15.75" customHeight="1">
      <c r="A679" s="23"/>
      <c r="B679" s="23"/>
      <c r="C679" s="23"/>
      <c r="D679" s="23"/>
      <c r="E679" s="23"/>
      <c r="F679" s="23"/>
      <c r="G679" s="23"/>
      <c r="H679" s="23"/>
      <c r="I679" s="23"/>
      <c r="J679" s="23"/>
      <c r="K679" s="23"/>
      <c r="L679" s="23"/>
      <c r="M679" s="23"/>
      <c r="N679" s="23"/>
      <c r="O679" s="23"/>
      <c r="P679" s="23"/>
      <c r="Q679" s="23"/>
      <c r="R679" s="23"/>
      <c r="S679" s="23"/>
      <c r="T679" s="411"/>
      <c r="U679" s="23"/>
      <c r="V679" s="73"/>
      <c r="W679" s="23"/>
      <c r="X679" s="23"/>
      <c r="Y679" s="23"/>
      <c r="Z679" s="23"/>
      <c r="AA679" s="23"/>
    </row>
    <row r="680" spans="1:27" ht="15.75" customHeight="1">
      <c r="A680" s="23"/>
      <c r="B680" s="23"/>
      <c r="C680" s="23"/>
      <c r="D680" s="23"/>
      <c r="E680" s="23"/>
      <c r="F680" s="23"/>
      <c r="G680" s="23"/>
      <c r="H680" s="23"/>
      <c r="I680" s="23"/>
      <c r="J680" s="23"/>
      <c r="K680" s="23"/>
      <c r="L680" s="23"/>
      <c r="M680" s="23"/>
      <c r="N680" s="23"/>
      <c r="O680" s="23"/>
      <c r="P680" s="23"/>
      <c r="Q680" s="23"/>
      <c r="R680" s="23"/>
      <c r="S680" s="23"/>
      <c r="T680" s="411"/>
      <c r="U680" s="23"/>
      <c r="V680" s="73"/>
      <c r="W680" s="23"/>
      <c r="X680" s="23"/>
      <c r="Y680" s="23"/>
      <c r="Z680" s="23"/>
      <c r="AA680" s="23"/>
    </row>
    <row r="681" spans="1:27" ht="15.75" customHeight="1">
      <c r="A681" s="23"/>
      <c r="B681" s="23"/>
      <c r="C681" s="23"/>
      <c r="D681" s="23"/>
      <c r="E681" s="23"/>
      <c r="F681" s="23"/>
      <c r="G681" s="23"/>
      <c r="H681" s="23"/>
      <c r="I681" s="23"/>
      <c r="J681" s="23"/>
      <c r="K681" s="23"/>
      <c r="L681" s="23"/>
      <c r="M681" s="23"/>
      <c r="N681" s="23"/>
      <c r="O681" s="23"/>
      <c r="P681" s="23"/>
      <c r="Q681" s="23"/>
      <c r="R681" s="23"/>
      <c r="S681" s="23"/>
      <c r="T681" s="411"/>
      <c r="U681" s="23"/>
      <c r="V681" s="73"/>
      <c r="W681" s="23"/>
      <c r="X681" s="23"/>
      <c r="Y681" s="23"/>
      <c r="Z681" s="23"/>
      <c r="AA681" s="23"/>
    </row>
    <row r="682" spans="1:27" ht="15.75" customHeight="1">
      <c r="A682" s="23"/>
      <c r="B682" s="23"/>
      <c r="C682" s="23"/>
      <c r="D682" s="23"/>
      <c r="E682" s="23"/>
      <c r="F682" s="23"/>
      <c r="G682" s="23"/>
      <c r="H682" s="23"/>
      <c r="I682" s="23"/>
      <c r="J682" s="23"/>
      <c r="K682" s="23"/>
      <c r="L682" s="23"/>
      <c r="M682" s="23"/>
      <c r="N682" s="23"/>
      <c r="O682" s="23"/>
      <c r="P682" s="23"/>
      <c r="Q682" s="23"/>
      <c r="R682" s="23"/>
      <c r="S682" s="23"/>
      <c r="T682" s="411"/>
      <c r="U682" s="23"/>
      <c r="V682" s="73"/>
      <c r="W682" s="23"/>
      <c r="X682" s="23"/>
      <c r="Y682" s="23"/>
      <c r="Z682" s="23"/>
      <c r="AA682" s="23"/>
    </row>
    <row r="683" spans="1:27" ht="15.75" customHeight="1">
      <c r="A683" s="23"/>
      <c r="B683" s="23"/>
      <c r="C683" s="23"/>
      <c r="D683" s="23"/>
      <c r="E683" s="23"/>
      <c r="F683" s="23"/>
      <c r="G683" s="23"/>
      <c r="H683" s="23"/>
      <c r="I683" s="23"/>
      <c r="J683" s="23"/>
      <c r="K683" s="23"/>
      <c r="L683" s="23"/>
      <c r="M683" s="23"/>
      <c r="N683" s="23"/>
      <c r="O683" s="23"/>
      <c r="P683" s="23"/>
      <c r="Q683" s="23"/>
      <c r="R683" s="23"/>
      <c r="S683" s="23"/>
      <c r="T683" s="411"/>
      <c r="U683" s="23"/>
      <c r="V683" s="73"/>
      <c r="W683" s="23"/>
      <c r="X683" s="23"/>
      <c r="Y683" s="23"/>
      <c r="Z683" s="23"/>
      <c r="AA683" s="23"/>
    </row>
    <row r="684" spans="1:27" ht="15.75" customHeight="1">
      <c r="A684" s="23"/>
      <c r="B684" s="23"/>
      <c r="C684" s="23"/>
      <c r="D684" s="23"/>
      <c r="E684" s="23"/>
      <c r="F684" s="23"/>
      <c r="G684" s="23"/>
      <c r="H684" s="23"/>
      <c r="I684" s="23"/>
      <c r="J684" s="23"/>
      <c r="K684" s="23"/>
      <c r="L684" s="23"/>
      <c r="M684" s="23"/>
      <c r="N684" s="23"/>
      <c r="O684" s="23"/>
      <c r="P684" s="23"/>
      <c r="Q684" s="23"/>
      <c r="R684" s="23"/>
      <c r="S684" s="23"/>
      <c r="T684" s="411"/>
      <c r="U684" s="23"/>
      <c r="V684" s="73"/>
      <c r="W684" s="23"/>
      <c r="X684" s="23"/>
      <c r="Y684" s="23"/>
      <c r="Z684" s="23"/>
      <c r="AA684" s="23"/>
    </row>
    <row r="685" spans="1:27" ht="15.75" customHeight="1">
      <c r="A685" s="23"/>
      <c r="B685" s="23"/>
      <c r="C685" s="23"/>
      <c r="D685" s="23"/>
      <c r="E685" s="23"/>
      <c r="F685" s="23"/>
      <c r="G685" s="23"/>
      <c r="H685" s="23"/>
      <c r="I685" s="23"/>
      <c r="J685" s="23"/>
      <c r="K685" s="23"/>
      <c r="L685" s="23"/>
      <c r="M685" s="23"/>
      <c r="N685" s="23"/>
      <c r="O685" s="23"/>
      <c r="P685" s="23"/>
      <c r="Q685" s="23"/>
      <c r="R685" s="23"/>
      <c r="S685" s="23"/>
      <c r="T685" s="411"/>
      <c r="U685" s="23"/>
      <c r="V685" s="73"/>
      <c r="W685" s="23"/>
      <c r="X685" s="23"/>
      <c r="Y685" s="23"/>
      <c r="Z685" s="23"/>
      <c r="AA685" s="23"/>
    </row>
    <row r="686" spans="1:27" ht="15.75" customHeight="1">
      <c r="A686" s="23"/>
      <c r="B686" s="23"/>
      <c r="C686" s="23"/>
      <c r="D686" s="23"/>
      <c r="E686" s="23"/>
      <c r="F686" s="23"/>
      <c r="G686" s="23"/>
      <c r="H686" s="23"/>
      <c r="I686" s="23"/>
      <c r="J686" s="23"/>
      <c r="K686" s="23"/>
      <c r="L686" s="23"/>
      <c r="M686" s="23"/>
      <c r="N686" s="23"/>
      <c r="O686" s="23"/>
      <c r="P686" s="23"/>
      <c r="Q686" s="23"/>
      <c r="R686" s="23"/>
      <c r="S686" s="23"/>
      <c r="T686" s="411"/>
      <c r="U686" s="23"/>
      <c r="V686" s="73"/>
      <c r="W686" s="23"/>
      <c r="X686" s="23"/>
      <c r="Y686" s="23"/>
      <c r="Z686" s="23"/>
      <c r="AA686" s="23"/>
    </row>
    <row r="687" spans="1:27" ht="15.75" customHeight="1">
      <c r="A687" s="23"/>
      <c r="B687" s="23"/>
      <c r="C687" s="23"/>
      <c r="D687" s="23"/>
      <c r="E687" s="23"/>
      <c r="F687" s="23"/>
      <c r="G687" s="23"/>
      <c r="H687" s="23"/>
      <c r="I687" s="23"/>
      <c r="J687" s="23"/>
      <c r="K687" s="23"/>
      <c r="L687" s="23"/>
      <c r="M687" s="23"/>
      <c r="N687" s="23"/>
      <c r="O687" s="23"/>
      <c r="P687" s="23"/>
      <c r="Q687" s="23"/>
      <c r="R687" s="23"/>
      <c r="S687" s="23"/>
      <c r="T687" s="411"/>
      <c r="U687" s="23"/>
      <c r="V687" s="73"/>
      <c r="W687" s="23"/>
      <c r="X687" s="23"/>
      <c r="Y687" s="23"/>
      <c r="Z687" s="23"/>
      <c r="AA687" s="23"/>
    </row>
    <row r="688" spans="1:27" ht="15.75" customHeight="1">
      <c r="A688" s="23"/>
      <c r="B688" s="23"/>
      <c r="C688" s="23"/>
      <c r="D688" s="23"/>
      <c r="E688" s="23"/>
      <c r="F688" s="23"/>
      <c r="G688" s="23"/>
      <c r="H688" s="23"/>
      <c r="I688" s="23"/>
      <c r="J688" s="23"/>
      <c r="K688" s="23"/>
      <c r="L688" s="23"/>
      <c r="M688" s="23"/>
      <c r="N688" s="23"/>
      <c r="O688" s="23"/>
      <c r="P688" s="23"/>
      <c r="Q688" s="23"/>
      <c r="R688" s="23"/>
      <c r="S688" s="23"/>
      <c r="T688" s="411"/>
      <c r="U688" s="23"/>
      <c r="V688" s="73"/>
      <c r="W688" s="23"/>
      <c r="X688" s="23"/>
      <c r="Y688" s="23"/>
      <c r="Z688" s="23"/>
      <c r="AA688" s="23"/>
    </row>
    <row r="689" spans="1:27" ht="15.75" customHeight="1">
      <c r="A689" s="23"/>
      <c r="B689" s="23"/>
      <c r="C689" s="23"/>
      <c r="D689" s="23"/>
      <c r="E689" s="23"/>
      <c r="F689" s="23"/>
      <c r="G689" s="23"/>
      <c r="H689" s="23"/>
      <c r="I689" s="23"/>
      <c r="J689" s="23"/>
      <c r="K689" s="23"/>
      <c r="L689" s="23"/>
      <c r="M689" s="23"/>
      <c r="N689" s="23"/>
      <c r="O689" s="23"/>
      <c r="P689" s="23"/>
      <c r="Q689" s="23"/>
      <c r="R689" s="23"/>
      <c r="S689" s="23"/>
      <c r="T689" s="411"/>
      <c r="U689" s="23"/>
      <c r="V689" s="73"/>
      <c r="W689" s="23"/>
      <c r="X689" s="23"/>
      <c r="Y689" s="23"/>
      <c r="Z689" s="23"/>
      <c r="AA689" s="23"/>
    </row>
    <row r="690" spans="1:27" ht="15.75" customHeight="1">
      <c r="A690" s="23"/>
      <c r="B690" s="23"/>
      <c r="C690" s="23"/>
      <c r="D690" s="23"/>
      <c r="E690" s="23"/>
      <c r="F690" s="23"/>
      <c r="G690" s="23"/>
      <c r="H690" s="23"/>
      <c r="I690" s="23"/>
      <c r="J690" s="23"/>
      <c r="K690" s="23"/>
      <c r="L690" s="23"/>
      <c r="M690" s="23"/>
      <c r="N690" s="23"/>
      <c r="O690" s="23"/>
      <c r="P690" s="23"/>
      <c r="Q690" s="23"/>
      <c r="R690" s="23"/>
      <c r="S690" s="23"/>
      <c r="T690" s="411"/>
      <c r="U690" s="23"/>
      <c r="V690" s="73"/>
      <c r="W690" s="23"/>
      <c r="X690" s="23"/>
      <c r="Y690" s="23"/>
      <c r="Z690" s="23"/>
      <c r="AA690" s="23"/>
    </row>
    <row r="691" spans="1:27" ht="15.75" customHeight="1">
      <c r="A691" s="23"/>
      <c r="B691" s="23"/>
      <c r="C691" s="23"/>
      <c r="D691" s="23"/>
      <c r="E691" s="23"/>
      <c r="F691" s="23"/>
      <c r="G691" s="23"/>
      <c r="H691" s="23"/>
      <c r="I691" s="23"/>
      <c r="J691" s="23"/>
      <c r="K691" s="23"/>
      <c r="L691" s="23"/>
      <c r="M691" s="23"/>
      <c r="N691" s="23"/>
      <c r="O691" s="23"/>
      <c r="P691" s="23"/>
      <c r="Q691" s="23"/>
      <c r="R691" s="23"/>
      <c r="S691" s="23"/>
      <c r="T691" s="411"/>
      <c r="U691" s="23"/>
      <c r="V691" s="73"/>
      <c r="W691" s="23"/>
      <c r="X691" s="23"/>
      <c r="Y691" s="23"/>
      <c r="Z691" s="23"/>
      <c r="AA691" s="23"/>
    </row>
    <row r="692" spans="1:27" ht="15.75" customHeight="1">
      <c r="A692" s="23"/>
      <c r="B692" s="23"/>
      <c r="C692" s="23"/>
      <c r="D692" s="23"/>
      <c r="E692" s="23"/>
      <c r="F692" s="23"/>
      <c r="G692" s="23"/>
      <c r="H692" s="23"/>
      <c r="I692" s="23"/>
      <c r="J692" s="23"/>
      <c r="K692" s="23"/>
      <c r="L692" s="23"/>
      <c r="M692" s="23"/>
      <c r="N692" s="23"/>
      <c r="O692" s="23"/>
      <c r="P692" s="23"/>
      <c r="Q692" s="23"/>
      <c r="R692" s="23"/>
      <c r="S692" s="23"/>
      <c r="T692" s="411"/>
      <c r="U692" s="23"/>
      <c r="V692" s="73"/>
      <c r="W692" s="23"/>
      <c r="X692" s="23"/>
      <c r="Y692" s="23"/>
      <c r="Z692" s="23"/>
      <c r="AA692" s="23"/>
    </row>
    <row r="693" spans="1:27" ht="15.75" customHeight="1">
      <c r="A693" s="23"/>
      <c r="B693" s="23"/>
      <c r="C693" s="23"/>
      <c r="D693" s="23"/>
      <c r="E693" s="23"/>
      <c r="F693" s="23"/>
      <c r="G693" s="23"/>
      <c r="H693" s="23"/>
      <c r="I693" s="23"/>
      <c r="J693" s="23"/>
      <c r="K693" s="23"/>
      <c r="L693" s="23"/>
      <c r="M693" s="23"/>
      <c r="N693" s="23"/>
      <c r="O693" s="23"/>
      <c r="P693" s="23"/>
      <c r="Q693" s="23"/>
      <c r="R693" s="23"/>
      <c r="S693" s="23"/>
      <c r="T693" s="411"/>
      <c r="U693" s="23"/>
      <c r="V693" s="73"/>
      <c r="W693" s="23"/>
      <c r="X693" s="23"/>
      <c r="Y693" s="23"/>
      <c r="Z693" s="23"/>
      <c r="AA693" s="23"/>
    </row>
    <row r="694" spans="1:27" ht="15.75" customHeight="1">
      <c r="A694" s="23"/>
      <c r="B694" s="23"/>
      <c r="C694" s="23"/>
      <c r="D694" s="23"/>
      <c r="E694" s="23"/>
      <c r="F694" s="23"/>
      <c r="G694" s="23"/>
      <c r="H694" s="23"/>
      <c r="I694" s="23"/>
      <c r="J694" s="23"/>
      <c r="K694" s="23"/>
      <c r="L694" s="23"/>
      <c r="M694" s="23"/>
      <c r="N694" s="23"/>
      <c r="O694" s="23"/>
      <c r="P694" s="23"/>
      <c r="Q694" s="23"/>
      <c r="R694" s="23"/>
      <c r="S694" s="23"/>
      <c r="T694" s="411"/>
      <c r="U694" s="23"/>
      <c r="V694" s="73"/>
      <c r="W694" s="23"/>
      <c r="X694" s="23"/>
      <c r="Y694" s="23"/>
      <c r="Z694" s="23"/>
      <c r="AA694" s="23"/>
    </row>
    <row r="695" spans="1:27" ht="15.75" customHeight="1">
      <c r="A695" s="23"/>
      <c r="B695" s="23"/>
      <c r="C695" s="23"/>
      <c r="D695" s="23"/>
      <c r="E695" s="23"/>
      <c r="F695" s="23"/>
      <c r="G695" s="23"/>
      <c r="H695" s="23"/>
      <c r="I695" s="23"/>
      <c r="J695" s="23"/>
      <c r="K695" s="23"/>
      <c r="L695" s="23"/>
      <c r="M695" s="23"/>
      <c r="N695" s="23"/>
      <c r="O695" s="23"/>
      <c r="P695" s="23"/>
      <c r="Q695" s="23"/>
      <c r="R695" s="23"/>
      <c r="S695" s="23"/>
      <c r="T695" s="411"/>
      <c r="U695" s="23"/>
      <c r="V695" s="73"/>
      <c r="W695" s="23"/>
      <c r="X695" s="23"/>
      <c r="Y695" s="23"/>
      <c r="Z695" s="23"/>
      <c r="AA695" s="23"/>
    </row>
    <row r="696" spans="1:27" ht="15.75" customHeight="1">
      <c r="A696" s="23"/>
      <c r="B696" s="23"/>
      <c r="C696" s="23"/>
      <c r="D696" s="23"/>
      <c r="E696" s="23"/>
      <c r="F696" s="23"/>
      <c r="G696" s="23"/>
      <c r="H696" s="23"/>
      <c r="I696" s="23"/>
      <c r="J696" s="23"/>
      <c r="K696" s="23"/>
      <c r="L696" s="23"/>
      <c r="M696" s="23"/>
      <c r="N696" s="23"/>
      <c r="O696" s="23"/>
      <c r="P696" s="23"/>
      <c r="Q696" s="23"/>
      <c r="R696" s="23"/>
      <c r="S696" s="23"/>
      <c r="T696" s="411"/>
      <c r="U696" s="23"/>
      <c r="V696" s="73"/>
      <c r="W696" s="23"/>
      <c r="X696" s="23"/>
      <c r="Y696" s="23"/>
      <c r="Z696" s="23"/>
      <c r="AA696" s="23"/>
    </row>
    <row r="697" spans="1:27" ht="15.75" customHeight="1">
      <c r="A697" s="23"/>
      <c r="B697" s="23"/>
      <c r="C697" s="23"/>
      <c r="D697" s="23"/>
      <c r="E697" s="23"/>
      <c r="F697" s="23"/>
      <c r="G697" s="23"/>
      <c r="H697" s="23"/>
      <c r="I697" s="23"/>
      <c r="J697" s="23"/>
      <c r="K697" s="23"/>
      <c r="L697" s="23"/>
      <c r="M697" s="23"/>
      <c r="N697" s="23"/>
      <c r="O697" s="23"/>
      <c r="P697" s="23"/>
      <c r="Q697" s="23"/>
      <c r="R697" s="23"/>
      <c r="S697" s="23"/>
      <c r="T697" s="411"/>
      <c r="U697" s="23"/>
      <c r="V697" s="73"/>
      <c r="W697" s="23"/>
      <c r="X697" s="23"/>
      <c r="Y697" s="23"/>
      <c r="Z697" s="23"/>
      <c r="AA697" s="23"/>
    </row>
    <row r="698" spans="1:27" ht="15.75" customHeight="1">
      <c r="A698" s="23"/>
      <c r="B698" s="23"/>
      <c r="C698" s="23"/>
      <c r="D698" s="23"/>
      <c r="E698" s="23"/>
      <c r="F698" s="23"/>
      <c r="G698" s="23"/>
      <c r="H698" s="23"/>
      <c r="I698" s="23"/>
      <c r="J698" s="23"/>
      <c r="K698" s="23"/>
      <c r="L698" s="23"/>
      <c r="M698" s="23"/>
      <c r="N698" s="23"/>
      <c r="O698" s="23"/>
      <c r="P698" s="23"/>
      <c r="Q698" s="23"/>
      <c r="R698" s="23"/>
      <c r="S698" s="23"/>
      <c r="T698" s="411"/>
      <c r="U698" s="23"/>
      <c r="V698" s="73"/>
      <c r="W698" s="23"/>
      <c r="X698" s="23"/>
      <c r="Y698" s="23"/>
      <c r="Z698" s="23"/>
      <c r="AA698" s="23"/>
    </row>
    <row r="699" spans="1:27" ht="15.75" customHeight="1">
      <c r="A699" s="23"/>
      <c r="B699" s="23"/>
      <c r="C699" s="23"/>
      <c r="D699" s="23"/>
      <c r="E699" s="23"/>
      <c r="F699" s="23"/>
      <c r="G699" s="23"/>
      <c r="H699" s="23"/>
      <c r="I699" s="23"/>
      <c r="J699" s="23"/>
      <c r="K699" s="23"/>
      <c r="L699" s="23"/>
      <c r="M699" s="23"/>
      <c r="N699" s="23"/>
      <c r="O699" s="23"/>
      <c r="P699" s="23"/>
      <c r="Q699" s="23"/>
      <c r="R699" s="23"/>
      <c r="S699" s="23"/>
      <c r="T699" s="411"/>
      <c r="U699" s="23"/>
      <c r="V699" s="73"/>
      <c r="W699" s="23"/>
      <c r="X699" s="23"/>
      <c r="Y699" s="23"/>
      <c r="Z699" s="23"/>
      <c r="AA699" s="23"/>
    </row>
    <row r="700" spans="1:27" ht="15.75" customHeight="1">
      <c r="A700" s="23"/>
      <c r="B700" s="23"/>
      <c r="C700" s="23"/>
      <c r="D700" s="23"/>
      <c r="E700" s="23"/>
      <c r="F700" s="23"/>
      <c r="G700" s="23"/>
      <c r="H700" s="23"/>
      <c r="I700" s="23"/>
      <c r="J700" s="23"/>
      <c r="K700" s="23"/>
      <c r="L700" s="23"/>
      <c r="M700" s="23"/>
      <c r="N700" s="23"/>
      <c r="O700" s="23"/>
      <c r="P700" s="23"/>
      <c r="Q700" s="23"/>
      <c r="R700" s="23"/>
      <c r="S700" s="23"/>
      <c r="T700" s="411"/>
      <c r="U700" s="23"/>
      <c r="V700" s="73"/>
      <c r="W700" s="23"/>
      <c r="X700" s="23"/>
      <c r="Y700" s="23"/>
      <c r="Z700" s="23"/>
      <c r="AA700" s="23"/>
    </row>
    <row r="701" spans="1:27" ht="15.75" customHeight="1">
      <c r="A701" s="23"/>
      <c r="B701" s="23"/>
      <c r="C701" s="23"/>
      <c r="D701" s="23"/>
      <c r="E701" s="23"/>
      <c r="F701" s="23"/>
      <c r="G701" s="23"/>
      <c r="H701" s="23"/>
      <c r="I701" s="23"/>
      <c r="J701" s="23"/>
      <c r="K701" s="23"/>
      <c r="L701" s="23"/>
      <c r="M701" s="23"/>
      <c r="N701" s="23"/>
      <c r="O701" s="23"/>
      <c r="P701" s="23"/>
      <c r="Q701" s="23"/>
      <c r="R701" s="23"/>
      <c r="S701" s="23"/>
      <c r="T701" s="411"/>
      <c r="U701" s="23"/>
      <c r="V701" s="73"/>
      <c r="W701" s="23"/>
      <c r="X701" s="23"/>
      <c r="Y701" s="23"/>
      <c r="Z701" s="23"/>
      <c r="AA701" s="23"/>
    </row>
    <row r="702" spans="1:27" ht="15.75" customHeight="1">
      <c r="A702" s="23"/>
      <c r="B702" s="23"/>
      <c r="C702" s="23"/>
      <c r="D702" s="23"/>
      <c r="E702" s="23"/>
      <c r="F702" s="23"/>
      <c r="G702" s="23"/>
      <c r="H702" s="23"/>
      <c r="I702" s="23"/>
      <c r="J702" s="23"/>
      <c r="K702" s="23"/>
      <c r="L702" s="23"/>
      <c r="M702" s="23"/>
      <c r="N702" s="23"/>
      <c r="O702" s="23"/>
      <c r="P702" s="23"/>
      <c r="Q702" s="23"/>
      <c r="R702" s="23"/>
      <c r="S702" s="23"/>
      <c r="T702" s="411"/>
      <c r="U702" s="23"/>
      <c r="V702" s="73"/>
      <c r="W702" s="23"/>
      <c r="X702" s="23"/>
      <c r="Y702" s="23"/>
      <c r="Z702" s="23"/>
      <c r="AA702" s="23"/>
    </row>
    <row r="703" spans="1:27" ht="15.75" customHeight="1">
      <c r="A703" s="23"/>
      <c r="B703" s="23"/>
      <c r="C703" s="23"/>
      <c r="D703" s="23"/>
      <c r="E703" s="23"/>
      <c r="F703" s="23"/>
      <c r="G703" s="23"/>
      <c r="H703" s="23"/>
      <c r="I703" s="23"/>
      <c r="J703" s="23"/>
      <c r="K703" s="23"/>
      <c r="L703" s="23"/>
      <c r="M703" s="23"/>
      <c r="N703" s="23"/>
      <c r="O703" s="23"/>
      <c r="P703" s="23"/>
      <c r="Q703" s="23"/>
      <c r="R703" s="23"/>
      <c r="S703" s="23"/>
      <c r="T703" s="411"/>
      <c r="U703" s="23"/>
      <c r="V703" s="73"/>
      <c r="W703" s="23"/>
      <c r="X703" s="23"/>
      <c r="Y703" s="23"/>
      <c r="Z703" s="23"/>
      <c r="AA703" s="23"/>
    </row>
    <row r="704" spans="1:27" ht="15.75" customHeight="1">
      <c r="A704" s="23"/>
      <c r="B704" s="23"/>
      <c r="C704" s="23"/>
      <c r="D704" s="23"/>
      <c r="E704" s="23"/>
      <c r="F704" s="23"/>
      <c r="G704" s="23"/>
      <c r="H704" s="23"/>
      <c r="I704" s="23"/>
      <c r="J704" s="23"/>
      <c r="K704" s="23"/>
      <c r="L704" s="23"/>
      <c r="M704" s="23"/>
      <c r="N704" s="23"/>
      <c r="O704" s="23"/>
      <c r="P704" s="23"/>
      <c r="Q704" s="23"/>
      <c r="R704" s="23"/>
      <c r="S704" s="23"/>
      <c r="T704" s="411"/>
      <c r="U704" s="23"/>
      <c r="V704" s="73"/>
      <c r="W704" s="23"/>
      <c r="X704" s="23"/>
      <c r="Y704" s="23"/>
      <c r="Z704" s="23"/>
      <c r="AA704" s="23"/>
    </row>
    <row r="705" spans="1:27" ht="15.75" customHeight="1">
      <c r="A705" s="23"/>
      <c r="B705" s="23"/>
      <c r="C705" s="23"/>
      <c r="D705" s="23"/>
      <c r="E705" s="23"/>
      <c r="F705" s="23"/>
      <c r="G705" s="23"/>
      <c r="H705" s="23"/>
      <c r="I705" s="23"/>
      <c r="J705" s="23"/>
      <c r="K705" s="23"/>
      <c r="L705" s="23"/>
      <c r="M705" s="23"/>
      <c r="N705" s="23"/>
      <c r="O705" s="23"/>
      <c r="P705" s="23"/>
      <c r="Q705" s="23"/>
      <c r="R705" s="23"/>
      <c r="S705" s="23"/>
      <c r="T705" s="411"/>
      <c r="U705" s="23"/>
      <c r="V705" s="73"/>
      <c r="W705" s="23"/>
      <c r="X705" s="23"/>
      <c r="Y705" s="23"/>
      <c r="Z705" s="23"/>
      <c r="AA705" s="23"/>
    </row>
    <row r="706" spans="1:27" ht="15.75" customHeight="1">
      <c r="A706" s="23"/>
      <c r="B706" s="23"/>
      <c r="C706" s="23"/>
      <c r="D706" s="23"/>
      <c r="E706" s="23"/>
      <c r="F706" s="23"/>
      <c r="G706" s="23"/>
      <c r="H706" s="23"/>
      <c r="I706" s="23"/>
      <c r="J706" s="23"/>
      <c r="K706" s="23"/>
      <c r="L706" s="23"/>
      <c r="M706" s="23"/>
      <c r="N706" s="23"/>
      <c r="O706" s="23"/>
      <c r="P706" s="23"/>
      <c r="Q706" s="23"/>
      <c r="R706" s="23"/>
      <c r="S706" s="23"/>
      <c r="T706" s="411"/>
      <c r="U706" s="23"/>
      <c r="V706" s="73"/>
      <c r="W706" s="23"/>
      <c r="X706" s="23"/>
      <c r="Y706" s="23"/>
      <c r="Z706" s="23"/>
      <c r="AA706" s="23"/>
    </row>
    <row r="707" spans="1:27" ht="15.75" customHeight="1">
      <c r="A707" s="23"/>
      <c r="B707" s="23"/>
      <c r="C707" s="23"/>
      <c r="D707" s="23"/>
      <c r="E707" s="23"/>
      <c r="F707" s="23"/>
      <c r="G707" s="23"/>
      <c r="H707" s="23"/>
      <c r="I707" s="23"/>
      <c r="J707" s="23"/>
      <c r="K707" s="23"/>
      <c r="L707" s="23"/>
      <c r="M707" s="23"/>
      <c r="N707" s="23"/>
      <c r="O707" s="23"/>
      <c r="P707" s="23"/>
      <c r="Q707" s="23"/>
      <c r="R707" s="23"/>
      <c r="S707" s="23"/>
      <c r="T707" s="411"/>
      <c r="U707" s="23"/>
      <c r="V707" s="73"/>
      <c r="W707" s="23"/>
      <c r="X707" s="23"/>
      <c r="Y707" s="23"/>
      <c r="Z707" s="23"/>
      <c r="AA707" s="23"/>
    </row>
    <row r="708" spans="1:27" ht="15.75" customHeight="1">
      <c r="A708" s="23"/>
      <c r="B708" s="23"/>
      <c r="C708" s="23"/>
      <c r="D708" s="23"/>
      <c r="E708" s="23"/>
      <c r="F708" s="23"/>
      <c r="G708" s="23"/>
      <c r="H708" s="23"/>
      <c r="I708" s="23"/>
      <c r="J708" s="23"/>
      <c r="K708" s="23"/>
      <c r="L708" s="23"/>
      <c r="M708" s="23"/>
      <c r="N708" s="23"/>
      <c r="O708" s="23"/>
      <c r="P708" s="23"/>
      <c r="Q708" s="23"/>
      <c r="R708" s="23"/>
      <c r="S708" s="23"/>
      <c r="T708" s="411"/>
      <c r="U708" s="23"/>
      <c r="V708" s="73"/>
      <c r="W708" s="23"/>
      <c r="X708" s="23"/>
      <c r="Y708" s="23"/>
      <c r="Z708" s="23"/>
      <c r="AA708" s="23"/>
    </row>
    <row r="709" spans="1:27" ht="15.75" customHeight="1">
      <c r="A709" s="23"/>
      <c r="B709" s="23"/>
      <c r="C709" s="23"/>
      <c r="D709" s="23"/>
      <c r="E709" s="23"/>
      <c r="F709" s="23"/>
      <c r="G709" s="23"/>
      <c r="H709" s="23"/>
      <c r="I709" s="23"/>
      <c r="J709" s="23"/>
      <c r="K709" s="23"/>
      <c r="L709" s="23"/>
      <c r="M709" s="23"/>
      <c r="N709" s="23"/>
      <c r="O709" s="23"/>
      <c r="P709" s="23"/>
      <c r="Q709" s="23"/>
      <c r="R709" s="23"/>
      <c r="S709" s="23"/>
      <c r="T709" s="411"/>
      <c r="U709" s="23"/>
      <c r="V709" s="73"/>
      <c r="W709" s="23"/>
      <c r="X709" s="23"/>
      <c r="Y709" s="23"/>
      <c r="Z709" s="23"/>
      <c r="AA709" s="23"/>
    </row>
    <row r="710" spans="1:27" ht="15.75" customHeight="1">
      <c r="A710" s="23"/>
      <c r="B710" s="23"/>
      <c r="C710" s="23"/>
      <c r="D710" s="23"/>
      <c r="E710" s="23"/>
      <c r="F710" s="23"/>
      <c r="G710" s="23"/>
      <c r="H710" s="23"/>
      <c r="I710" s="23"/>
      <c r="J710" s="23"/>
      <c r="K710" s="23"/>
      <c r="L710" s="23"/>
      <c r="M710" s="23"/>
      <c r="N710" s="23"/>
      <c r="O710" s="23"/>
      <c r="P710" s="23"/>
      <c r="Q710" s="23"/>
      <c r="R710" s="23"/>
      <c r="S710" s="23"/>
      <c r="T710" s="411"/>
      <c r="U710" s="23"/>
      <c r="V710" s="73"/>
      <c r="W710" s="23"/>
      <c r="X710" s="23"/>
      <c r="Y710" s="23"/>
      <c r="Z710" s="23"/>
      <c r="AA710" s="23"/>
    </row>
    <row r="711" spans="1:27" ht="15.75" customHeight="1">
      <c r="A711" s="23"/>
      <c r="B711" s="23"/>
      <c r="C711" s="23"/>
      <c r="D711" s="23"/>
      <c r="E711" s="23"/>
      <c r="F711" s="23"/>
      <c r="G711" s="23"/>
      <c r="H711" s="23"/>
      <c r="I711" s="23"/>
      <c r="J711" s="23"/>
      <c r="K711" s="23"/>
      <c r="L711" s="23"/>
      <c r="M711" s="23"/>
      <c r="N711" s="23"/>
      <c r="O711" s="23"/>
      <c r="P711" s="23"/>
      <c r="Q711" s="23"/>
      <c r="R711" s="23"/>
      <c r="S711" s="23"/>
      <c r="T711" s="411"/>
      <c r="U711" s="23"/>
      <c r="V711" s="73"/>
      <c r="W711" s="23"/>
      <c r="X711" s="23"/>
      <c r="Y711" s="23"/>
      <c r="Z711" s="23"/>
      <c r="AA711" s="23"/>
    </row>
    <row r="712" spans="1:27" ht="15.75" customHeight="1">
      <c r="A712" s="23"/>
      <c r="B712" s="23"/>
      <c r="C712" s="23"/>
      <c r="D712" s="23"/>
      <c r="E712" s="23"/>
      <c r="F712" s="23"/>
      <c r="G712" s="23"/>
      <c r="H712" s="23"/>
      <c r="I712" s="23"/>
      <c r="J712" s="23"/>
      <c r="K712" s="23"/>
      <c r="L712" s="23"/>
      <c r="M712" s="23"/>
      <c r="N712" s="23"/>
      <c r="O712" s="23"/>
      <c r="P712" s="23"/>
      <c r="Q712" s="23"/>
      <c r="R712" s="23"/>
      <c r="S712" s="23"/>
      <c r="T712" s="411"/>
      <c r="U712" s="23"/>
      <c r="V712" s="73"/>
      <c r="W712" s="23"/>
      <c r="X712" s="23"/>
      <c r="Y712" s="23"/>
      <c r="Z712" s="23"/>
      <c r="AA712" s="23"/>
    </row>
    <row r="713" spans="1:27" ht="15.75" customHeight="1">
      <c r="A713" s="23"/>
      <c r="B713" s="23"/>
      <c r="C713" s="23"/>
      <c r="D713" s="23"/>
      <c r="E713" s="23"/>
      <c r="F713" s="23"/>
      <c r="G713" s="23"/>
      <c r="H713" s="23"/>
      <c r="I713" s="23"/>
      <c r="J713" s="23"/>
      <c r="K713" s="23"/>
      <c r="L713" s="23"/>
      <c r="M713" s="23"/>
      <c r="N713" s="23"/>
      <c r="O713" s="23"/>
      <c r="P713" s="23"/>
      <c r="Q713" s="23"/>
      <c r="R713" s="23"/>
      <c r="S713" s="23"/>
      <c r="T713" s="411"/>
      <c r="U713" s="23"/>
      <c r="V713" s="73"/>
      <c r="W713" s="23"/>
      <c r="X713" s="23"/>
      <c r="Y713" s="23"/>
      <c r="Z713" s="23"/>
      <c r="AA713" s="23"/>
    </row>
    <row r="714" spans="1:27" ht="15.75" customHeight="1">
      <c r="A714" s="23"/>
      <c r="B714" s="23"/>
      <c r="C714" s="23"/>
      <c r="D714" s="23"/>
      <c r="E714" s="23"/>
      <c r="F714" s="23"/>
      <c r="G714" s="23"/>
      <c r="H714" s="23"/>
      <c r="I714" s="23"/>
      <c r="J714" s="23"/>
      <c r="K714" s="23"/>
      <c r="L714" s="23"/>
      <c r="M714" s="23"/>
      <c r="N714" s="23"/>
      <c r="O714" s="23"/>
      <c r="P714" s="23"/>
      <c r="Q714" s="23"/>
      <c r="R714" s="23"/>
      <c r="S714" s="23"/>
      <c r="T714" s="411"/>
      <c r="U714" s="23"/>
      <c r="V714" s="73"/>
      <c r="W714" s="23"/>
      <c r="X714" s="23"/>
      <c r="Y714" s="23"/>
      <c r="Z714" s="23"/>
      <c r="AA714" s="23"/>
    </row>
    <row r="715" spans="1:27" ht="15.75" customHeight="1">
      <c r="A715" s="23"/>
      <c r="B715" s="23"/>
      <c r="C715" s="23"/>
      <c r="D715" s="23"/>
      <c r="E715" s="23"/>
      <c r="F715" s="23"/>
      <c r="G715" s="23"/>
      <c r="H715" s="23"/>
      <c r="I715" s="23"/>
      <c r="J715" s="23"/>
      <c r="K715" s="23"/>
      <c r="L715" s="23"/>
      <c r="M715" s="23"/>
      <c r="N715" s="23"/>
      <c r="O715" s="23"/>
      <c r="P715" s="23"/>
      <c r="Q715" s="23"/>
      <c r="R715" s="23"/>
      <c r="S715" s="23"/>
      <c r="T715" s="411"/>
      <c r="U715" s="23"/>
      <c r="V715" s="73"/>
      <c r="W715" s="23"/>
      <c r="X715" s="23"/>
      <c r="Y715" s="23"/>
      <c r="Z715" s="23"/>
      <c r="AA715" s="23"/>
    </row>
    <row r="716" spans="1:27" ht="15.75" customHeight="1">
      <c r="A716" s="23"/>
      <c r="B716" s="23"/>
      <c r="C716" s="23"/>
      <c r="D716" s="23"/>
      <c r="E716" s="23"/>
      <c r="F716" s="23"/>
      <c r="G716" s="23"/>
      <c r="H716" s="23"/>
      <c r="I716" s="23"/>
      <c r="J716" s="23"/>
      <c r="K716" s="23"/>
      <c r="L716" s="23"/>
      <c r="M716" s="23"/>
      <c r="N716" s="23"/>
      <c r="O716" s="23"/>
      <c r="P716" s="23"/>
      <c r="Q716" s="23"/>
      <c r="R716" s="23"/>
      <c r="S716" s="23"/>
      <c r="T716" s="411"/>
      <c r="U716" s="23"/>
      <c r="V716" s="73"/>
      <c r="W716" s="23"/>
      <c r="X716" s="23"/>
      <c r="Y716" s="23"/>
      <c r="Z716" s="23"/>
      <c r="AA716" s="23"/>
    </row>
    <row r="717" spans="1:27" ht="15.75" customHeight="1">
      <c r="A717" s="23"/>
      <c r="B717" s="23"/>
      <c r="C717" s="23"/>
      <c r="D717" s="23"/>
      <c r="E717" s="23"/>
      <c r="F717" s="23"/>
      <c r="G717" s="23"/>
      <c r="H717" s="23"/>
      <c r="I717" s="23"/>
      <c r="J717" s="23"/>
      <c r="K717" s="23"/>
      <c r="L717" s="23"/>
      <c r="M717" s="23"/>
      <c r="N717" s="23"/>
      <c r="O717" s="23"/>
      <c r="P717" s="23"/>
      <c r="Q717" s="23"/>
      <c r="R717" s="23"/>
      <c r="S717" s="23"/>
      <c r="T717" s="411"/>
      <c r="U717" s="23"/>
      <c r="V717" s="73"/>
      <c r="W717" s="23"/>
      <c r="X717" s="23"/>
      <c r="Y717" s="23"/>
      <c r="Z717" s="23"/>
      <c r="AA717" s="23"/>
    </row>
    <row r="718" spans="1:27" ht="15.75" customHeight="1">
      <c r="A718" s="23"/>
      <c r="B718" s="23"/>
      <c r="C718" s="23"/>
      <c r="D718" s="23"/>
      <c r="E718" s="23"/>
      <c r="F718" s="23"/>
      <c r="G718" s="23"/>
      <c r="H718" s="23"/>
      <c r="I718" s="23"/>
      <c r="J718" s="23"/>
      <c r="K718" s="23"/>
      <c r="L718" s="23"/>
      <c r="M718" s="23"/>
      <c r="N718" s="23"/>
      <c r="O718" s="23"/>
      <c r="P718" s="23"/>
      <c r="Q718" s="23"/>
      <c r="R718" s="23"/>
      <c r="S718" s="23"/>
      <c r="T718" s="411"/>
      <c r="U718" s="23"/>
      <c r="V718" s="73"/>
      <c r="W718" s="23"/>
      <c r="X718" s="23"/>
      <c r="Y718" s="23"/>
      <c r="Z718" s="23"/>
      <c r="AA718" s="23"/>
    </row>
    <row r="719" spans="1:27" ht="15.75" customHeight="1">
      <c r="A719" s="23"/>
      <c r="B719" s="23"/>
      <c r="C719" s="23"/>
      <c r="D719" s="23"/>
      <c r="E719" s="23"/>
      <c r="F719" s="23"/>
      <c r="G719" s="23"/>
      <c r="H719" s="23"/>
      <c r="I719" s="23"/>
      <c r="J719" s="23"/>
      <c r="K719" s="23"/>
      <c r="L719" s="23"/>
      <c r="M719" s="23"/>
      <c r="N719" s="23"/>
      <c r="O719" s="23"/>
      <c r="P719" s="23"/>
      <c r="Q719" s="23"/>
      <c r="R719" s="23"/>
      <c r="S719" s="23"/>
      <c r="T719" s="411"/>
      <c r="U719" s="23"/>
      <c r="V719" s="73"/>
      <c r="W719" s="23"/>
      <c r="X719" s="23"/>
      <c r="Y719" s="23"/>
      <c r="Z719" s="23"/>
      <c r="AA719" s="23"/>
    </row>
    <row r="720" spans="1:27" ht="15.75" customHeight="1">
      <c r="A720" s="23"/>
      <c r="B720" s="23"/>
      <c r="C720" s="23"/>
      <c r="D720" s="23"/>
      <c r="E720" s="23"/>
      <c r="F720" s="23"/>
      <c r="G720" s="23"/>
      <c r="H720" s="23"/>
      <c r="I720" s="23"/>
      <c r="J720" s="23"/>
      <c r="K720" s="23"/>
      <c r="L720" s="23"/>
      <c r="M720" s="23"/>
      <c r="N720" s="23"/>
      <c r="O720" s="23"/>
      <c r="P720" s="23"/>
      <c r="Q720" s="23"/>
      <c r="R720" s="23"/>
      <c r="S720" s="23"/>
      <c r="T720" s="411"/>
      <c r="U720" s="23"/>
      <c r="V720" s="73"/>
      <c r="W720" s="23"/>
      <c r="X720" s="23"/>
      <c r="Y720" s="23"/>
      <c r="Z720" s="23"/>
      <c r="AA720" s="23"/>
    </row>
    <row r="721" spans="1:27" ht="15.75" customHeight="1">
      <c r="A721" s="23"/>
      <c r="B721" s="23"/>
      <c r="C721" s="23"/>
      <c r="D721" s="23"/>
      <c r="E721" s="23"/>
      <c r="F721" s="23"/>
      <c r="G721" s="23"/>
      <c r="H721" s="23"/>
      <c r="I721" s="23"/>
      <c r="J721" s="23"/>
      <c r="K721" s="23"/>
      <c r="L721" s="23"/>
      <c r="M721" s="23"/>
      <c r="N721" s="23"/>
      <c r="O721" s="23"/>
      <c r="P721" s="23"/>
      <c r="Q721" s="23"/>
      <c r="R721" s="23"/>
      <c r="S721" s="23"/>
      <c r="T721" s="411"/>
      <c r="U721" s="23"/>
      <c r="V721" s="73"/>
      <c r="W721" s="23"/>
      <c r="X721" s="23"/>
      <c r="Y721" s="23"/>
      <c r="Z721" s="23"/>
      <c r="AA721" s="23"/>
    </row>
    <row r="722" spans="1:27" ht="15.75" customHeight="1">
      <c r="A722" s="23"/>
      <c r="B722" s="23"/>
      <c r="C722" s="23"/>
      <c r="D722" s="23"/>
      <c r="E722" s="23"/>
      <c r="F722" s="23"/>
      <c r="G722" s="23"/>
      <c r="H722" s="23"/>
      <c r="I722" s="23"/>
      <c r="J722" s="23"/>
      <c r="K722" s="23"/>
      <c r="L722" s="23"/>
      <c r="M722" s="23"/>
      <c r="N722" s="23"/>
      <c r="O722" s="23"/>
      <c r="P722" s="23"/>
      <c r="Q722" s="23"/>
      <c r="R722" s="23"/>
      <c r="S722" s="23"/>
      <c r="T722" s="411"/>
      <c r="U722" s="23"/>
      <c r="V722" s="73"/>
      <c r="W722" s="23"/>
      <c r="X722" s="23"/>
      <c r="Y722" s="23"/>
      <c r="Z722" s="23"/>
      <c r="AA722" s="23"/>
    </row>
    <row r="723" spans="1:27" ht="15.75" customHeight="1">
      <c r="A723" s="23"/>
      <c r="B723" s="23"/>
      <c r="C723" s="23"/>
      <c r="D723" s="23"/>
      <c r="E723" s="23"/>
      <c r="F723" s="23"/>
      <c r="G723" s="23"/>
      <c r="H723" s="23"/>
      <c r="I723" s="23"/>
      <c r="J723" s="23"/>
      <c r="K723" s="23"/>
      <c r="L723" s="23"/>
      <c r="M723" s="23"/>
      <c r="N723" s="23"/>
      <c r="O723" s="23"/>
      <c r="P723" s="23"/>
      <c r="Q723" s="23"/>
      <c r="R723" s="23"/>
      <c r="S723" s="23"/>
      <c r="T723" s="411"/>
      <c r="U723" s="23"/>
      <c r="V723" s="73"/>
      <c r="W723" s="23"/>
      <c r="X723" s="23"/>
      <c r="Y723" s="23"/>
      <c r="Z723" s="23"/>
      <c r="AA723" s="23"/>
    </row>
    <row r="724" spans="1:27" ht="15.75" customHeight="1">
      <c r="A724" s="23"/>
      <c r="B724" s="23"/>
      <c r="C724" s="23"/>
      <c r="D724" s="23"/>
      <c r="E724" s="23"/>
      <c r="F724" s="23"/>
      <c r="G724" s="23"/>
      <c r="H724" s="23"/>
      <c r="I724" s="23"/>
      <c r="J724" s="23"/>
      <c r="K724" s="23"/>
      <c r="L724" s="23"/>
      <c r="M724" s="23"/>
      <c r="N724" s="23"/>
      <c r="O724" s="23"/>
      <c r="P724" s="23"/>
      <c r="Q724" s="23"/>
      <c r="R724" s="23"/>
      <c r="S724" s="23"/>
      <c r="T724" s="411"/>
      <c r="U724" s="23"/>
      <c r="V724" s="73"/>
      <c r="W724" s="23"/>
      <c r="X724" s="23"/>
      <c r="Y724" s="23"/>
      <c r="Z724" s="23"/>
      <c r="AA724" s="23"/>
    </row>
    <row r="725" spans="1:27" ht="15.75" customHeight="1">
      <c r="A725" s="23"/>
      <c r="B725" s="23"/>
      <c r="C725" s="23"/>
      <c r="D725" s="23"/>
      <c r="E725" s="23"/>
      <c r="F725" s="23"/>
      <c r="G725" s="23"/>
      <c r="H725" s="23"/>
      <c r="I725" s="23"/>
      <c r="J725" s="23"/>
      <c r="K725" s="23"/>
      <c r="L725" s="23"/>
      <c r="M725" s="23"/>
      <c r="N725" s="23"/>
      <c r="O725" s="23"/>
      <c r="P725" s="23"/>
      <c r="Q725" s="23"/>
      <c r="R725" s="23"/>
      <c r="S725" s="23"/>
      <c r="T725" s="411"/>
      <c r="U725" s="23"/>
      <c r="V725" s="73"/>
      <c r="W725" s="23"/>
      <c r="X725" s="23"/>
      <c r="Y725" s="23"/>
      <c r="Z725" s="23"/>
      <c r="AA725" s="23"/>
    </row>
    <row r="726" spans="1:27" ht="15.75" customHeight="1">
      <c r="A726" s="23"/>
      <c r="B726" s="23"/>
      <c r="C726" s="23"/>
      <c r="D726" s="23"/>
      <c r="E726" s="23"/>
      <c r="F726" s="23"/>
      <c r="G726" s="23"/>
      <c r="H726" s="23"/>
      <c r="I726" s="23"/>
      <c r="J726" s="23"/>
      <c r="K726" s="23"/>
      <c r="L726" s="23"/>
      <c r="M726" s="23"/>
      <c r="N726" s="23"/>
      <c r="O726" s="23"/>
      <c r="P726" s="23"/>
      <c r="Q726" s="23"/>
      <c r="R726" s="23"/>
      <c r="S726" s="23"/>
      <c r="T726" s="411"/>
      <c r="U726" s="23"/>
      <c r="V726" s="73"/>
      <c r="W726" s="23"/>
      <c r="X726" s="23"/>
      <c r="Y726" s="23"/>
      <c r="Z726" s="23"/>
      <c r="AA726" s="23"/>
    </row>
    <row r="727" spans="1:27" ht="15.75" customHeight="1">
      <c r="A727" s="23"/>
      <c r="B727" s="23"/>
      <c r="C727" s="23"/>
      <c r="D727" s="23"/>
      <c r="E727" s="23"/>
      <c r="F727" s="23"/>
      <c r="G727" s="23"/>
      <c r="H727" s="23"/>
      <c r="I727" s="23"/>
      <c r="J727" s="23"/>
      <c r="K727" s="23"/>
      <c r="L727" s="23"/>
      <c r="M727" s="23"/>
      <c r="N727" s="23"/>
      <c r="O727" s="23"/>
      <c r="P727" s="23"/>
      <c r="Q727" s="23"/>
      <c r="R727" s="23"/>
      <c r="S727" s="23"/>
      <c r="T727" s="411"/>
      <c r="U727" s="23"/>
      <c r="V727" s="73"/>
      <c r="W727" s="23"/>
      <c r="X727" s="23"/>
      <c r="Y727" s="23"/>
      <c r="Z727" s="23"/>
      <c r="AA727" s="23"/>
    </row>
    <row r="728" spans="1:27" ht="15.75" customHeight="1">
      <c r="A728" s="23"/>
      <c r="B728" s="23"/>
      <c r="C728" s="23"/>
      <c r="D728" s="23"/>
      <c r="E728" s="23"/>
      <c r="F728" s="23"/>
      <c r="G728" s="23"/>
      <c r="H728" s="23"/>
      <c r="I728" s="23"/>
      <c r="J728" s="23"/>
      <c r="K728" s="23"/>
      <c r="L728" s="23"/>
      <c r="M728" s="23"/>
      <c r="N728" s="23"/>
      <c r="O728" s="23"/>
      <c r="P728" s="23"/>
      <c r="Q728" s="23"/>
      <c r="R728" s="23"/>
      <c r="S728" s="23"/>
      <c r="T728" s="411"/>
      <c r="U728" s="23"/>
      <c r="V728" s="73"/>
      <c r="W728" s="23"/>
      <c r="X728" s="23"/>
      <c r="Y728" s="23"/>
      <c r="Z728" s="23"/>
      <c r="AA728" s="23"/>
    </row>
    <row r="729" spans="1:27" ht="15.75" customHeight="1">
      <c r="A729" s="23"/>
      <c r="B729" s="23"/>
      <c r="C729" s="23"/>
      <c r="D729" s="23"/>
      <c r="E729" s="23"/>
      <c r="F729" s="23"/>
      <c r="G729" s="23"/>
      <c r="H729" s="23"/>
      <c r="I729" s="23"/>
      <c r="J729" s="23"/>
      <c r="K729" s="23"/>
      <c r="L729" s="23"/>
      <c r="M729" s="23"/>
      <c r="N729" s="23"/>
      <c r="O729" s="23"/>
      <c r="P729" s="23"/>
      <c r="Q729" s="23"/>
      <c r="R729" s="23"/>
      <c r="S729" s="23"/>
      <c r="T729" s="411"/>
      <c r="U729" s="23"/>
      <c r="V729" s="73"/>
      <c r="W729" s="23"/>
      <c r="X729" s="23"/>
      <c r="Y729" s="23"/>
      <c r="Z729" s="23"/>
      <c r="AA729" s="23"/>
    </row>
    <row r="730" spans="1:27" ht="15.75" customHeight="1">
      <c r="A730" s="23"/>
      <c r="B730" s="23"/>
      <c r="C730" s="23"/>
      <c r="D730" s="23"/>
      <c r="E730" s="23"/>
      <c r="F730" s="23"/>
      <c r="G730" s="23"/>
      <c r="H730" s="23"/>
      <c r="I730" s="23"/>
      <c r="J730" s="23"/>
      <c r="K730" s="23"/>
      <c r="L730" s="23"/>
      <c r="M730" s="23"/>
      <c r="N730" s="23"/>
      <c r="O730" s="23"/>
      <c r="P730" s="23"/>
      <c r="Q730" s="23"/>
      <c r="R730" s="23"/>
      <c r="S730" s="23"/>
      <c r="T730" s="411"/>
      <c r="U730" s="23"/>
      <c r="V730" s="73"/>
      <c r="W730" s="23"/>
      <c r="X730" s="23"/>
      <c r="Y730" s="23"/>
      <c r="Z730" s="23"/>
      <c r="AA730" s="23"/>
    </row>
    <row r="731" spans="1:27" ht="15.75" customHeight="1">
      <c r="A731" s="23"/>
      <c r="B731" s="23"/>
      <c r="C731" s="23"/>
      <c r="D731" s="23"/>
      <c r="E731" s="23"/>
      <c r="F731" s="23"/>
      <c r="G731" s="23"/>
      <c r="H731" s="23"/>
      <c r="I731" s="23"/>
      <c r="J731" s="23"/>
      <c r="K731" s="23"/>
      <c r="L731" s="23"/>
      <c r="M731" s="23"/>
      <c r="N731" s="23"/>
      <c r="O731" s="23"/>
      <c r="P731" s="23"/>
      <c r="Q731" s="23"/>
      <c r="R731" s="23"/>
      <c r="S731" s="23"/>
      <c r="T731" s="411"/>
      <c r="U731" s="23"/>
      <c r="V731" s="73"/>
      <c r="W731" s="23"/>
      <c r="X731" s="23"/>
      <c r="Y731" s="23"/>
      <c r="Z731" s="23"/>
      <c r="AA731" s="23"/>
    </row>
    <row r="732" spans="1:27" ht="15.75" customHeight="1">
      <c r="A732" s="23"/>
      <c r="B732" s="23"/>
      <c r="C732" s="23"/>
      <c r="D732" s="23"/>
      <c r="E732" s="23"/>
      <c r="F732" s="23"/>
      <c r="G732" s="23"/>
      <c r="H732" s="23"/>
      <c r="I732" s="23"/>
      <c r="J732" s="23"/>
      <c r="K732" s="23"/>
      <c r="L732" s="23"/>
      <c r="M732" s="23"/>
      <c r="N732" s="23"/>
      <c r="O732" s="23"/>
      <c r="P732" s="23"/>
      <c r="Q732" s="23"/>
      <c r="R732" s="23"/>
      <c r="S732" s="23"/>
      <c r="T732" s="411"/>
      <c r="U732" s="23"/>
      <c r="V732" s="73"/>
      <c r="W732" s="23"/>
      <c r="X732" s="23"/>
      <c r="Y732" s="23"/>
      <c r="Z732" s="23"/>
      <c r="AA732" s="23"/>
    </row>
    <row r="733" spans="1:27" ht="15.75" customHeight="1">
      <c r="A733" s="23"/>
      <c r="B733" s="23"/>
      <c r="C733" s="23"/>
      <c r="D733" s="23"/>
      <c r="E733" s="23"/>
      <c r="F733" s="23"/>
      <c r="G733" s="23"/>
      <c r="H733" s="23"/>
      <c r="I733" s="23"/>
      <c r="J733" s="23"/>
      <c r="K733" s="23"/>
      <c r="L733" s="23"/>
      <c r="M733" s="23"/>
      <c r="N733" s="23"/>
      <c r="O733" s="23"/>
      <c r="P733" s="23"/>
      <c r="Q733" s="23"/>
      <c r="R733" s="23"/>
      <c r="S733" s="23"/>
      <c r="T733" s="411"/>
      <c r="U733" s="23"/>
      <c r="V733" s="73"/>
      <c r="W733" s="23"/>
      <c r="X733" s="23"/>
      <c r="Y733" s="23"/>
      <c r="Z733" s="23"/>
      <c r="AA733" s="23"/>
    </row>
    <row r="734" spans="1:27" ht="15.75" customHeight="1">
      <c r="A734" s="23"/>
      <c r="B734" s="23"/>
      <c r="C734" s="23"/>
      <c r="D734" s="23"/>
      <c r="E734" s="23"/>
      <c r="F734" s="23"/>
      <c r="G734" s="23"/>
      <c r="H734" s="23"/>
      <c r="I734" s="23"/>
      <c r="J734" s="23"/>
      <c r="K734" s="23"/>
      <c r="L734" s="23"/>
      <c r="M734" s="23"/>
      <c r="N734" s="23"/>
      <c r="O734" s="23"/>
      <c r="P734" s="23"/>
      <c r="Q734" s="23"/>
      <c r="R734" s="23"/>
      <c r="S734" s="23"/>
      <c r="T734" s="411"/>
      <c r="U734" s="23"/>
      <c r="V734" s="73"/>
      <c r="W734" s="23"/>
      <c r="X734" s="23"/>
      <c r="Y734" s="23"/>
      <c r="Z734" s="23"/>
      <c r="AA734" s="23"/>
    </row>
    <row r="735" spans="1:27" ht="15.75" customHeight="1">
      <c r="A735" s="23"/>
      <c r="B735" s="23"/>
      <c r="C735" s="23"/>
      <c r="D735" s="23"/>
      <c r="E735" s="23"/>
      <c r="F735" s="23"/>
      <c r="G735" s="23"/>
      <c r="H735" s="23"/>
      <c r="I735" s="23"/>
      <c r="J735" s="23"/>
      <c r="K735" s="23"/>
      <c r="L735" s="23"/>
      <c r="M735" s="23"/>
      <c r="N735" s="23"/>
      <c r="O735" s="23"/>
      <c r="P735" s="23"/>
      <c r="Q735" s="23"/>
      <c r="R735" s="23"/>
      <c r="S735" s="23"/>
      <c r="T735" s="411"/>
      <c r="U735" s="23"/>
      <c r="V735" s="73"/>
      <c r="W735" s="23"/>
      <c r="X735" s="23"/>
      <c r="Y735" s="23"/>
      <c r="Z735" s="23"/>
      <c r="AA735" s="23"/>
    </row>
    <row r="736" spans="1:27" ht="15.75" customHeight="1">
      <c r="A736" s="23"/>
      <c r="B736" s="23"/>
      <c r="C736" s="23"/>
      <c r="D736" s="23"/>
      <c r="E736" s="23"/>
      <c r="F736" s="23"/>
      <c r="G736" s="23"/>
      <c r="H736" s="23"/>
      <c r="I736" s="23"/>
      <c r="J736" s="23"/>
      <c r="K736" s="23"/>
      <c r="L736" s="23"/>
      <c r="M736" s="23"/>
      <c r="N736" s="23"/>
      <c r="O736" s="23"/>
      <c r="P736" s="23"/>
      <c r="Q736" s="23"/>
      <c r="R736" s="23"/>
      <c r="S736" s="23"/>
      <c r="T736" s="411"/>
      <c r="U736" s="23"/>
      <c r="V736" s="73"/>
      <c r="W736" s="23"/>
      <c r="X736" s="23"/>
      <c r="Y736" s="23"/>
      <c r="Z736" s="23"/>
      <c r="AA736" s="23"/>
    </row>
    <row r="737" spans="1:27" ht="15.75" customHeight="1">
      <c r="A737" s="23"/>
      <c r="B737" s="23"/>
      <c r="C737" s="23"/>
      <c r="D737" s="23"/>
      <c r="E737" s="23"/>
      <c r="F737" s="23"/>
      <c r="G737" s="23"/>
      <c r="H737" s="23"/>
      <c r="I737" s="23"/>
      <c r="J737" s="23"/>
      <c r="K737" s="23"/>
      <c r="L737" s="23"/>
      <c r="M737" s="23"/>
      <c r="N737" s="23"/>
      <c r="O737" s="23"/>
      <c r="P737" s="23"/>
      <c r="Q737" s="23"/>
      <c r="R737" s="23"/>
      <c r="S737" s="23"/>
      <c r="T737" s="411"/>
      <c r="U737" s="23"/>
      <c r="V737" s="73"/>
      <c r="W737" s="23"/>
      <c r="X737" s="23"/>
      <c r="Y737" s="23"/>
      <c r="Z737" s="23"/>
      <c r="AA737" s="23"/>
    </row>
    <row r="738" spans="1:27" ht="15.75" customHeight="1">
      <c r="A738" s="23"/>
      <c r="B738" s="23"/>
      <c r="C738" s="23"/>
      <c r="D738" s="23"/>
      <c r="E738" s="23"/>
      <c r="F738" s="23"/>
      <c r="G738" s="23"/>
      <c r="H738" s="23"/>
      <c r="I738" s="23"/>
      <c r="J738" s="23"/>
      <c r="K738" s="23"/>
      <c r="L738" s="23"/>
      <c r="M738" s="23"/>
      <c r="N738" s="23"/>
      <c r="O738" s="23"/>
      <c r="P738" s="23"/>
      <c r="Q738" s="23"/>
      <c r="R738" s="23"/>
      <c r="S738" s="23"/>
      <c r="T738" s="411"/>
      <c r="U738" s="23"/>
      <c r="V738" s="73"/>
      <c r="W738" s="23"/>
      <c r="X738" s="23"/>
      <c r="Y738" s="23"/>
      <c r="Z738" s="23"/>
      <c r="AA738" s="23"/>
    </row>
    <row r="739" spans="1:27" ht="15.75" customHeight="1">
      <c r="A739" s="23"/>
      <c r="B739" s="23"/>
      <c r="C739" s="23"/>
      <c r="D739" s="23"/>
      <c r="E739" s="23"/>
      <c r="F739" s="23"/>
      <c r="G739" s="23"/>
      <c r="H739" s="23"/>
      <c r="I739" s="23"/>
      <c r="J739" s="23"/>
      <c r="K739" s="23"/>
      <c r="L739" s="23"/>
      <c r="M739" s="23"/>
      <c r="N739" s="23"/>
      <c r="O739" s="23"/>
      <c r="P739" s="23"/>
      <c r="Q739" s="23"/>
      <c r="R739" s="23"/>
      <c r="S739" s="23"/>
      <c r="T739" s="411"/>
      <c r="U739" s="23"/>
      <c r="V739" s="73"/>
      <c r="W739" s="23"/>
      <c r="X739" s="23"/>
      <c r="Y739" s="23"/>
      <c r="Z739" s="23"/>
      <c r="AA739" s="23"/>
    </row>
    <row r="740" spans="1:27" ht="15.75" customHeight="1">
      <c r="A740" s="23"/>
      <c r="B740" s="23"/>
      <c r="C740" s="23"/>
      <c r="D740" s="23"/>
      <c r="E740" s="23"/>
      <c r="F740" s="23"/>
      <c r="G740" s="23"/>
      <c r="H740" s="23"/>
      <c r="I740" s="23"/>
      <c r="J740" s="23"/>
      <c r="K740" s="23"/>
      <c r="L740" s="23"/>
      <c r="M740" s="23"/>
      <c r="N740" s="23"/>
      <c r="O740" s="23"/>
      <c r="P740" s="23"/>
      <c r="Q740" s="23"/>
      <c r="R740" s="23"/>
      <c r="S740" s="23"/>
      <c r="T740" s="411"/>
      <c r="U740" s="23"/>
      <c r="V740" s="73"/>
      <c r="W740" s="23"/>
      <c r="X740" s="23"/>
      <c r="Y740" s="23"/>
      <c r="Z740" s="23"/>
      <c r="AA740" s="23"/>
    </row>
    <row r="741" spans="1:27" ht="15.75" customHeight="1">
      <c r="A741" s="23"/>
      <c r="B741" s="23"/>
      <c r="C741" s="23"/>
      <c r="D741" s="23"/>
      <c r="E741" s="23"/>
      <c r="F741" s="23"/>
      <c r="G741" s="23"/>
      <c r="H741" s="23"/>
      <c r="I741" s="23"/>
      <c r="J741" s="23"/>
      <c r="K741" s="23"/>
      <c r="L741" s="23"/>
      <c r="M741" s="23"/>
      <c r="N741" s="23"/>
      <c r="O741" s="23"/>
      <c r="P741" s="23"/>
      <c r="Q741" s="23"/>
      <c r="R741" s="23"/>
      <c r="S741" s="23"/>
      <c r="T741" s="411"/>
      <c r="U741" s="23"/>
      <c r="V741" s="73"/>
      <c r="W741" s="23"/>
      <c r="X741" s="23"/>
      <c r="Y741" s="23"/>
      <c r="Z741" s="23"/>
      <c r="AA741" s="23"/>
    </row>
    <row r="742" spans="1:27" ht="15.75" customHeight="1">
      <c r="A742" s="23"/>
      <c r="B742" s="23"/>
      <c r="C742" s="23"/>
      <c r="D742" s="23"/>
      <c r="E742" s="23"/>
      <c r="F742" s="23"/>
      <c r="G742" s="23"/>
      <c r="H742" s="23"/>
      <c r="I742" s="23"/>
      <c r="J742" s="23"/>
      <c r="K742" s="23"/>
      <c r="L742" s="23"/>
      <c r="M742" s="23"/>
      <c r="N742" s="23"/>
      <c r="O742" s="23"/>
      <c r="P742" s="23"/>
      <c r="Q742" s="23"/>
      <c r="R742" s="23"/>
      <c r="S742" s="23"/>
      <c r="T742" s="411"/>
      <c r="U742" s="23"/>
      <c r="V742" s="73"/>
      <c r="W742" s="23"/>
      <c r="X742" s="23"/>
      <c r="Y742" s="23"/>
      <c r="Z742" s="23"/>
      <c r="AA742" s="23"/>
    </row>
    <row r="743" spans="1:27" ht="15.75" customHeight="1">
      <c r="A743" s="23"/>
      <c r="B743" s="23"/>
      <c r="C743" s="23"/>
      <c r="D743" s="23"/>
      <c r="E743" s="23"/>
      <c r="F743" s="23"/>
      <c r="G743" s="23"/>
      <c r="H743" s="23"/>
      <c r="I743" s="23"/>
      <c r="J743" s="23"/>
      <c r="K743" s="23"/>
      <c r="L743" s="23"/>
      <c r="M743" s="23"/>
      <c r="N743" s="23"/>
      <c r="O743" s="23"/>
      <c r="P743" s="23"/>
      <c r="Q743" s="23"/>
      <c r="R743" s="23"/>
      <c r="S743" s="23"/>
      <c r="T743" s="411"/>
      <c r="U743" s="23"/>
      <c r="V743" s="73"/>
      <c r="W743" s="23"/>
      <c r="X743" s="23"/>
      <c r="Y743" s="23"/>
      <c r="Z743" s="23"/>
      <c r="AA743" s="23"/>
    </row>
    <row r="744" spans="1:27" ht="15.75" customHeight="1">
      <c r="A744" s="23"/>
      <c r="B744" s="23"/>
      <c r="C744" s="23"/>
      <c r="D744" s="23"/>
      <c r="E744" s="23"/>
      <c r="F744" s="23"/>
      <c r="G744" s="23"/>
      <c r="H744" s="23"/>
      <c r="I744" s="23"/>
      <c r="J744" s="23"/>
      <c r="K744" s="23"/>
      <c r="L744" s="23"/>
      <c r="M744" s="23"/>
      <c r="N744" s="23"/>
      <c r="O744" s="23"/>
      <c r="P744" s="23"/>
      <c r="Q744" s="23"/>
      <c r="R744" s="23"/>
      <c r="S744" s="23"/>
      <c r="T744" s="411"/>
      <c r="U744" s="23"/>
      <c r="V744" s="73"/>
      <c r="W744" s="23"/>
      <c r="X744" s="23"/>
      <c r="Y744" s="23"/>
      <c r="Z744" s="23"/>
      <c r="AA744" s="23"/>
    </row>
    <row r="745" spans="1:27" ht="15.75" customHeight="1">
      <c r="A745" s="23"/>
      <c r="B745" s="23"/>
      <c r="C745" s="23"/>
      <c r="D745" s="23"/>
      <c r="E745" s="23"/>
      <c r="F745" s="23"/>
      <c r="G745" s="23"/>
      <c r="H745" s="23"/>
      <c r="I745" s="23"/>
      <c r="J745" s="23"/>
      <c r="K745" s="23"/>
      <c r="L745" s="23"/>
      <c r="M745" s="23"/>
      <c r="N745" s="23"/>
      <c r="O745" s="23"/>
      <c r="P745" s="23"/>
      <c r="Q745" s="23"/>
      <c r="R745" s="23"/>
      <c r="S745" s="23"/>
      <c r="T745" s="411"/>
      <c r="U745" s="23"/>
      <c r="V745" s="73"/>
      <c r="W745" s="23"/>
      <c r="X745" s="23"/>
      <c r="Y745" s="23"/>
      <c r="Z745" s="23"/>
      <c r="AA745" s="23"/>
    </row>
    <row r="746" spans="1:27" ht="15.75" customHeight="1">
      <c r="A746" s="23"/>
      <c r="B746" s="23"/>
      <c r="C746" s="23"/>
      <c r="D746" s="23"/>
      <c r="E746" s="23"/>
      <c r="F746" s="23"/>
      <c r="G746" s="23"/>
      <c r="H746" s="23"/>
      <c r="I746" s="23"/>
      <c r="J746" s="23"/>
      <c r="K746" s="23"/>
      <c r="L746" s="23"/>
      <c r="M746" s="23"/>
      <c r="N746" s="23"/>
      <c r="O746" s="23"/>
      <c r="P746" s="23"/>
      <c r="Q746" s="23"/>
      <c r="R746" s="23"/>
      <c r="S746" s="23"/>
      <c r="T746" s="411"/>
      <c r="U746" s="23"/>
      <c r="V746" s="73"/>
      <c r="W746" s="23"/>
      <c r="X746" s="23"/>
      <c r="Y746" s="23"/>
      <c r="Z746" s="23"/>
      <c r="AA746" s="23"/>
    </row>
    <row r="747" spans="1:27" ht="15.75" customHeight="1">
      <c r="A747" s="23"/>
      <c r="B747" s="23"/>
      <c r="C747" s="23"/>
      <c r="D747" s="23"/>
      <c r="E747" s="23"/>
      <c r="F747" s="23"/>
      <c r="G747" s="23"/>
      <c r="H747" s="23"/>
      <c r="I747" s="23"/>
      <c r="J747" s="23"/>
      <c r="K747" s="23"/>
      <c r="L747" s="23"/>
      <c r="M747" s="23"/>
      <c r="N747" s="23"/>
      <c r="O747" s="23"/>
      <c r="P747" s="23"/>
      <c r="Q747" s="23"/>
      <c r="R747" s="23"/>
      <c r="S747" s="23"/>
      <c r="T747" s="411"/>
      <c r="U747" s="23"/>
      <c r="V747" s="73"/>
      <c r="W747" s="23"/>
      <c r="X747" s="23"/>
      <c r="Y747" s="23"/>
      <c r="Z747" s="23"/>
      <c r="AA747" s="23"/>
    </row>
    <row r="748" spans="1:27" ht="15.75" customHeight="1">
      <c r="A748" s="23"/>
      <c r="B748" s="23"/>
      <c r="C748" s="23"/>
      <c r="D748" s="23"/>
      <c r="E748" s="23"/>
      <c r="F748" s="23"/>
      <c r="G748" s="23"/>
      <c r="H748" s="23"/>
      <c r="I748" s="23"/>
      <c r="J748" s="23"/>
      <c r="K748" s="23"/>
      <c r="L748" s="23"/>
      <c r="M748" s="23"/>
      <c r="N748" s="23"/>
      <c r="O748" s="23"/>
      <c r="P748" s="23"/>
      <c r="Q748" s="23"/>
      <c r="R748" s="23"/>
      <c r="S748" s="23"/>
      <c r="T748" s="411"/>
      <c r="U748" s="23"/>
      <c r="V748" s="73"/>
      <c r="W748" s="23"/>
      <c r="X748" s="23"/>
      <c r="Y748" s="23"/>
      <c r="Z748" s="23"/>
      <c r="AA748" s="23"/>
    </row>
    <row r="749" spans="1:27" ht="15.75" customHeight="1">
      <c r="A749" s="23"/>
      <c r="B749" s="23"/>
      <c r="C749" s="23"/>
      <c r="D749" s="23"/>
      <c r="E749" s="23"/>
      <c r="F749" s="23"/>
      <c r="G749" s="23"/>
      <c r="H749" s="23"/>
      <c r="I749" s="23"/>
      <c r="J749" s="23"/>
      <c r="K749" s="23"/>
      <c r="L749" s="23"/>
      <c r="M749" s="23"/>
      <c r="N749" s="23"/>
      <c r="O749" s="23"/>
      <c r="P749" s="23"/>
      <c r="Q749" s="23"/>
      <c r="R749" s="23"/>
      <c r="S749" s="23"/>
      <c r="T749" s="411"/>
      <c r="U749" s="23"/>
      <c r="V749" s="73"/>
      <c r="W749" s="23"/>
      <c r="X749" s="23"/>
      <c r="Y749" s="23"/>
      <c r="Z749" s="23"/>
      <c r="AA749" s="23"/>
    </row>
    <row r="750" spans="1:27" ht="15.75" customHeight="1">
      <c r="A750" s="23"/>
      <c r="B750" s="23"/>
      <c r="C750" s="23"/>
      <c r="D750" s="23"/>
      <c r="E750" s="23"/>
      <c r="F750" s="23"/>
      <c r="G750" s="23"/>
      <c r="H750" s="23"/>
      <c r="I750" s="23"/>
      <c r="J750" s="23"/>
      <c r="K750" s="23"/>
      <c r="L750" s="23"/>
      <c r="M750" s="23"/>
      <c r="N750" s="23"/>
      <c r="O750" s="23"/>
      <c r="P750" s="23"/>
      <c r="Q750" s="23"/>
      <c r="R750" s="23"/>
      <c r="S750" s="23"/>
      <c r="T750" s="411"/>
      <c r="U750" s="23"/>
      <c r="V750" s="73"/>
      <c r="W750" s="23"/>
      <c r="X750" s="23"/>
      <c r="Y750" s="23"/>
      <c r="Z750" s="23"/>
      <c r="AA750" s="23"/>
    </row>
    <row r="751" spans="1:27" ht="15.75" customHeight="1">
      <c r="A751" s="23"/>
      <c r="B751" s="23"/>
      <c r="C751" s="23"/>
      <c r="D751" s="23"/>
      <c r="E751" s="23"/>
      <c r="F751" s="23"/>
      <c r="G751" s="23"/>
      <c r="H751" s="23"/>
      <c r="I751" s="23"/>
      <c r="J751" s="23"/>
      <c r="K751" s="23"/>
      <c r="L751" s="23"/>
      <c r="M751" s="23"/>
      <c r="N751" s="23"/>
      <c r="O751" s="23"/>
      <c r="P751" s="23"/>
      <c r="Q751" s="23"/>
      <c r="R751" s="23"/>
      <c r="S751" s="23"/>
      <c r="T751" s="411"/>
      <c r="U751" s="23"/>
      <c r="V751" s="73"/>
      <c r="W751" s="23"/>
      <c r="X751" s="23"/>
      <c r="Y751" s="23"/>
      <c r="Z751" s="23"/>
      <c r="AA751" s="23"/>
    </row>
    <row r="752" spans="1:27" ht="15.75" customHeight="1">
      <c r="A752" s="23"/>
      <c r="B752" s="23"/>
      <c r="C752" s="23"/>
      <c r="D752" s="23"/>
      <c r="E752" s="23"/>
      <c r="F752" s="23"/>
      <c r="G752" s="23"/>
      <c r="H752" s="23"/>
      <c r="I752" s="23"/>
      <c r="J752" s="23"/>
      <c r="K752" s="23"/>
      <c r="L752" s="23"/>
      <c r="M752" s="23"/>
      <c r="N752" s="23"/>
      <c r="O752" s="23"/>
      <c r="P752" s="23"/>
      <c r="Q752" s="23"/>
      <c r="R752" s="23"/>
      <c r="S752" s="23"/>
      <c r="T752" s="411"/>
      <c r="U752" s="23"/>
      <c r="V752" s="73"/>
      <c r="W752" s="23"/>
      <c r="X752" s="23"/>
      <c r="Y752" s="23"/>
      <c r="Z752" s="23"/>
      <c r="AA752" s="23"/>
    </row>
    <row r="753" spans="1:27" ht="15.75" customHeight="1">
      <c r="A753" s="23"/>
      <c r="B753" s="23"/>
      <c r="C753" s="23"/>
      <c r="D753" s="23"/>
      <c r="E753" s="23"/>
      <c r="F753" s="23"/>
      <c r="G753" s="23"/>
      <c r="H753" s="23"/>
      <c r="I753" s="23"/>
      <c r="J753" s="23"/>
      <c r="K753" s="23"/>
      <c r="L753" s="23"/>
      <c r="M753" s="23"/>
      <c r="N753" s="23"/>
      <c r="O753" s="23"/>
      <c r="P753" s="23"/>
      <c r="Q753" s="23"/>
      <c r="R753" s="23"/>
      <c r="S753" s="23"/>
      <c r="T753" s="411"/>
      <c r="U753" s="23"/>
      <c r="V753" s="73"/>
      <c r="W753" s="23"/>
      <c r="X753" s="23"/>
      <c r="Y753" s="23"/>
      <c r="Z753" s="23"/>
      <c r="AA753" s="23"/>
    </row>
    <row r="754" spans="1:27" ht="15.75" customHeight="1">
      <c r="A754" s="23"/>
      <c r="B754" s="23"/>
      <c r="C754" s="23"/>
      <c r="D754" s="23"/>
      <c r="E754" s="23"/>
      <c r="F754" s="23"/>
      <c r="G754" s="23"/>
      <c r="H754" s="23"/>
      <c r="I754" s="23"/>
      <c r="J754" s="23"/>
      <c r="K754" s="23"/>
      <c r="L754" s="23"/>
      <c r="M754" s="23"/>
      <c r="N754" s="23"/>
      <c r="O754" s="23"/>
      <c r="P754" s="23"/>
      <c r="Q754" s="23"/>
      <c r="R754" s="23"/>
      <c r="S754" s="23"/>
      <c r="T754" s="411"/>
      <c r="U754" s="23"/>
      <c r="V754" s="73"/>
      <c r="W754" s="23"/>
      <c r="X754" s="23"/>
      <c r="Y754" s="23"/>
      <c r="Z754" s="23"/>
      <c r="AA754" s="23"/>
    </row>
    <row r="755" spans="1:27" ht="15.75" customHeight="1">
      <c r="A755" s="23"/>
      <c r="B755" s="23"/>
      <c r="C755" s="23"/>
      <c r="D755" s="23"/>
      <c r="E755" s="23"/>
      <c r="F755" s="23"/>
      <c r="G755" s="23"/>
      <c r="H755" s="23"/>
      <c r="I755" s="23"/>
      <c r="J755" s="23"/>
      <c r="K755" s="23"/>
      <c r="L755" s="23"/>
      <c r="M755" s="23"/>
      <c r="N755" s="23"/>
      <c r="O755" s="23"/>
      <c r="P755" s="23"/>
      <c r="Q755" s="23"/>
      <c r="R755" s="23"/>
      <c r="S755" s="23"/>
      <c r="T755" s="411"/>
      <c r="U755" s="23"/>
      <c r="V755" s="73"/>
      <c r="W755" s="23"/>
      <c r="X755" s="23"/>
      <c r="Y755" s="23"/>
      <c r="Z755" s="23"/>
      <c r="AA755" s="23"/>
    </row>
    <row r="756" spans="1:27" ht="15.75" customHeight="1">
      <c r="A756" s="23"/>
      <c r="B756" s="23"/>
      <c r="C756" s="23"/>
      <c r="D756" s="23"/>
      <c r="E756" s="23"/>
      <c r="F756" s="23"/>
      <c r="G756" s="23"/>
      <c r="H756" s="23"/>
      <c r="I756" s="23"/>
      <c r="J756" s="23"/>
      <c r="K756" s="23"/>
      <c r="L756" s="23"/>
      <c r="M756" s="23"/>
      <c r="N756" s="23"/>
      <c r="O756" s="23"/>
      <c r="P756" s="23"/>
      <c r="Q756" s="23"/>
      <c r="R756" s="23"/>
      <c r="S756" s="23"/>
      <c r="T756" s="411"/>
      <c r="U756" s="23"/>
      <c r="V756" s="73"/>
      <c r="W756" s="23"/>
      <c r="X756" s="23"/>
      <c r="Y756" s="23"/>
      <c r="Z756" s="23"/>
      <c r="AA756" s="23"/>
    </row>
    <row r="757" spans="1:27" ht="15.75" customHeight="1">
      <c r="A757" s="23"/>
      <c r="B757" s="23"/>
      <c r="C757" s="23"/>
      <c r="D757" s="23"/>
      <c r="E757" s="23"/>
      <c r="F757" s="23"/>
      <c r="G757" s="23"/>
      <c r="H757" s="23"/>
      <c r="I757" s="23"/>
      <c r="J757" s="23"/>
      <c r="K757" s="23"/>
      <c r="L757" s="23"/>
      <c r="M757" s="23"/>
      <c r="N757" s="23"/>
      <c r="O757" s="23"/>
      <c r="P757" s="23"/>
      <c r="Q757" s="23"/>
      <c r="R757" s="23"/>
      <c r="S757" s="23"/>
      <c r="T757" s="411"/>
      <c r="U757" s="23"/>
      <c r="V757" s="73"/>
      <c r="W757" s="23"/>
      <c r="X757" s="23"/>
      <c r="Y757" s="23"/>
      <c r="Z757" s="23"/>
      <c r="AA757" s="23"/>
    </row>
    <row r="758" spans="1:27" ht="15.75" customHeight="1">
      <c r="A758" s="23"/>
      <c r="B758" s="23"/>
      <c r="C758" s="23"/>
      <c r="D758" s="23"/>
      <c r="E758" s="23"/>
      <c r="F758" s="23"/>
      <c r="G758" s="23"/>
      <c r="H758" s="23"/>
      <c r="I758" s="23"/>
      <c r="J758" s="23"/>
      <c r="K758" s="23"/>
      <c r="L758" s="23"/>
      <c r="M758" s="23"/>
      <c r="N758" s="23"/>
      <c r="O758" s="23"/>
      <c r="P758" s="23"/>
      <c r="Q758" s="23"/>
      <c r="R758" s="23"/>
      <c r="S758" s="23"/>
      <c r="T758" s="411"/>
      <c r="U758" s="23"/>
      <c r="V758" s="73"/>
      <c r="W758" s="23"/>
      <c r="X758" s="23"/>
      <c r="Y758" s="23"/>
      <c r="Z758" s="23"/>
      <c r="AA758" s="23"/>
    </row>
    <row r="759" spans="1:27" ht="15.75" customHeight="1">
      <c r="A759" s="23"/>
      <c r="B759" s="23"/>
      <c r="C759" s="23"/>
      <c r="D759" s="23"/>
      <c r="E759" s="23"/>
      <c r="F759" s="23"/>
      <c r="G759" s="23"/>
      <c r="H759" s="23"/>
      <c r="I759" s="23"/>
      <c r="J759" s="23"/>
      <c r="K759" s="23"/>
      <c r="L759" s="23"/>
      <c r="M759" s="23"/>
      <c r="N759" s="23"/>
      <c r="O759" s="23"/>
      <c r="P759" s="23"/>
      <c r="Q759" s="23"/>
      <c r="R759" s="23"/>
      <c r="S759" s="23"/>
      <c r="T759" s="411"/>
      <c r="U759" s="23"/>
      <c r="V759" s="73"/>
      <c r="W759" s="23"/>
      <c r="X759" s="23"/>
      <c r="Y759" s="23"/>
      <c r="Z759" s="23"/>
      <c r="AA759" s="23"/>
    </row>
    <row r="760" spans="1:27" ht="15.75" customHeight="1">
      <c r="A760" s="23"/>
      <c r="B760" s="23"/>
      <c r="C760" s="23"/>
      <c r="D760" s="23"/>
      <c r="E760" s="23"/>
      <c r="F760" s="23"/>
      <c r="G760" s="23"/>
      <c r="H760" s="23"/>
      <c r="I760" s="23"/>
      <c r="J760" s="23"/>
      <c r="K760" s="23"/>
      <c r="L760" s="23"/>
      <c r="M760" s="23"/>
      <c r="N760" s="23"/>
      <c r="O760" s="23"/>
      <c r="P760" s="23"/>
      <c r="Q760" s="23"/>
      <c r="R760" s="23"/>
      <c r="S760" s="23"/>
      <c r="T760" s="411"/>
      <c r="U760" s="23"/>
      <c r="V760" s="73"/>
      <c r="W760" s="23"/>
      <c r="X760" s="23"/>
      <c r="Y760" s="23"/>
      <c r="Z760" s="23"/>
      <c r="AA760" s="23"/>
    </row>
    <row r="761" spans="1:27" ht="15.75" customHeight="1">
      <c r="A761" s="23"/>
      <c r="B761" s="23"/>
      <c r="C761" s="23"/>
      <c r="D761" s="23"/>
      <c r="E761" s="23"/>
      <c r="F761" s="23"/>
      <c r="G761" s="23"/>
      <c r="H761" s="23"/>
      <c r="I761" s="23"/>
      <c r="J761" s="23"/>
      <c r="K761" s="23"/>
      <c r="L761" s="23"/>
      <c r="M761" s="23"/>
      <c r="N761" s="23"/>
      <c r="O761" s="23"/>
      <c r="P761" s="23"/>
      <c r="Q761" s="23"/>
      <c r="R761" s="23"/>
      <c r="S761" s="23"/>
      <c r="T761" s="411"/>
      <c r="U761" s="23"/>
      <c r="V761" s="73"/>
      <c r="W761" s="23"/>
      <c r="X761" s="23"/>
      <c r="Y761" s="23"/>
      <c r="Z761" s="23"/>
      <c r="AA761" s="23"/>
    </row>
    <row r="762" spans="1:27" ht="15.75" customHeight="1">
      <c r="A762" s="23"/>
      <c r="B762" s="23"/>
      <c r="C762" s="23"/>
      <c r="D762" s="23"/>
      <c r="E762" s="23"/>
      <c r="F762" s="23"/>
      <c r="G762" s="23"/>
      <c r="H762" s="23"/>
      <c r="I762" s="23"/>
      <c r="J762" s="23"/>
      <c r="K762" s="23"/>
      <c r="L762" s="23"/>
      <c r="M762" s="23"/>
      <c r="N762" s="23"/>
      <c r="O762" s="23"/>
      <c r="P762" s="23"/>
      <c r="Q762" s="23"/>
      <c r="R762" s="23"/>
      <c r="S762" s="23"/>
      <c r="T762" s="411"/>
      <c r="U762" s="23"/>
      <c r="V762" s="73"/>
      <c r="W762" s="23"/>
      <c r="X762" s="23"/>
      <c r="Y762" s="23"/>
      <c r="Z762" s="23"/>
      <c r="AA762" s="23"/>
    </row>
    <row r="763" spans="1:27" ht="15.75" customHeight="1">
      <c r="A763" s="23"/>
      <c r="B763" s="23"/>
      <c r="C763" s="23"/>
      <c r="D763" s="23"/>
      <c r="E763" s="23"/>
      <c r="F763" s="23"/>
      <c r="G763" s="23"/>
      <c r="H763" s="23"/>
      <c r="I763" s="23"/>
      <c r="J763" s="23"/>
      <c r="K763" s="23"/>
      <c r="L763" s="23"/>
      <c r="M763" s="23"/>
      <c r="N763" s="23"/>
      <c r="O763" s="23"/>
      <c r="P763" s="23"/>
      <c r="Q763" s="23"/>
      <c r="R763" s="23"/>
      <c r="S763" s="23"/>
      <c r="T763" s="411"/>
      <c r="U763" s="23"/>
      <c r="V763" s="73"/>
      <c r="W763" s="23"/>
      <c r="X763" s="23"/>
      <c r="Y763" s="23"/>
      <c r="Z763" s="23"/>
      <c r="AA763" s="23"/>
    </row>
    <row r="764" spans="1:27" ht="15.75" customHeight="1">
      <c r="A764" s="23"/>
      <c r="B764" s="23"/>
      <c r="C764" s="23"/>
      <c r="D764" s="23"/>
      <c r="E764" s="23"/>
      <c r="F764" s="23"/>
      <c r="G764" s="23"/>
      <c r="H764" s="23"/>
      <c r="I764" s="23"/>
      <c r="J764" s="23"/>
      <c r="K764" s="23"/>
      <c r="L764" s="23"/>
      <c r="M764" s="23"/>
      <c r="N764" s="23"/>
      <c r="O764" s="23"/>
      <c r="P764" s="23"/>
      <c r="Q764" s="23"/>
      <c r="R764" s="23"/>
      <c r="S764" s="23"/>
      <c r="T764" s="411"/>
      <c r="U764" s="23"/>
      <c r="V764" s="73"/>
      <c r="W764" s="23"/>
      <c r="X764" s="23"/>
      <c r="Y764" s="23"/>
      <c r="Z764" s="23"/>
      <c r="AA764" s="23"/>
    </row>
    <row r="765" spans="1:27" ht="15.75" customHeight="1">
      <c r="A765" s="23"/>
      <c r="B765" s="23"/>
      <c r="C765" s="23"/>
      <c r="D765" s="23"/>
      <c r="E765" s="23"/>
      <c r="F765" s="23"/>
      <c r="G765" s="23"/>
      <c r="H765" s="23"/>
      <c r="I765" s="23"/>
      <c r="J765" s="23"/>
      <c r="K765" s="23"/>
      <c r="L765" s="23"/>
      <c r="M765" s="23"/>
      <c r="N765" s="23"/>
      <c r="O765" s="23"/>
      <c r="P765" s="23"/>
      <c r="Q765" s="23"/>
      <c r="R765" s="23"/>
      <c r="S765" s="23"/>
      <c r="T765" s="411"/>
      <c r="U765" s="23"/>
      <c r="V765" s="73"/>
      <c r="W765" s="23"/>
      <c r="X765" s="23"/>
      <c r="Y765" s="23"/>
      <c r="Z765" s="23"/>
      <c r="AA765" s="23"/>
    </row>
    <row r="766" spans="1:27" ht="15.75" customHeight="1">
      <c r="A766" s="23"/>
      <c r="B766" s="23"/>
      <c r="C766" s="23"/>
      <c r="D766" s="23"/>
      <c r="E766" s="23"/>
      <c r="F766" s="23"/>
      <c r="G766" s="23"/>
      <c r="H766" s="23"/>
      <c r="I766" s="23"/>
      <c r="J766" s="23"/>
      <c r="K766" s="23"/>
      <c r="L766" s="23"/>
      <c r="M766" s="23"/>
      <c r="N766" s="23"/>
      <c r="O766" s="23"/>
      <c r="P766" s="23"/>
      <c r="Q766" s="23"/>
      <c r="R766" s="23"/>
      <c r="S766" s="23"/>
      <c r="T766" s="411"/>
      <c r="U766" s="23"/>
      <c r="V766" s="73"/>
      <c r="W766" s="23"/>
      <c r="X766" s="23"/>
      <c r="Y766" s="23"/>
      <c r="Z766" s="23"/>
      <c r="AA766" s="23"/>
    </row>
    <row r="767" spans="1:27" ht="15.75" customHeight="1">
      <c r="A767" s="23"/>
      <c r="B767" s="23"/>
      <c r="C767" s="23"/>
      <c r="D767" s="23"/>
      <c r="E767" s="23"/>
      <c r="F767" s="23"/>
      <c r="G767" s="23"/>
      <c r="H767" s="23"/>
      <c r="I767" s="23"/>
      <c r="J767" s="23"/>
      <c r="K767" s="23"/>
      <c r="L767" s="23"/>
      <c r="M767" s="23"/>
      <c r="N767" s="23"/>
      <c r="O767" s="23"/>
      <c r="P767" s="23"/>
      <c r="Q767" s="23"/>
      <c r="R767" s="23"/>
      <c r="S767" s="23"/>
      <c r="T767" s="411"/>
      <c r="U767" s="23"/>
      <c r="V767" s="73"/>
      <c r="W767" s="23"/>
      <c r="X767" s="23"/>
      <c r="Y767" s="23"/>
      <c r="Z767" s="23"/>
      <c r="AA767" s="23"/>
    </row>
    <row r="768" spans="1:27" ht="15.75" customHeight="1">
      <c r="A768" s="23"/>
      <c r="B768" s="23"/>
      <c r="C768" s="23"/>
      <c r="D768" s="23"/>
      <c r="E768" s="23"/>
      <c r="F768" s="23"/>
      <c r="G768" s="23"/>
      <c r="H768" s="23"/>
      <c r="I768" s="23"/>
      <c r="J768" s="23"/>
      <c r="K768" s="23"/>
      <c r="L768" s="23"/>
      <c r="M768" s="23"/>
      <c r="N768" s="23"/>
      <c r="O768" s="23"/>
      <c r="P768" s="23"/>
      <c r="Q768" s="23"/>
      <c r="R768" s="23"/>
      <c r="S768" s="23"/>
      <c r="T768" s="411"/>
      <c r="U768" s="23"/>
      <c r="V768" s="73"/>
      <c r="W768" s="23"/>
      <c r="X768" s="23"/>
      <c r="Y768" s="23"/>
      <c r="Z768" s="23"/>
      <c r="AA768" s="23"/>
    </row>
    <row r="769" spans="1:27" ht="15.75" customHeight="1">
      <c r="A769" s="23"/>
      <c r="B769" s="23"/>
      <c r="C769" s="23"/>
      <c r="D769" s="23"/>
      <c r="E769" s="23"/>
      <c r="F769" s="23"/>
      <c r="G769" s="23"/>
      <c r="H769" s="23"/>
      <c r="I769" s="23"/>
      <c r="J769" s="23"/>
      <c r="K769" s="23"/>
      <c r="L769" s="23"/>
      <c r="M769" s="23"/>
      <c r="N769" s="23"/>
      <c r="O769" s="23"/>
      <c r="P769" s="23"/>
      <c r="Q769" s="23"/>
      <c r="R769" s="23"/>
      <c r="S769" s="23"/>
      <c r="T769" s="411"/>
      <c r="U769" s="23"/>
      <c r="V769" s="73"/>
      <c r="W769" s="23"/>
      <c r="X769" s="23"/>
      <c r="Y769" s="23"/>
      <c r="Z769" s="23"/>
      <c r="AA769" s="23"/>
    </row>
    <row r="770" spans="1:27" ht="15.75" customHeight="1">
      <c r="A770" s="23"/>
      <c r="B770" s="23"/>
      <c r="C770" s="23"/>
      <c r="D770" s="23"/>
      <c r="E770" s="23"/>
      <c r="F770" s="23"/>
      <c r="G770" s="23"/>
      <c r="H770" s="23"/>
      <c r="I770" s="23"/>
      <c r="J770" s="23"/>
      <c r="K770" s="23"/>
      <c r="L770" s="23"/>
      <c r="M770" s="23"/>
      <c r="N770" s="23"/>
      <c r="O770" s="23"/>
      <c r="P770" s="23"/>
      <c r="Q770" s="23"/>
      <c r="R770" s="23"/>
      <c r="S770" s="23"/>
      <c r="T770" s="411"/>
      <c r="U770" s="23"/>
      <c r="V770" s="73"/>
      <c r="W770" s="23"/>
      <c r="X770" s="23"/>
      <c r="Y770" s="23"/>
      <c r="Z770" s="23"/>
      <c r="AA770" s="23"/>
    </row>
    <row r="771" spans="1:27" ht="15.75" customHeight="1">
      <c r="A771" s="23"/>
      <c r="B771" s="23"/>
      <c r="C771" s="23"/>
      <c r="D771" s="23"/>
      <c r="E771" s="23"/>
      <c r="F771" s="23"/>
      <c r="G771" s="23"/>
      <c r="H771" s="23"/>
      <c r="I771" s="23"/>
      <c r="J771" s="23"/>
      <c r="K771" s="23"/>
      <c r="L771" s="23"/>
      <c r="M771" s="23"/>
      <c r="N771" s="23"/>
      <c r="O771" s="23"/>
      <c r="P771" s="23"/>
      <c r="Q771" s="23"/>
      <c r="R771" s="23"/>
      <c r="S771" s="23"/>
      <c r="T771" s="411"/>
      <c r="U771" s="23"/>
      <c r="V771" s="73"/>
      <c r="W771" s="23"/>
      <c r="X771" s="23"/>
      <c r="Y771" s="23"/>
      <c r="Z771" s="23"/>
      <c r="AA771" s="23"/>
    </row>
    <row r="772" spans="1:27" ht="15.75" customHeight="1">
      <c r="A772" s="23"/>
      <c r="B772" s="23"/>
      <c r="C772" s="23"/>
      <c r="D772" s="23"/>
      <c r="E772" s="23"/>
      <c r="F772" s="23"/>
      <c r="G772" s="23"/>
      <c r="H772" s="23"/>
      <c r="I772" s="23"/>
      <c r="J772" s="23"/>
      <c r="K772" s="23"/>
      <c r="L772" s="23"/>
      <c r="M772" s="23"/>
      <c r="N772" s="23"/>
      <c r="O772" s="23"/>
      <c r="P772" s="23"/>
      <c r="Q772" s="23"/>
      <c r="R772" s="23"/>
      <c r="S772" s="23"/>
      <c r="T772" s="411"/>
      <c r="U772" s="23"/>
      <c r="V772" s="73"/>
      <c r="W772" s="23"/>
      <c r="X772" s="23"/>
      <c r="Y772" s="23"/>
      <c r="Z772" s="23"/>
      <c r="AA772" s="23"/>
    </row>
    <row r="773" spans="1:27" ht="15.75" customHeight="1">
      <c r="A773" s="23"/>
      <c r="B773" s="23"/>
      <c r="C773" s="23"/>
      <c r="D773" s="23"/>
      <c r="E773" s="23"/>
      <c r="F773" s="23"/>
      <c r="G773" s="23"/>
      <c r="H773" s="23"/>
      <c r="I773" s="23"/>
      <c r="J773" s="23"/>
      <c r="K773" s="23"/>
      <c r="L773" s="23"/>
      <c r="M773" s="23"/>
      <c r="N773" s="23"/>
      <c r="O773" s="23"/>
      <c r="P773" s="23"/>
      <c r="Q773" s="23"/>
      <c r="R773" s="23"/>
      <c r="S773" s="23"/>
      <c r="T773" s="411"/>
      <c r="U773" s="23"/>
      <c r="V773" s="73"/>
      <c r="W773" s="23"/>
      <c r="X773" s="23"/>
      <c r="Y773" s="23"/>
      <c r="Z773" s="23"/>
      <c r="AA773" s="23"/>
    </row>
    <row r="774" spans="1:27" ht="15.75" customHeight="1">
      <c r="A774" s="23"/>
      <c r="B774" s="23"/>
      <c r="C774" s="23"/>
      <c r="D774" s="23"/>
      <c r="E774" s="23"/>
      <c r="F774" s="23"/>
      <c r="G774" s="23"/>
      <c r="H774" s="23"/>
      <c r="I774" s="23"/>
      <c r="J774" s="23"/>
      <c r="K774" s="23"/>
      <c r="L774" s="23"/>
      <c r="M774" s="23"/>
      <c r="N774" s="23"/>
      <c r="O774" s="23"/>
      <c r="P774" s="23"/>
      <c r="Q774" s="23"/>
      <c r="R774" s="23"/>
      <c r="S774" s="23"/>
      <c r="T774" s="411"/>
      <c r="U774" s="23"/>
      <c r="V774" s="73"/>
      <c r="W774" s="23"/>
      <c r="X774" s="23"/>
      <c r="Y774" s="23"/>
      <c r="Z774" s="23"/>
      <c r="AA774" s="23"/>
    </row>
    <row r="775" spans="1:27" ht="15.75" customHeight="1">
      <c r="A775" s="23"/>
      <c r="B775" s="23"/>
      <c r="C775" s="23"/>
      <c r="D775" s="23"/>
      <c r="E775" s="23"/>
      <c r="F775" s="23"/>
      <c r="G775" s="23"/>
      <c r="H775" s="23"/>
      <c r="I775" s="23"/>
      <c r="J775" s="23"/>
      <c r="K775" s="23"/>
      <c r="L775" s="23"/>
      <c r="M775" s="23"/>
      <c r="N775" s="23"/>
      <c r="O775" s="23"/>
      <c r="P775" s="23"/>
      <c r="Q775" s="23"/>
      <c r="R775" s="23"/>
      <c r="S775" s="23"/>
      <c r="T775" s="411"/>
      <c r="U775" s="23"/>
      <c r="V775" s="73"/>
      <c r="W775" s="23"/>
      <c r="X775" s="23"/>
      <c r="Y775" s="23"/>
      <c r="Z775" s="23"/>
      <c r="AA775" s="23"/>
    </row>
    <row r="776" spans="1:27" ht="15.75" customHeight="1">
      <c r="A776" s="23"/>
      <c r="B776" s="23"/>
      <c r="C776" s="23"/>
      <c r="D776" s="23"/>
      <c r="E776" s="23"/>
      <c r="F776" s="23"/>
      <c r="G776" s="23"/>
      <c r="H776" s="23"/>
      <c r="I776" s="23"/>
      <c r="J776" s="23"/>
      <c r="K776" s="23"/>
      <c r="L776" s="23"/>
      <c r="M776" s="23"/>
      <c r="N776" s="23"/>
      <c r="O776" s="23"/>
      <c r="P776" s="23"/>
      <c r="Q776" s="23"/>
      <c r="R776" s="23"/>
      <c r="S776" s="23"/>
      <c r="T776" s="411"/>
      <c r="U776" s="23"/>
      <c r="V776" s="73"/>
      <c r="W776" s="23"/>
      <c r="X776" s="23"/>
      <c r="Y776" s="23"/>
      <c r="Z776" s="23"/>
      <c r="AA776" s="23"/>
    </row>
    <row r="777" spans="1:27" ht="15.75" customHeight="1">
      <c r="A777" s="23"/>
      <c r="B777" s="23"/>
      <c r="C777" s="23"/>
      <c r="D777" s="23"/>
      <c r="E777" s="23"/>
      <c r="F777" s="23"/>
      <c r="G777" s="23"/>
      <c r="H777" s="23"/>
      <c r="I777" s="23"/>
      <c r="J777" s="23"/>
      <c r="K777" s="23"/>
      <c r="L777" s="23"/>
      <c r="M777" s="23"/>
      <c r="N777" s="23"/>
      <c r="O777" s="23"/>
      <c r="P777" s="23"/>
      <c r="Q777" s="23"/>
      <c r="R777" s="23"/>
      <c r="S777" s="23"/>
      <c r="T777" s="411"/>
      <c r="U777" s="23"/>
      <c r="V777" s="73"/>
      <c r="W777" s="23"/>
      <c r="X777" s="23"/>
      <c r="Y777" s="23"/>
      <c r="Z777" s="23"/>
      <c r="AA777" s="23"/>
    </row>
    <row r="778" spans="1:27" ht="15.75" customHeight="1">
      <c r="A778" s="23"/>
      <c r="B778" s="23"/>
      <c r="C778" s="23"/>
      <c r="D778" s="23"/>
      <c r="E778" s="23"/>
      <c r="F778" s="23"/>
      <c r="G778" s="23"/>
      <c r="H778" s="23"/>
      <c r="I778" s="23"/>
      <c r="J778" s="23"/>
      <c r="K778" s="23"/>
      <c r="L778" s="23"/>
      <c r="M778" s="23"/>
      <c r="N778" s="23"/>
      <c r="O778" s="23"/>
      <c r="P778" s="23"/>
      <c r="Q778" s="23"/>
      <c r="R778" s="23"/>
      <c r="S778" s="23"/>
      <c r="T778" s="411"/>
      <c r="U778" s="23"/>
      <c r="V778" s="73"/>
      <c r="W778" s="23"/>
      <c r="X778" s="23"/>
      <c r="Y778" s="23"/>
      <c r="Z778" s="23"/>
      <c r="AA778" s="23"/>
    </row>
    <row r="779" spans="1:27" ht="15.75" customHeight="1">
      <c r="A779" s="23"/>
      <c r="B779" s="23"/>
      <c r="C779" s="23"/>
      <c r="D779" s="23"/>
      <c r="E779" s="23"/>
      <c r="F779" s="23"/>
      <c r="G779" s="23"/>
      <c r="H779" s="23"/>
      <c r="I779" s="23"/>
      <c r="J779" s="23"/>
      <c r="K779" s="23"/>
      <c r="L779" s="23"/>
      <c r="M779" s="23"/>
      <c r="N779" s="23"/>
      <c r="O779" s="23"/>
      <c r="P779" s="23"/>
      <c r="Q779" s="23"/>
      <c r="R779" s="23"/>
      <c r="S779" s="23"/>
      <c r="T779" s="411"/>
      <c r="U779" s="23"/>
      <c r="V779" s="73"/>
      <c r="W779" s="23"/>
      <c r="X779" s="23"/>
      <c r="Y779" s="23"/>
      <c r="Z779" s="23"/>
      <c r="AA779" s="23"/>
    </row>
    <row r="780" spans="1:27" ht="15.75" customHeight="1">
      <c r="A780" s="23"/>
      <c r="B780" s="23"/>
      <c r="C780" s="23"/>
      <c r="D780" s="23"/>
      <c r="E780" s="23"/>
      <c r="F780" s="23"/>
      <c r="G780" s="23"/>
      <c r="H780" s="23"/>
      <c r="I780" s="23"/>
      <c r="J780" s="23"/>
      <c r="K780" s="23"/>
      <c r="L780" s="23"/>
      <c r="M780" s="23"/>
      <c r="N780" s="23"/>
      <c r="O780" s="23"/>
      <c r="P780" s="23"/>
      <c r="Q780" s="23"/>
      <c r="R780" s="23"/>
      <c r="S780" s="23"/>
      <c r="T780" s="411"/>
      <c r="U780" s="23"/>
      <c r="V780" s="73"/>
      <c r="W780" s="23"/>
      <c r="X780" s="23"/>
      <c r="Y780" s="23"/>
      <c r="Z780" s="23"/>
      <c r="AA780" s="23"/>
    </row>
    <row r="781" spans="1:27" ht="15.75" customHeight="1">
      <c r="A781" s="23"/>
      <c r="B781" s="23"/>
      <c r="C781" s="23"/>
      <c r="D781" s="23"/>
      <c r="E781" s="23"/>
      <c r="F781" s="23"/>
      <c r="G781" s="23"/>
      <c r="H781" s="23"/>
      <c r="I781" s="23"/>
      <c r="J781" s="23"/>
      <c r="K781" s="23"/>
      <c r="L781" s="23"/>
      <c r="M781" s="23"/>
      <c r="N781" s="23"/>
      <c r="O781" s="23"/>
      <c r="P781" s="23"/>
      <c r="Q781" s="23"/>
      <c r="R781" s="23"/>
      <c r="S781" s="23"/>
      <c r="T781" s="411"/>
      <c r="U781" s="23"/>
      <c r="V781" s="73"/>
      <c r="W781" s="23"/>
      <c r="X781" s="23"/>
      <c r="Y781" s="23"/>
      <c r="Z781" s="23"/>
      <c r="AA781" s="23"/>
    </row>
    <row r="782" spans="1:27" ht="15.75" customHeight="1">
      <c r="A782" s="23"/>
      <c r="B782" s="23"/>
      <c r="C782" s="23"/>
      <c r="D782" s="23"/>
      <c r="E782" s="23"/>
      <c r="F782" s="23"/>
      <c r="G782" s="23"/>
      <c r="H782" s="23"/>
      <c r="I782" s="23"/>
      <c r="J782" s="23"/>
      <c r="K782" s="23"/>
      <c r="L782" s="23"/>
      <c r="M782" s="23"/>
      <c r="N782" s="23"/>
      <c r="O782" s="23"/>
      <c r="P782" s="23"/>
      <c r="Q782" s="23"/>
      <c r="R782" s="23"/>
      <c r="S782" s="23"/>
      <c r="T782" s="411"/>
      <c r="U782" s="23"/>
      <c r="V782" s="73"/>
      <c r="W782" s="23"/>
      <c r="X782" s="23"/>
      <c r="Y782" s="23"/>
      <c r="Z782" s="23"/>
      <c r="AA782" s="23"/>
    </row>
    <row r="783" spans="1:27" ht="15.75" customHeight="1">
      <c r="A783" s="23"/>
      <c r="B783" s="23"/>
      <c r="C783" s="23"/>
      <c r="D783" s="23"/>
      <c r="E783" s="23"/>
      <c r="F783" s="23"/>
      <c r="G783" s="23"/>
      <c r="H783" s="23"/>
      <c r="I783" s="23"/>
      <c r="J783" s="23"/>
      <c r="K783" s="23"/>
      <c r="L783" s="23"/>
      <c r="M783" s="23"/>
      <c r="N783" s="23"/>
      <c r="O783" s="23"/>
      <c r="P783" s="23"/>
      <c r="Q783" s="23"/>
      <c r="R783" s="23"/>
      <c r="S783" s="23"/>
      <c r="T783" s="411"/>
      <c r="U783" s="23"/>
      <c r="V783" s="73"/>
      <c r="W783" s="23"/>
      <c r="X783" s="23"/>
      <c r="Y783" s="23"/>
      <c r="Z783" s="23"/>
      <c r="AA783" s="23"/>
    </row>
    <row r="784" spans="1:27" ht="15.75" customHeight="1">
      <c r="A784" s="23"/>
      <c r="B784" s="23"/>
      <c r="C784" s="23"/>
      <c r="D784" s="23"/>
      <c r="E784" s="23"/>
      <c r="F784" s="23"/>
      <c r="G784" s="23"/>
      <c r="H784" s="23"/>
      <c r="I784" s="23"/>
      <c r="J784" s="23"/>
      <c r="K784" s="23"/>
      <c r="L784" s="23"/>
      <c r="M784" s="23"/>
      <c r="N784" s="23"/>
      <c r="O784" s="23"/>
      <c r="P784" s="23"/>
      <c r="Q784" s="23"/>
      <c r="R784" s="23"/>
      <c r="S784" s="23"/>
      <c r="T784" s="411"/>
      <c r="U784" s="23"/>
      <c r="V784" s="73"/>
      <c r="W784" s="23"/>
      <c r="X784" s="23"/>
      <c r="Y784" s="23"/>
      <c r="Z784" s="23"/>
      <c r="AA784" s="23"/>
    </row>
    <row r="785" spans="1:27" ht="15.75" customHeight="1">
      <c r="A785" s="23"/>
      <c r="B785" s="23"/>
      <c r="C785" s="23"/>
      <c r="D785" s="23"/>
      <c r="E785" s="23"/>
      <c r="F785" s="23"/>
      <c r="G785" s="23"/>
      <c r="H785" s="23"/>
      <c r="I785" s="23"/>
      <c r="J785" s="23"/>
      <c r="K785" s="23"/>
      <c r="L785" s="23"/>
      <c r="M785" s="23"/>
      <c r="N785" s="23"/>
      <c r="O785" s="23"/>
      <c r="P785" s="23"/>
      <c r="Q785" s="23"/>
      <c r="R785" s="23"/>
      <c r="S785" s="23"/>
      <c r="T785" s="411"/>
      <c r="U785" s="23"/>
      <c r="V785" s="73"/>
      <c r="W785" s="23"/>
      <c r="X785" s="23"/>
      <c r="Y785" s="23"/>
      <c r="Z785" s="23"/>
      <c r="AA785" s="23"/>
    </row>
    <row r="786" spans="1:27" ht="15.75" customHeight="1">
      <c r="A786" s="23"/>
      <c r="B786" s="23"/>
      <c r="C786" s="23"/>
      <c r="D786" s="23"/>
      <c r="E786" s="23"/>
      <c r="F786" s="23"/>
      <c r="G786" s="23"/>
      <c r="H786" s="23"/>
      <c r="I786" s="23"/>
      <c r="J786" s="23"/>
      <c r="K786" s="23"/>
      <c r="L786" s="23"/>
      <c r="M786" s="23"/>
      <c r="N786" s="23"/>
      <c r="O786" s="23"/>
      <c r="P786" s="23"/>
      <c r="Q786" s="23"/>
      <c r="R786" s="23"/>
      <c r="S786" s="23"/>
      <c r="T786" s="411"/>
      <c r="U786" s="23"/>
      <c r="V786" s="73"/>
      <c r="W786" s="23"/>
      <c r="X786" s="23"/>
      <c r="Y786" s="23"/>
      <c r="Z786" s="23"/>
      <c r="AA786" s="23"/>
    </row>
    <row r="787" spans="1:27" ht="15.75" customHeight="1">
      <c r="A787" s="23"/>
      <c r="B787" s="23"/>
      <c r="C787" s="23"/>
      <c r="D787" s="23"/>
      <c r="E787" s="23"/>
      <c r="F787" s="23"/>
      <c r="G787" s="23"/>
      <c r="H787" s="23"/>
      <c r="I787" s="23"/>
      <c r="J787" s="23"/>
      <c r="K787" s="23"/>
      <c r="L787" s="23"/>
      <c r="M787" s="23"/>
      <c r="N787" s="23"/>
      <c r="O787" s="23"/>
      <c r="P787" s="23"/>
      <c r="Q787" s="23"/>
      <c r="R787" s="23"/>
      <c r="S787" s="23"/>
      <c r="T787" s="411"/>
      <c r="U787" s="23"/>
      <c r="V787" s="73"/>
      <c r="W787" s="23"/>
      <c r="X787" s="23"/>
      <c r="Y787" s="23"/>
      <c r="Z787" s="23"/>
      <c r="AA787" s="23"/>
    </row>
    <row r="788" spans="1:27" ht="15.75" customHeight="1">
      <c r="A788" s="23"/>
      <c r="B788" s="23"/>
      <c r="C788" s="23"/>
      <c r="D788" s="23"/>
      <c r="E788" s="23"/>
      <c r="F788" s="23"/>
      <c r="G788" s="23"/>
      <c r="H788" s="23"/>
      <c r="I788" s="23"/>
      <c r="J788" s="23"/>
      <c r="K788" s="23"/>
      <c r="L788" s="23"/>
      <c r="M788" s="23"/>
      <c r="N788" s="23"/>
      <c r="O788" s="23"/>
      <c r="P788" s="23"/>
      <c r="Q788" s="23"/>
      <c r="R788" s="23"/>
      <c r="S788" s="23"/>
      <c r="T788" s="411"/>
      <c r="U788" s="23"/>
      <c r="V788" s="73"/>
      <c r="W788" s="23"/>
      <c r="X788" s="23"/>
      <c r="Y788" s="23"/>
      <c r="Z788" s="23"/>
      <c r="AA788" s="23"/>
    </row>
    <row r="789" spans="1:27" ht="15.75" customHeight="1">
      <c r="A789" s="23"/>
      <c r="B789" s="23"/>
      <c r="C789" s="23"/>
      <c r="D789" s="23"/>
      <c r="E789" s="23"/>
      <c r="F789" s="23"/>
      <c r="G789" s="23"/>
      <c r="H789" s="23"/>
      <c r="I789" s="23"/>
      <c r="J789" s="23"/>
      <c r="K789" s="23"/>
      <c r="L789" s="23"/>
      <c r="M789" s="23"/>
      <c r="N789" s="23"/>
      <c r="O789" s="23"/>
      <c r="P789" s="23"/>
      <c r="Q789" s="23"/>
      <c r="R789" s="23"/>
      <c r="S789" s="23"/>
      <c r="T789" s="411"/>
      <c r="U789" s="23"/>
      <c r="V789" s="73"/>
      <c r="W789" s="23"/>
      <c r="X789" s="23"/>
      <c r="Y789" s="23"/>
      <c r="Z789" s="23"/>
      <c r="AA789" s="23"/>
    </row>
    <row r="790" spans="1:27" ht="15.75" customHeight="1">
      <c r="A790" s="23"/>
      <c r="B790" s="23"/>
      <c r="C790" s="23"/>
      <c r="D790" s="23"/>
      <c r="E790" s="23"/>
      <c r="F790" s="23"/>
      <c r="G790" s="23"/>
      <c r="H790" s="23"/>
      <c r="I790" s="23"/>
      <c r="J790" s="23"/>
      <c r="K790" s="23"/>
      <c r="L790" s="23"/>
      <c r="M790" s="23"/>
      <c r="N790" s="23"/>
      <c r="O790" s="23"/>
      <c r="P790" s="23"/>
      <c r="Q790" s="23"/>
      <c r="R790" s="23"/>
      <c r="S790" s="23"/>
      <c r="T790" s="411"/>
      <c r="U790" s="23"/>
      <c r="V790" s="73"/>
      <c r="W790" s="23"/>
      <c r="X790" s="23"/>
      <c r="Y790" s="23"/>
      <c r="Z790" s="23"/>
      <c r="AA790" s="23"/>
    </row>
    <row r="791" spans="1:27" ht="15.75" customHeight="1">
      <c r="A791" s="23"/>
      <c r="B791" s="23"/>
      <c r="C791" s="23"/>
      <c r="D791" s="23"/>
      <c r="E791" s="23"/>
      <c r="F791" s="23"/>
      <c r="G791" s="23"/>
      <c r="H791" s="23"/>
      <c r="I791" s="23"/>
      <c r="J791" s="23"/>
      <c r="K791" s="23"/>
      <c r="L791" s="23"/>
      <c r="M791" s="23"/>
      <c r="N791" s="23"/>
      <c r="O791" s="23"/>
      <c r="P791" s="23"/>
      <c r="Q791" s="23"/>
      <c r="R791" s="23"/>
      <c r="S791" s="23"/>
      <c r="T791" s="411"/>
      <c r="U791" s="23"/>
      <c r="V791" s="73"/>
      <c r="W791" s="23"/>
      <c r="X791" s="23"/>
      <c r="Y791" s="23"/>
      <c r="Z791" s="23"/>
      <c r="AA791" s="23"/>
    </row>
    <row r="792" spans="1:27" ht="15.75" customHeight="1">
      <c r="A792" s="23"/>
      <c r="B792" s="23"/>
      <c r="C792" s="23"/>
      <c r="D792" s="23"/>
      <c r="E792" s="23"/>
      <c r="F792" s="23"/>
      <c r="G792" s="23"/>
      <c r="H792" s="23"/>
      <c r="I792" s="23"/>
      <c r="J792" s="23"/>
      <c r="K792" s="23"/>
      <c r="L792" s="23"/>
      <c r="M792" s="23"/>
      <c r="N792" s="23"/>
      <c r="O792" s="23"/>
      <c r="P792" s="23"/>
      <c r="Q792" s="23"/>
      <c r="R792" s="23"/>
      <c r="S792" s="23"/>
      <c r="T792" s="411"/>
      <c r="U792" s="23"/>
      <c r="V792" s="73"/>
      <c r="W792" s="23"/>
      <c r="X792" s="23"/>
      <c r="Y792" s="23"/>
      <c r="Z792" s="23"/>
      <c r="AA792" s="23"/>
    </row>
    <row r="793" spans="1:27" ht="15.75" customHeight="1">
      <c r="A793" s="23"/>
      <c r="B793" s="23"/>
      <c r="C793" s="23"/>
      <c r="D793" s="23"/>
      <c r="E793" s="23"/>
      <c r="F793" s="23"/>
      <c r="G793" s="23"/>
      <c r="H793" s="23"/>
      <c r="I793" s="23"/>
      <c r="J793" s="23"/>
      <c r="K793" s="23"/>
      <c r="L793" s="23"/>
      <c r="M793" s="23"/>
      <c r="N793" s="23"/>
      <c r="O793" s="23"/>
      <c r="P793" s="23"/>
      <c r="Q793" s="23"/>
      <c r="R793" s="23"/>
      <c r="S793" s="23"/>
      <c r="T793" s="411"/>
      <c r="U793" s="23"/>
      <c r="V793" s="73"/>
      <c r="W793" s="23"/>
      <c r="X793" s="23"/>
      <c r="Y793" s="23"/>
      <c r="Z793" s="23"/>
      <c r="AA793" s="23"/>
    </row>
    <row r="794" spans="1:27" ht="15.75" customHeight="1">
      <c r="A794" s="23"/>
      <c r="B794" s="23"/>
      <c r="C794" s="23"/>
      <c r="D794" s="23"/>
      <c r="E794" s="23"/>
      <c r="F794" s="23"/>
      <c r="G794" s="23"/>
      <c r="H794" s="23"/>
      <c r="I794" s="23"/>
      <c r="J794" s="23"/>
      <c r="K794" s="23"/>
      <c r="L794" s="23"/>
      <c r="M794" s="23"/>
      <c r="N794" s="23"/>
      <c r="O794" s="23"/>
      <c r="P794" s="23"/>
      <c r="Q794" s="23"/>
      <c r="R794" s="23"/>
      <c r="S794" s="23"/>
      <c r="T794" s="411"/>
      <c r="U794" s="23"/>
      <c r="V794" s="73"/>
      <c r="W794" s="23"/>
      <c r="X794" s="23"/>
      <c r="Y794" s="23"/>
      <c r="Z794" s="23"/>
      <c r="AA794" s="23"/>
    </row>
    <row r="795" spans="1:27" ht="15.75" customHeight="1">
      <c r="A795" s="23"/>
      <c r="B795" s="23"/>
      <c r="C795" s="23"/>
      <c r="D795" s="23"/>
      <c r="E795" s="23"/>
      <c r="F795" s="23"/>
      <c r="G795" s="23"/>
      <c r="H795" s="23"/>
      <c r="I795" s="23"/>
      <c r="J795" s="23"/>
      <c r="K795" s="23"/>
      <c r="L795" s="23"/>
      <c r="M795" s="23"/>
      <c r="N795" s="23"/>
      <c r="O795" s="23"/>
      <c r="P795" s="23"/>
      <c r="Q795" s="23"/>
      <c r="R795" s="23"/>
      <c r="S795" s="23"/>
      <c r="T795" s="411"/>
      <c r="U795" s="23"/>
      <c r="V795" s="73"/>
      <c r="W795" s="23"/>
      <c r="X795" s="23"/>
      <c r="Y795" s="23"/>
      <c r="Z795" s="23"/>
      <c r="AA795" s="23"/>
    </row>
    <row r="796" spans="1:27" ht="15.75" customHeight="1">
      <c r="A796" s="23"/>
      <c r="B796" s="23"/>
      <c r="C796" s="23"/>
      <c r="D796" s="23"/>
      <c r="E796" s="23"/>
      <c r="F796" s="23"/>
      <c r="G796" s="23"/>
      <c r="H796" s="23"/>
      <c r="I796" s="23"/>
      <c r="J796" s="23"/>
      <c r="K796" s="23"/>
      <c r="L796" s="23"/>
      <c r="M796" s="23"/>
      <c r="N796" s="23"/>
      <c r="O796" s="23"/>
      <c r="P796" s="23"/>
      <c r="Q796" s="23"/>
      <c r="R796" s="23"/>
      <c r="S796" s="23"/>
      <c r="T796" s="411"/>
      <c r="U796" s="23"/>
      <c r="V796" s="73"/>
      <c r="W796" s="23"/>
      <c r="X796" s="23"/>
      <c r="Y796" s="23"/>
      <c r="Z796" s="23"/>
      <c r="AA796" s="23"/>
    </row>
    <row r="797" spans="1:27" ht="15.75" customHeight="1">
      <c r="A797" s="23"/>
      <c r="B797" s="23"/>
      <c r="C797" s="23"/>
      <c r="D797" s="23"/>
      <c r="E797" s="23"/>
      <c r="F797" s="23"/>
      <c r="G797" s="23"/>
      <c r="H797" s="23"/>
      <c r="I797" s="23"/>
      <c r="J797" s="23"/>
      <c r="K797" s="23"/>
      <c r="L797" s="23"/>
      <c r="M797" s="23"/>
      <c r="N797" s="23"/>
      <c r="O797" s="23"/>
      <c r="P797" s="23"/>
      <c r="Q797" s="23"/>
      <c r="R797" s="23"/>
      <c r="S797" s="23"/>
      <c r="T797" s="411"/>
      <c r="U797" s="23"/>
      <c r="V797" s="73"/>
      <c r="W797" s="23"/>
      <c r="X797" s="23"/>
      <c r="Y797" s="23"/>
      <c r="Z797" s="23"/>
      <c r="AA797" s="23"/>
    </row>
    <row r="798" spans="1:27" ht="15.75" customHeight="1">
      <c r="A798" s="23"/>
      <c r="B798" s="23"/>
      <c r="C798" s="23"/>
      <c r="D798" s="23"/>
      <c r="E798" s="23"/>
      <c r="F798" s="23"/>
      <c r="G798" s="23"/>
      <c r="H798" s="23"/>
      <c r="I798" s="23"/>
      <c r="J798" s="23"/>
      <c r="K798" s="23"/>
      <c r="L798" s="23"/>
      <c r="M798" s="23"/>
      <c r="N798" s="23"/>
      <c r="O798" s="23"/>
      <c r="P798" s="23"/>
      <c r="Q798" s="23"/>
      <c r="R798" s="23"/>
      <c r="S798" s="23"/>
      <c r="T798" s="411"/>
      <c r="U798" s="23"/>
      <c r="V798" s="73"/>
      <c r="W798" s="23"/>
      <c r="X798" s="23"/>
      <c r="Y798" s="23"/>
      <c r="Z798" s="23"/>
      <c r="AA798" s="23"/>
    </row>
    <row r="799" spans="1:27" ht="15.75" customHeight="1">
      <c r="A799" s="23"/>
      <c r="B799" s="23"/>
      <c r="C799" s="23"/>
      <c r="D799" s="23"/>
      <c r="E799" s="23"/>
      <c r="F799" s="23"/>
      <c r="G799" s="23"/>
      <c r="H799" s="23"/>
      <c r="I799" s="23"/>
      <c r="J799" s="23"/>
      <c r="K799" s="23"/>
      <c r="L799" s="23"/>
      <c r="M799" s="23"/>
      <c r="N799" s="23"/>
      <c r="O799" s="23"/>
      <c r="P799" s="23"/>
      <c r="Q799" s="23"/>
      <c r="R799" s="23"/>
      <c r="S799" s="23"/>
      <c r="T799" s="411"/>
      <c r="U799" s="23"/>
      <c r="V799" s="73"/>
      <c r="W799" s="23"/>
      <c r="X799" s="23"/>
      <c r="Y799" s="23"/>
      <c r="Z799" s="23"/>
      <c r="AA799" s="23"/>
    </row>
    <row r="800" spans="1:27" ht="15.75" customHeight="1">
      <c r="A800" s="23"/>
      <c r="B800" s="23"/>
      <c r="C800" s="23"/>
      <c r="D800" s="23"/>
      <c r="E800" s="23"/>
      <c r="F800" s="23"/>
      <c r="G800" s="23"/>
      <c r="H800" s="23"/>
      <c r="I800" s="23"/>
      <c r="J800" s="23"/>
      <c r="K800" s="23"/>
      <c r="L800" s="23"/>
      <c r="M800" s="23"/>
      <c r="N800" s="23"/>
      <c r="O800" s="23"/>
      <c r="P800" s="23"/>
      <c r="Q800" s="23"/>
      <c r="R800" s="23"/>
      <c r="S800" s="23"/>
      <c r="T800" s="411"/>
      <c r="U800" s="23"/>
      <c r="V800" s="73"/>
      <c r="W800" s="23"/>
      <c r="X800" s="23"/>
      <c r="Y800" s="23"/>
      <c r="Z800" s="23"/>
      <c r="AA800" s="23"/>
    </row>
    <row r="801" spans="1:27" ht="15.75" customHeight="1">
      <c r="A801" s="23"/>
      <c r="B801" s="23"/>
      <c r="C801" s="23"/>
      <c r="D801" s="23"/>
      <c r="E801" s="23"/>
      <c r="F801" s="23"/>
      <c r="G801" s="23"/>
      <c r="H801" s="23"/>
      <c r="I801" s="23"/>
      <c r="J801" s="23"/>
      <c r="K801" s="23"/>
      <c r="L801" s="23"/>
      <c r="M801" s="23"/>
      <c r="N801" s="23"/>
      <c r="O801" s="23"/>
      <c r="P801" s="23"/>
      <c r="Q801" s="23"/>
      <c r="R801" s="23"/>
      <c r="S801" s="23"/>
      <c r="T801" s="411"/>
      <c r="U801" s="23"/>
      <c r="V801" s="73"/>
      <c r="W801" s="23"/>
      <c r="X801" s="23"/>
      <c r="Y801" s="23"/>
      <c r="Z801" s="23"/>
      <c r="AA801" s="23"/>
    </row>
    <row r="802" spans="1:27" ht="15.75" customHeight="1">
      <c r="A802" s="23"/>
      <c r="B802" s="23"/>
      <c r="C802" s="23"/>
      <c r="D802" s="23"/>
      <c r="E802" s="23"/>
      <c r="F802" s="23"/>
      <c r="G802" s="23"/>
      <c r="H802" s="23"/>
      <c r="I802" s="23"/>
      <c r="J802" s="23"/>
      <c r="K802" s="23"/>
      <c r="L802" s="23"/>
      <c r="M802" s="23"/>
      <c r="N802" s="23"/>
      <c r="O802" s="23"/>
      <c r="P802" s="23"/>
      <c r="Q802" s="23"/>
      <c r="R802" s="23"/>
      <c r="S802" s="23"/>
      <c r="T802" s="411"/>
      <c r="U802" s="23"/>
      <c r="V802" s="73"/>
      <c r="W802" s="23"/>
      <c r="X802" s="23"/>
      <c r="Y802" s="23"/>
      <c r="Z802" s="23"/>
      <c r="AA802" s="23"/>
    </row>
    <row r="803" spans="1:27" ht="15.75" customHeight="1">
      <c r="A803" s="23"/>
      <c r="B803" s="23"/>
      <c r="C803" s="23"/>
      <c r="D803" s="23"/>
      <c r="E803" s="23"/>
      <c r="F803" s="23"/>
      <c r="G803" s="23"/>
      <c r="H803" s="23"/>
      <c r="I803" s="23"/>
      <c r="J803" s="23"/>
      <c r="K803" s="23"/>
      <c r="L803" s="23"/>
      <c r="M803" s="23"/>
      <c r="N803" s="23"/>
      <c r="O803" s="23"/>
      <c r="P803" s="23"/>
      <c r="Q803" s="23"/>
      <c r="R803" s="23"/>
      <c r="S803" s="23"/>
      <c r="T803" s="411"/>
      <c r="U803" s="23"/>
      <c r="V803" s="73"/>
      <c r="W803" s="23"/>
      <c r="X803" s="23"/>
      <c r="Y803" s="23"/>
      <c r="Z803" s="23"/>
      <c r="AA803" s="23"/>
    </row>
    <row r="804" spans="1:27" ht="15.75" customHeight="1">
      <c r="A804" s="23"/>
      <c r="B804" s="23"/>
      <c r="C804" s="23"/>
      <c r="D804" s="23"/>
      <c r="E804" s="23"/>
      <c r="F804" s="23"/>
      <c r="G804" s="23"/>
      <c r="H804" s="23"/>
      <c r="I804" s="23"/>
      <c r="J804" s="23"/>
      <c r="K804" s="23"/>
      <c r="L804" s="23"/>
      <c r="M804" s="23"/>
      <c r="N804" s="23"/>
      <c r="O804" s="23"/>
      <c r="P804" s="23"/>
      <c r="Q804" s="23"/>
      <c r="R804" s="23"/>
      <c r="S804" s="23"/>
      <c r="T804" s="411"/>
      <c r="U804" s="23"/>
      <c r="V804" s="73"/>
      <c r="W804" s="23"/>
      <c r="X804" s="23"/>
      <c r="Y804" s="23"/>
      <c r="Z804" s="23"/>
      <c r="AA804" s="23"/>
    </row>
    <row r="805" spans="1:27" ht="15.75" customHeight="1">
      <c r="A805" s="23"/>
      <c r="B805" s="23"/>
      <c r="C805" s="23"/>
      <c r="D805" s="23"/>
      <c r="E805" s="23"/>
      <c r="F805" s="23"/>
      <c r="G805" s="23"/>
      <c r="H805" s="23"/>
      <c r="I805" s="23"/>
      <c r="J805" s="23"/>
      <c r="K805" s="23"/>
      <c r="L805" s="23"/>
      <c r="M805" s="23"/>
      <c r="N805" s="23"/>
      <c r="O805" s="23"/>
      <c r="P805" s="23"/>
      <c r="Q805" s="23"/>
      <c r="R805" s="23"/>
      <c r="S805" s="23"/>
      <c r="T805" s="411"/>
      <c r="U805" s="23"/>
      <c r="V805" s="73"/>
      <c r="W805" s="23"/>
      <c r="X805" s="23"/>
      <c r="Y805" s="23"/>
      <c r="Z805" s="23"/>
      <c r="AA805" s="23"/>
    </row>
    <row r="806" spans="1:27" ht="15.75" customHeight="1">
      <c r="A806" s="23"/>
      <c r="B806" s="23"/>
      <c r="C806" s="23"/>
      <c r="D806" s="23"/>
      <c r="E806" s="23"/>
      <c r="F806" s="23"/>
      <c r="G806" s="23"/>
      <c r="H806" s="23"/>
      <c r="I806" s="23"/>
      <c r="J806" s="23"/>
      <c r="K806" s="23"/>
      <c r="L806" s="23"/>
      <c r="M806" s="23"/>
      <c r="N806" s="23"/>
      <c r="O806" s="23"/>
      <c r="P806" s="23"/>
      <c r="Q806" s="23"/>
      <c r="R806" s="23"/>
      <c r="S806" s="23"/>
      <c r="T806" s="411"/>
      <c r="U806" s="23"/>
      <c r="V806" s="73"/>
      <c r="W806" s="23"/>
      <c r="X806" s="23"/>
      <c r="Y806" s="23"/>
      <c r="Z806" s="23"/>
      <c r="AA806" s="23"/>
    </row>
    <row r="807" spans="1:27" ht="15.75" customHeight="1">
      <c r="A807" s="23"/>
      <c r="B807" s="23"/>
      <c r="C807" s="23"/>
      <c r="D807" s="23"/>
      <c r="E807" s="23"/>
      <c r="F807" s="23"/>
      <c r="G807" s="23"/>
      <c r="H807" s="23"/>
      <c r="I807" s="23"/>
      <c r="J807" s="23"/>
      <c r="K807" s="23"/>
      <c r="L807" s="23"/>
      <c r="M807" s="23"/>
      <c r="N807" s="23"/>
      <c r="O807" s="23"/>
      <c r="P807" s="23"/>
      <c r="Q807" s="23"/>
      <c r="R807" s="23"/>
      <c r="S807" s="23"/>
      <c r="T807" s="411"/>
      <c r="U807" s="23"/>
      <c r="V807" s="73"/>
      <c r="W807" s="23"/>
      <c r="X807" s="23"/>
      <c r="Y807" s="23"/>
      <c r="Z807" s="23"/>
      <c r="AA807" s="23"/>
    </row>
    <row r="808" spans="1:27" ht="15.75" customHeight="1">
      <c r="A808" s="23"/>
      <c r="B808" s="23"/>
      <c r="C808" s="23"/>
      <c r="D808" s="23"/>
      <c r="E808" s="23"/>
      <c r="F808" s="23"/>
      <c r="G808" s="23"/>
      <c r="H808" s="23"/>
      <c r="I808" s="23"/>
      <c r="J808" s="23"/>
      <c r="K808" s="23"/>
      <c r="L808" s="23"/>
      <c r="M808" s="23"/>
      <c r="N808" s="23"/>
      <c r="O808" s="23"/>
      <c r="P808" s="23"/>
      <c r="Q808" s="23"/>
      <c r="R808" s="23"/>
      <c r="S808" s="23"/>
      <c r="T808" s="411"/>
      <c r="U808" s="23"/>
      <c r="V808" s="73"/>
      <c r="W808" s="23"/>
      <c r="X808" s="23"/>
      <c r="Y808" s="23"/>
      <c r="Z808" s="23"/>
      <c r="AA808" s="23"/>
    </row>
    <row r="809" spans="1:27" ht="15.75" customHeight="1">
      <c r="A809" s="23"/>
      <c r="B809" s="23"/>
      <c r="C809" s="23"/>
      <c r="D809" s="23"/>
      <c r="E809" s="23"/>
      <c r="F809" s="23"/>
      <c r="G809" s="23"/>
      <c r="H809" s="23"/>
      <c r="I809" s="23"/>
      <c r="J809" s="23"/>
      <c r="K809" s="23"/>
      <c r="L809" s="23"/>
      <c r="M809" s="23"/>
      <c r="N809" s="23"/>
      <c r="O809" s="23"/>
      <c r="P809" s="23"/>
      <c r="Q809" s="23"/>
      <c r="R809" s="23"/>
      <c r="S809" s="23"/>
      <c r="T809" s="411"/>
      <c r="U809" s="23"/>
      <c r="V809" s="73"/>
      <c r="W809" s="23"/>
      <c r="X809" s="23"/>
      <c r="Y809" s="23"/>
      <c r="Z809" s="23"/>
      <c r="AA809" s="23"/>
    </row>
    <row r="810" spans="1:27" ht="15.75" customHeight="1">
      <c r="A810" s="23"/>
      <c r="B810" s="23"/>
      <c r="C810" s="23"/>
      <c r="D810" s="23"/>
      <c r="E810" s="23"/>
      <c r="F810" s="23"/>
      <c r="G810" s="23"/>
      <c r="H810" s="23"/>
      <c r="I810" s="23"/>
      <c r="J810" s="23"/>
      <c r="K810" s="23"/>
      <c r="L810" s="23"/>
      <c r="M810" s="23"/>
      <c r="N810" s="23"/>
      <c r="O810" s="23"/>
      <c r="P810" s="23"/>
      <c r="Q810" s="23"/>
      <c r="R810" s="23"/>
      <c r="S810" s="23"/>
      <c r="T810" s="411"/>
      <c r="U810" s="23"/>
      <c r="V810" s="73"/>
      <c r="W810" s="23"/>
      <c r="X810" s="23"/>
      <c r="Y810" s="23"/>
      <c r="Z810" s="23"/>
      <c r="AA810" s="23"/>
    </row>
    <row r="811" spans="1:27" ht="15.75" customHeight="1">
      <c r="A811" s="23"/>
      <c r="B811" s="23"/>
      <c r="C811" s="23"/>
      <c r="D811" s="23"/>
      <c r="E811" s="23"/>
      <c r="F811" s="23"/>
      <c r="G811" s="23"/>
      <c r="H811" s="23"/>
      <c r="I811" s="23"/>
      <c r="J811" s="23"/>
      <c r="K811" s="23"/>
      <c r="L811" s="23"/>
      <c r="M811" s="23"/>
      <c r="N811" s="23"/>
      <c r="O811" s="23"/>
      <c r="P811" s="23"/>
      <c r="Q811" s="23"/>
      <c r="R811" s="23"/>
      <c r="S811" s="23"/>
      <c r="T811" s="411"/>
      <c r="U811" s="23"/>
      <c r="V811" s="73"/>
      <c r="W811" s="23"/>
      <c r="X811" s="23"/>
      <c r="Y811" s="23"/>
      <c r="Z811" s="23"/>
      <c r="AA811" s="23"/>
    </row>
    <row r="812" spans="1:27" ht="15.75" customHeight="1">
      <c r="A812" s="23"/>
      <c r="B812" s="23"/>
      <c r="C812" s="23"/>
      <c r="D812" s="23"/>
      <c r="E812" s="23"/>
      <c r="F812" s="23"/>
      <c r="G812" s="23"/>
      <c r="H812" s="23"/>
      <c r="I812" s="23"/>
      <c r="J812" s="23"/>
      <c r="K812" s="23"/>
      <c r="L812" s="23"/>
      <c r="M812" s="23"/>
      <c r="N812" s="23"/>
      <c r="O812" s="23"/>
      <c r="P812" s="23"/>
      <c r="Q812" s="23"/>
      <c r="R812" s="23"/>
      <c r="S812" s="23"/>
      <c r="T812" s="411"/>
      <c r="U812" s="23"/>
      <c r="V812" s="73"/>
      <c r="W812" s="23"/>
      <c r="X812" s="23"/>
      <c r="Y812" s="23"/>
      <c r="Z812" s="23"/>
      <c r="AA812" s="23"/>
    </row>
    <row r="813" spans="1:27" ht="15.75" customHeight="1">
      <c r="A813" s="23"/>
      <c r="B813" s="23"/>
      <c r="C813" s="23"/>
      <c r="D813" s="23"/>
      <c r="E813" s="23"/>
      <c r="F813" s="23"/>
      <c r="G813" s="23"/>
      <c r="H813" s="23"/>
      <c r="I813" s="23"/>
      <c r="J813" s="23"/>
      <c r="K813" s="23"/>
      <c r="L813" s="23"/>
      <c r="M813" s="23"/>
      <c r="N813" s="23"/>
      <c r="O813" s="23"/>
      <c r="P813" s="23"/>
      <c r="Q813" s="23"/>
      <c r="R813" s="23"/>
      <c r="S813" s="23"/>
      <c r="T813" s="411"/>
      <c r="U813" s="23"/>
      <c r="V813" s="73"/>
      <c r="W813" s="23"/>
      <c r="X813" s="23"/>
      <c r="Y813" s="23"/>
      <c r="Z813" s="23"/>
      <c r="AA813" s="23"/>
    </row>
    <row r="814" spans="1:27" ht="15.75" customHeight="1">
      <c r="A814" s="23"/>
      <c r="B814" s="23"/>
      <c r="C814" s="23"/>
      <c r="D814" s="23"/>
      <c r="E814" s="23"/>
      <c r="F814" s="23"/>
      <c r="G814" s="23"/>
      <c r="H814" s="23"/>
      <c r="I814" s="23"/>
      <c r="J814" s="23"/>
      <c r="K814" s="23"/>
      <c r="L814" s="23"/>
      <c r="M814" s="23"/>
      <c r="N814" s="23"/>
      <c r="O814" s="23"/>
      <c r="P814" s="23"/>
      <c r="Q814" s="23"/>
      <c r="R814" s="23"/>
      <c r="S814" s="23"/>
      <c r="T814" s="411"/>
      <c r="U814" s="23"/>
      <c r="V814" s="73"/>
      <c r="W814" s="23"/>
      <c r="X814" s="23"/>
      <c r="Y814" s="23"/>
      <c r="Z814" s="23"/>
      <c r="AA814" s="23"/>
    </row>
    <row r="815" spans="1:27" ht="15.75" customHeight="1">
      <c r="A815" s="23"/>
      <c r="B815" s="23"/>
      <c r="C815" s="23"/>
      <c r="D815" s="23"/>
      <c r="E815" s="23"/>
      <c r="F815" s="23"/>
      <c r="G815" s="23"/>
      <c r="H815" s="23"/>
      <c r="I815" s="23"/>
      <c r="J815" s="23"/>
      <c r="K815" s="23"/>
      <c r="L815" s="23"/>
      <c r="M815" s="23"/>
      <c r="N815" s="23"/>
      <c r="O815" s="23"/>
      <c r="P815" s="23"/>
      <c r="Q815" s="23"/>
      <c r="R815" s="23"/>
      <c r="S815" s="23"/>
      <c r="T815" s="411"/>
      <c r="U815" s="23"/>
      <c r="V815" s="73"/>
      <c r="W815" s="23"/>
      <c r="X815" s="23"/>
      <c r="Y815" s="23"/>
      <c r="Z815" s="23"/>
      <c r="AA815" s="23"/>
    </row>
    <row r="816" spans="1:27" ht="15.75" customHeight="1">
      <c r="A816" s="23"/>
      <c r="B816" s="23"/>
      <c r="C816" s="23"/>
      <c r="D816" s="23"/>
      <c r="E816" s="23"/>
      <c r="F816" s="23"/>
      <c r="G816" s="23"/>
      <c r="H816" s="23"/>
      <c r="I816" s="23"/>
      <c r="J816" s="23"/>
      <c r="K816" s="23"/>
      <c r="L816" s="23"/>
      <c r="M816" s="23"/>
      <c r="N816" s="23"/>
      <c r="O816" s="23"/>
      <c r="P816" s="23"/>
      <c r="Q816" s="23"/>
      <c r="R816" s="23"/>
      <c r="S816" s="23"/>
      <c r="T816" s="411"/>
      <c r="U816" s="23"/>
      <c r="V816" s="73"/>
      <c r="W816" s="23"/>
      <c r="X816" s="23"/>
      <c r="Y816" s="23"/>
      <c r="Z816" s="23"/>
      <c r="AA816" s="23"/>
    </row>
    <row r="817" spans="1:27" ht="15.75" customHeight="1">
      <c r="A817" s="23"/>
      <c r="B817" s="23"/>
      <c r="C817" s="23"/>
      <c r="D817" s="23"/>
      <c r="E817" s="23"/>
      <c r="F817" s="23"/>
      <c r="G817" s="23"/>
      <c r="H817" s="23"/>
      <c r="I817" s="23"/>
      <c r="J817" s="23"/>
      <c r="K817" s="23"/>
      <c r="L817" s="23"/>
      <c r="M817" s="23"/>
      <c r="N817" s="23"/>
      <c r="O817" s="23"/>
      <c r="P817" s="23"/>
      <c r="Q817" s="23"/>
      <c r="R817" s="23"/>
      <c r="S817" s="23"/>
      <c r="T817" s="411"/>
      <c r="U817" s="23"/>
      <c r="V817" s="73"/>
      <c r="W817" s="23"/>
      <c r="X817" s="23"/>
      <c r="Y817" s="23"/>
      <c r="Z817" s="23"/>
      <c r="AA817" s="23"/>
    </row>
    <row r="818" spans="1:27" ht="15.75" customHeight="1">
      <c r="A818" s="23"/>
      <c r="B818" s="23"/>
      <c r="C818" s="23"/>
      <c r="D818" s="23"/>
      <c r="E818" s="23"/>
      <c r="F818" s="23"/>
      <c r="G818" s="23"/>
      <c r="H818" s="23"/>
      <c r="I818" s="23"/>
      <c r="J818" s="23"/>
      <c r="K818" s="23"/>
      <c r="L818" s="23"/>
      <c r="M818" s="23"/>
      <c r="N818" s="23"/>
      <c r="O818" s="23"/>
      <c r="P818" s="23"/>
      <c r="Q818" s="23"/>
      <c r="R818" s="23"/>
      <c r="S818" s="23"/>
      <c r="T818" s="411"/>
      <c r="U818" s="23"/>
      <c r="V818" s="73"/>
      <c r="W818" s="23"/>
      <c r="X818" s="23"/>
      <c r="Y818" s="23"/>
      <c r="Z818" s="23"/>
      <c r="AA818" s="23"/>
    </row>
    <row r="819" spans="1:27" ht="15.75" customHeight="1">
      <c r="A819" s="23"/>
      <c r="B819" s="23"/>
      <c r="C819" s="23"/>
      <c r="D819" s="23"/>
      <c r="E819" s="23"/>
      <c r="F819" s="23"/>
      <c r="G819" s="23"/>
      <c r="H819" s="23"/>
      <c r="I819" s="23"/>
      <c r="J819" s="23"/>
      <c r="K819" s="23"/>
      <c r="L819" s="23"/>
      <c r="M819" s="23"/>
      <c r="N819" s="23"/>
      <c r="O819" s="23"/>
      <c r="P819" s="23"/>
      <c r="Q819" s="23"/>
      <c r="R819" s="23"/>
      <c r="S819" s="23"/>
      <c r="T819" s="411"/>
      <c r="U819" s="23"/>
      <c r="V819" s="73"/>
      <c r="W819" s="23"/>
      <c r="X819" s="23"/>
      <c r="Y819" s="23"/>
      <c r="Z819" s="23"/>
      <c r="AA819" s="23"/>
    </row>
    <row r="820" spans="1:27" ht="15.75" customHeight="1">
      <c r="A820" s="23"/>
      <c r="B820" s="23"/>
      <c r="C820" s="23"/>
      <c r="D820" s="23"/>
      <c r="E820" s="23"/>
      <c r="F820" s="23"/>
      <c r="G820" s="23"/>
      <c r="H820" s="23"/>
      <c r="I820" s="23"/>
      <c r="J820" s="23"/>
      <c r="K820" s="23"/>
      <c r="L820" s="23"/>
      <c r="M820" s="23"/>
      <c r="N820" s="23"/>
      <c r="O820" s="23"/>
      <c r="P820" s="23"/>
      <c r="Q820" s="23"/>
      <c r="R820" s="23"/>
      <c r="S820" s="23"/>
      <c r="T820" s="411"/>
      <c r="U820" s="23"/>
      <c r="V820" s="73"/>
      <c r="W820" s="23"/>
      <c r="X820" s="23"/>
      <c r="Y820" s="23"/>
      <c r="Z820" s="23"/>
      <c r="AA820" s="23"/>
    </row>
    <row r="821" spans="1:27" ht="15.75" customHeight="1">
      <c r="A821" s="23"/>
      <c r="B821" s="23"/>
      <c r="C821" s="23"/>
      <c r="D821" s="23"/>
      <c r="E821" s="23"/>
      <c r="F821" s="23"/>
      <c r="G821" s="23"/>
      <c r="H821" s="23"/>
      <c r="I821" s="23"/>
      <c r="J821" s="23"/>
      <c r="K821" s="23"/>
      <c r="L821" s="23"/>
      <c r="M821" s="23"/>
      <c r="N821" s="23"/>
      <c r="O821" s="23"/>
      <c r="P821" s="23"/>
      <c r="Q821" s="23"/>
      <c r="R821" s="23"/>
      <c r="S821" s="23"/>
      <c r="T821" s="411"/>
      <c r="U821" s="23"/>
      <c r="V821" s="73"/>
      <c r="W821" s="23"/>
      <c r="X821" s="23"/>
      <c r="Y821" s="23"/>
      <c r="Z821" s="23"/>
      <c r="AA821" s="23"/>
    </row>
    <row r="822" spans="1:27" ht="15.75" customHeight="1">
      <c r="A822" s="23"/>
      <c r="B822" s="23"/>
      <c r="C822" s="23"/>
      <c r="D822" s="23"/>
      <c r="E822" s="23"/>
      <c r="F822" s="23"/>
      <c r="G822" s="23"/>
      <c r="H822" s="23"/>
      <c r="I822" s="23"/>
      <c r="J822" s="23"/>
      <c r="K822" s="23"/>
      <c r="L822" s="23"/>
      <c r="M822" s="23"/>
      <c r="N822" s="23"/>
      <c r="O822" s="23"/>
      <c r="P822" s="23"/>
      <c r="Q822" s="23"/>
      <c r="R822" s="23"/>
      <c r="S822" s="23"/>
      <c r="T822" s="411"/>
      <c r="U822" s="23"/>
      <c r="V822" s="73"/>
      <c r="W822" s="23"/>
      <c r="X822" s="23"/>
      <c r="Y822" s="23"/>
      <c r="Z822" s="23"/>
      <c r="AA822" s="23"/>
    </row>
    <row r="823" spans="1:27" ht="15.75" customHeight="1">
      <c r="A823" s="23"/>
      <c r="B823" s="23"/>
      <c r="C823" s="23"/>
      <c r="D823" s="23"/>
      <c r="E823" s="23"/>
      <c r="F823" s="23"/>
      <c r="G823" s="23"/>
      <c r="H823" s="23"/>
      <c r="I823" s="23"/>
      <c r="J823" s="23"/>
      <c r="K823" s="23"/>
      <c r="L823" s="23"/>
      <c r="M823" s="23"/>
      <c r="N823" s="23"/>
      <c r="O823" s="23"/>
      <c r="P823" s="23"/>
      <c r="Q823" s="23"/>
      <c r="R823" s="23"/>
      <c r="S823" s="23"/>
      <c r="T823" s="411"/>
      <c r="U823" s="23"/>
      <c r="V823" s="73"/>
      <c r="W823" s="23"/>
      <c r="X823" s="23"/>
      <c r="Y823" s="23"/>
      <c r="Z823" s="23"/>
      <c r="AA823" s="23"/>
    </row>
    <row r="824" spans="1:27" ht="15.75" customHeight="1">
      <c r="A824" s="23"/>
      <c r="B824" s="23"/>
      <c r="C824" s="23"/>
      <c r="D824" s="23"/>
      <c r="E824" s="23"/>
      <c r="F824" s="23"/>
      <c r="G824" s="23"/>
      <c r="H824" s="23"/>
      <c r="I824" s="23"/>
      <c r="J824" s="23"/>
      <c r="K824" s="23"/>
      <c r="L824" s="23"/>
      <c r="M824" s="23"/>
      <c r="N824" s="23"/>
      <c r="O824" s="23"/>
      <c r="P824" s="23"/>
      <c r="Q824" s="23"/>
      <c r="R824" s="23"/>
      <c r="S824" s="23"/>
      <c r="T824" s="411"/>
      <c r="U824" s="23"/>
      <c r="V824" s="73"/>
      <c r="W824" s="23"/>
      <c r="X824" s="23"/>
      <c r="Y824" s="23"/>
      <c r="Z824" s="23"/>
      <c r="AA824" s="23"/>
    </row>
    <row r="825" spans="1:27" ht="15.75" customHeight="1">
      <c r="A825" s="23"/>
      <c r="B825" s="23"/>
      <c r="C825" s="23"/>
      <c r="D825" s="23"/>
      <c r="E825" s="23"/>
      <c r="F825" s="23"/>
      <c r="G825" s="23"/>
      <c r="H825" s="23"/>
      <c r="I825" s="23"/>
      <c r="J825" s="23"/>
      <c r="K825" s="23"/>
      <c r="L825" s="23"/>
      <c r="M825" s="23"/>
      <c r="N825" s="23"/>
      <c r="O825" s="23"/>
      <c r="P825" s="23"/>
      <c r="Q825" s="23"/>
      <c r="R825" s="23"/>
      <c r="S825" s="23"/>
      <c r="T825" s="411"/>
      <c r="U825" s="23"/>
      <c r="V825" s="73"/>
      <c r="W825" s="23"/>
      <c r="X825" s="23"/>
      <c r="Y825" s="23"/>
      <c r="Z825" s="23"/>
      <c r="AA825" s="23"/>
    </row>
    <row r="826" spans="1:27" ht="15.75" customHeight="1">
      <c r="A826" s="23"/>
      <c r="B826" s="23"/>
      <c r="C826" s="23"/>
      <c r="D826" s="23"/>
      <c r="E826" s="23"/>
      <c r="F826" s="23"/>
      <c r="G826" s="23"/>
      <c r="H826" s="23"/>
      <c r="I826" s="23"/>
      <c r="J826" s="23"/>
      <c r="K826" s="23"/>
      <c r="L826" s="23"/>
      <c r="M826" s="23"/>
      <c r="N826" s="23"/>
      <c r="O826" s="23"/>
      <c r="P826" s="23"/>
      <c r="Q826" s="23"/>
      <c r="R826" s="23"/>
      <c r="S826" s="23"/>
      <c r="T826" s="411"/>
      <c r="U826" s="23"/>
      <c r="V826" s="73"/>
      <c r="W826" s="23"/>
      <c r="X826" s="23"/>
      <c r="Y826" s="23"/>
      <c r="Z826" s="23"/>
      <c r="AA826" s="23"/>
    </row>
    <row r="827" spans="1:27" ht="15.75" customHeight="1">
      <c r="A827" s="23"/>
      <c r="B827" s="23"/>
      <c r="C827" s="23"/>
      <c r="D827" s="23"/>
      <c r="E827" s="23"/>
      <c r="F827" s="23"/>
      <c r="G827" s="23"/>
      <c r="H827" s="23"/>
      <c r="I827" s="23"/>
      <c r="J827" s="23"/>
      <c r="K827" s="23"/>
      <c r="L827" s="23"/>
      <c r="M827" s="23"/>
      <c r="N827" s="23"/>
      <c r="O827" s="23"/>
      <c r="P827" s="23"/>
      <c r="Q827" s="23"/>
      <c r="R827" s="23"/>
      <c r="S827" s="23"/>
      <c r="T827" s="411"/>
      <c r="U827" s="23"/>
      <c r="V827" s="73"/>
      <c r="W827" s="23"/>
      <c r="X827" s="23"/>
      <c r="Y827" s="23"/>
      <c r="Z827" s="23"/>
      <c r="AA827" s="23"/>
    </row>
    <row r="828" spans="1:27" ht="15.75" customHeight="1">
      <c r="A828" s="23"/>
      <c r="B828" s="23"/>
      <c r="C828" s="23"/>
      <c r="D828" s="23"/>
      <c r="E828" s="23"/>
      <c r="F828" s="23"/>
      <c r="G828" s="23"/>
      <c r="H828" s="23"/>
      <c r="I828" s="23"/>
      <c r="J828" s="23"/>
      <c r="K828" s="23"/>
      <c r="L828" s="23"/>
      <c r="M828" s="23"/>
      <c r="N828" s="23"/>
      <c r="O828" s="23"/>
      <c r="P828" s="23"/>
      <c r="Q828" s="23"/>
      <c r="R828" s="23"/>
      <c r="S828" s="23"/>
      <c r="T828" s="411"/>
      <c r="U828" s="23"/>
      <c r="V828" s="73"/>
      <c r="W828" s="23"/>
      <c r="X828" s="23"/>
      <c r="Y828" s="23"/>
      <c r="Z828" s="23"/>
      <c r="AA828" s="23"/>
    </row>
    <row r="829" spans="1:27" ht="15.75" customHeight="1">
      <c r="A829" s="23"/>
      <c r="B829" s="23"/>
      <c r="C829" s="23"/>
      <c r="D829" s="23"/>
      <c r="E829" s="23"/>
      <c r="F829" s="23"/>
      <c r="G829" s="23"/>
      <c r="H829" s="23"/>
      <c r="I829" s="23"/>
      <c r="J829" s="23"/>
      <c r="K829" s="23"/>
      <c r="L829" s="23"/>
      <c r="M829" s="23"/>
      <c r="N829" s="23"/>
      <c r="O829" s="23"/>
      <c r="P829" s="23"/>
      <c r="Q829" s="23"/>
      <c r="R829" s="23"/>
      <c r="S829" s="23"/>
      <c r="T829" s="411"/>
      <c r="U829" s="23"/>
      <c r="V829" s="73"/>
      <c r="W829" s="23"/>
      <c r="X829" s="23"/>
      <c r="Y829" s="23"/>
      <c r="Z829" s="23"/>
      <c r="AA829" s="23"/>
    </row>
    <row r="830" spans="1:27" ht="15.75" customHeight="1">
      <c r="A830" s="23"/>
      <c r="B830" s="23"/>
      <c r="C830" s="23"/>
      <c r="D830" s="23"/>
      <c r="E830" s="23"/>
      <c r="F830" s="23"/>
      <c r="G830" s="23"/>
      <c r="H830" s="23"/>
      <c r="I830" s="23"/>
      <c r="J830" s="23"/>
      <c r="K830" s="23"/>
      <c r="L830" s="23"/>
      <c r="M830" s="23"/>
      <c r="N830" s="23"/>
      <c r="O830" s="23"/>
      <c r="P830" s="23"/>
      <c r="Q830" s="23"/>
      <c r="R830" s="23"/>
      <c r="S830" s="23"/>
      <c r="T830" s="411"/>
      <c r="U830" s="23"/>
      <c r="V830" s="73"/>
      <c r="W830" s="23"/>
      <c r="X830" s="23"/>
      <c r="Y830" s="23"/>
      <c r="Z830" s="23"/>
      <c r="AA830" s="23"/>
    </row>
    <row r="831" spans="1:27" ht="15.75" customHeight="1">
      <c r="A831" s="23"/>
      <c r="B831" s="23"/>
      <c r="C831" s="23"/>
      <c r="D831" s="23"/>
      <c r="E831" s="23"/>
      <c r="F831" s="23"/>
      <c r="G831" s="23"/>
      <c r="H831" s="23"/>
      <c r="I831" s="23"/>
      <c r="J831" s="23"/>
      <c r="K831" s="23"/>
      <c r="L831" s="23"/>
      <c r="M831" s="23"/>
      <c r="N831" s="23"/>
      <c r="O831" s="23"/>
      <c r="P831" s="23"/>
      <c r="Q831" s="23"/>
      <c r="R831" s="23"/>
      <c r="S831" s="23"/>
      <c r="T831" s="411"/>
      <c r="U831" s="23"/>
      <c r="V831" s="73"/>
      <c r="W831" s="23"/>
      <c r="X831" s="23"/>
      <c r="Y831" s="23"/>
      <c r="Z831" s="23"/>
      <c r="AA831" s="23"/>
    </row>
    <row r="832" spans="1:27" ht="15.75" customHeight="1">
      <c r="A832" s="23"/>
      <c r="B832" s="23"/>
      <c r="C832" s="23"/>
      <c r="D832" s="23"/>
      <c r="E832" s="23"/>
      <c r="F832" s="23"/>
      <c r="G832" s="23"/>
      <c r="H832" s="23"/>
      <c r="I832" s="23"/>
      <c r="J832" s="23"/>
      <c r="K832" s="23"/>
      <c r="L832" s="23"/>
      <c r="M832" s="23"/>
      <c r="N832" s="23"/>
      <c r="O832" s="23"/>
      <c r="P832" s="23"/>
      <c r="Q832" s="23"/>
      <c r="R832" s="23"/>
      <c r="S832" s="23"/>
      <c r="T832" s="411"/>
      <c r="U832" s="23"/>
      <c r="V832" s="73"/>
      <c r="W832" s="23"/>
      <c r="X832" s="23"/>
      <c r="Y832" s="23"/>
      <c r="Z832" s="23"/>
      <c r="AA832" s="23"/>
    </row>
    <row r="833" spans="1:27" ht="15.75" customHeight="1">
      <c r="A833" s="23"/>
      <c r="B833" s="23"/>
      <c r="C833" s="23"/>
      <c r="D833" s="23"/>
      <c r="E833" s="23"/>
      <c r="F833" s="23"/>
      <c r="G833" s="23"/>
      <c r="H833" s="23"/>
      <c r="I833" s="23"/>
      <c r="J833" s="23"/>
      <c r="K833" s="23"/>
      <c r="L833" s="23"/>
      <c r="M833" s="23"/>
      <c r="N833" s="23"/>
      <c r="O833" s="23"/>
      <c r="P833" s="23"/>
      <c r="Q833" s="23"/>
      <c r="R833" s="23"/>
      <c r="S833" s="23"/>
      <c r="T833" s="411"/>
      <c r="U833" s="23"/>
      <c r="V833" s="73"/>
      <c r="W833" s="23"/>
      <c r="X833" s="23"/>
      <c r="Y833" s="23"/>
      <c r="Z833" s="23"/>
      <c r="AA833" s="23"/>
    </row>
    <row r="834" spans="1:27" ht="15.75" customHeight="1">
      <c r="A834" s="23"/>
      <c r="B834" s="23"/>
      <c r="C834" s="23"/>
      <c r="D834" s="23"/>
      <c r="E834" s="23"/>
      <c r="F834" s="23"/>
      <c r="G834" s="23"/>
      <c r="H834" s="23"/>
      <c r="I834" s="23"/>
      <c r="J834" s="23"/>
      <c r="K834" s="23"/>
      <c r="L834" s="23"/>
      <c r="M834" s="23"/>
      <c r="N834" s="23"/>
      <c r="O834" s="23"/>
      <c r="P834" s="23"/>
      <c r="Q834" s="23"/>
      <c r="R834" s="23"/>
      <c r="S834" s="23"/>
      <c r="T834" s="411"/>
      <c r="U834" s="23"/>
      <c r="V834" s="73"/>
      <c r="W834" s="23"/>
      <c r="X834" s="23"/>
      <c r="Y834" s="23"/>
      <c r="Z834" s="23"/>
      <c r="AA834" s="23"/>
    </row>
    <row r="835" spans="1:27" ht="15.75" customHeight="1">
      <c r="A835" s="23"/>
      <c r="B835" s="23"/>
      <c r="C835" s="23"/>
      <c r="D835" s="23"/>
      <c r="E835" s="23"/>
      <c r="F835" s="23"/>
      <c r="G835" s="23"/>
      <c r="H835" s="23"/>
      <c r="I835" s="23"/>
      <c r="J835" s="23"/>
      <c r="K835" s="23"/>
      <c r="L835" s="23"/>
      <c r="M835" s="23"/>
      <c r="N835" s="23"/>
      <c r="O835" s="23"/>
      <c r="P835" s="23"/>
      <c r="Q835" s="23"/>
      <c r="R835" s="23"/>
      <c r="S835" s="23"/>
      <c r="T835" s="411"/>
      <c r="U835" s="23"/>
      <c r="V835" s="73"/>
      <c r="W835" s="23"/>
      <c r="X835" s="23"/>
      <c r="Y835" s="23"/>
      <c r="Z835" s="23"/>
      <c r="AA835" s="23"/>
    </row>
    <row r="836" spans="1:27" ht="15.75" customHeight="1">
      <c r="A836" s="23"/>
      <c r="B836" s="23"/>
      <c r="C836" s="23"/>
      <c r="D836" s="23"/>
      <c r="E836" s="23"/>
      <c r="F836" s="23"/>
      <c r="G836" s="23"/>
      <c r="H836" s="23"/>
      <c r="I836" s="23"/>
      <c r="J836" s="23"/>
      <c r="K836" s="23"/>
      <c r="L836" s="23"/>
      <c r="M836" s="23"/>
      <c r="N836" s="23"/>
      <c r="O836" s="23"/>
      <c r="P836" s="23"/>
      <c r="Q836" s="23"/>
      <c r="R836" s="23"/>
      <c r="S836" s="23"/>
      <c r="T836" s="411"/>
      <c r="U836" s="23"/>
      <c r="V836" s="73"/>
      <c r="W836" s="23"/>
      <c r="X836" s="23"/>
      <c r="Y836" s="23"/>
      <c r="Z836" s="23"/>
      <c r="AA836" s="23"/>
    </row>
    <row r="837" spans="1:27" ht="15.75" customHeight="1">
      <c r="A837" s="23"/>
      <c r="B837" s="23"/>
      <c r="C837" s="23"/>
      <c r="D837" s="23"/>
      <c r="E837" s="23"/>
      <c r="F837" s="23"/>
      <c r="G837" s="23"/>
      <c r="H837" s="23"/>
      <c r="I837" s="23"/>
      <c r="J837" s="23"/>
      <c r="K837" s="23"/>
      <c r="L837" s="23"/>
      <c r="M837" s="23"/>
      <c r="N837" s="23"/>
      <c r="O837" s="23"/>
      <c r="P837" s="23"/>
      <c r="Q837" s="23"/>
      <c r="R837" s="23"/>
      <c r="S837" s="23"/>
      <c r="T837" s="411"/>
      <c r="U837" s="23"/>
      <c r="V837" s="73"/>
      <c r="W837" s="23"/>
      <c r="X837" s="23"/>
      <c r="Y837" s="23"/>
      <c r="Z837" s="23"/>
      <c r="AA837" s="23"/>
    </row>
    <row r="838" spans="1:27" ht="15.75" customHeight="1">
      <c r="A838" s="23"/>
      <c r="B838" s="23"/>
      <c r="C838" s="23"/>
      <c r="D838" s="23"/>
      <c r="E838" s="23"/>
      <c r="F838" s="23"/>
      <c r="G838" s="23"/>
      <c r="H838" s="23"/>
      <c r="I838" s="23"/>
      <c r="J838" s="23"/>
      <c r="K838" s="23"/>
      <c r="L838" s="23"/>
      <c r="M838" s="23"/>
      <c r="N838" s="23"/>
      <c r="O838" s="23"/>
      <c r="P838" s="23"/>
      <c r="Q838" s="23"/>
      <c r="R838" s="23"/>
      <c r="S838" s="23"/>
      <c r="T838" s="411"/>
      <c r="U838" s="23"/>
      <c r="V838" s="73"/>
      <c r="W838" s="23"/>
      <c r="X838" s="23"/>
      <c r="Y838" s="23"/>
      <c r="Z838" s="23"/>
      <c r="AA838" s="23"/>
    </row>
    <row r="839" spans="1:27" ht="15.75" customHeight="1">
      <c r="A839" s="23"/>
      <c r="B839" s="23"/>
      <c r="C839" s="23"/>
      <c r="D839" s="23"/>
      <c r="E839" s="23"/>
      <c r="F839" s="23"/>
      <c r="G839" s="23"/>
      <c r="H839" s="23"/>
      <c r="I839" s="23"/>
      <c r="J839" s="23"/>
      <c r="K839" s="23"/>
      <c r="L839" s="23"/>
      <c r="M839" s="23"/>
      <c r="N839" s="23"/>
      <c r="O839" s="23"/>
      <c r="P839" s="23"/>
      <c r="Q839" s="23"/>
      <c r="R839" s="23"/>
      <c r="S839" s="23"/>
      <c r="T839" s="411"/>
      <c r="U839" s="23"/>
      <c r="V839" s="73"/>
      <c r="W839" s="23"/>
      <c r="X839" s="23"/>
      <c r="Y839" s="23"/>
      <c r="Z839" s="23"/>
      <c r="AA839" s="23"/>
    </row>
    <row r="840" spans="1:27" ht="15.75" customHeight="1">
      <c r="A840" s="23"/>
      <c r="B840" s="23"/>
      <c r="C840" s="23"/>
      <c r="D840" s="23"/>
      <c r="E840" s="23"/>
      <c r="F840" s="23"/>
      <c r="G840" s="23"/>
      <c r="H840" s="23"/>
      <c r="I840" s="23"/>
      <c r="J840" s="23"/>
      <c r="K840" s="23"/>
      <c r="L840" s="23"/>
      <c r="M840" s="23"/>
      <c r="N840" s="23"/>
      <c r="O840" s="23"/>
      <c r="P840" s="23"/>
      <c r="Q840" s="23"/>
      <c r="R840" s="23"/>
      <c r="S840" s="23"/>
      <c r="T840" s="411"/>
      <c r="U840" s="23"/>
      <c r="V840" s="73"/>
      <c r="W840" s="23"/>
      <c r="X840" s="23"/>
      <c r="Y840" s="23"/>
      <c r="Z840" s="23"/>
      <c r="AA840" s="23"/>
    </row>
    <row r="841" spans="1:27" ht="15.75" customHeight="1">
      <c r="A841" s="23"/>
      <c r="B841" s="23"/>
      <c r="C841" s="23"/>
      <c r="D841" s="23"/>
      <c r="E841" s="23"/>
      <c r="F841" s="23"/>
      <c r="G841" s="23"/>
      <c r="H841" s="23"/>
      <c r="I841" s="23"/>
      <c r="J841" s="23"/>
      <c r="K841" s="23"/>
      <c r="L841" s="23"/>
      <c r="M841" s="23"/>
      <c r="N841" s="23"/>
      <c r="O841" s="23"/>
      <c r="P841" s="23"/>
      <c r="Q841" s="23"/>
      <c r="R841" s="23"/>
      <c r="S841" s="23"/>
      <c r="T841" s="411"/>
      <c r="U841" s="23"/>
      <c r="V841" s="73"/>
      <c r="W841" s="23"/>
      <c r="X841" s="23"/>
      <c r="Y841" s="23"/>
      <c r="Z841" s="23"/>
      <c r="AA841" s="23"/>
    </row>
    <row r="842" spans="1:27" ht="15.75" customHeight="1">
      <c r="A842" s="23"/>
      <c r="B842" s="23"/>
      <c r="C842" s="23"/>
      <c r="D842" s="23"/>
      <c r="E842" s="23"/>
      <c r="F842" s="23"/>
      <c r="G842" s="23"/>
      <c r="H842" s="23"/>
      <c r="I842" s="23"/>
      <c r="J842" s="23"/>
      <c r="K842" s="23"/>
      <c r="L842" s="23"/>
      <c r="M842" s="23"/>
      <c r="N842" s="23"/>
      <c r="O842" s="23"/>
      <c r="P842" s="23"/>
      <c r="Q842" s="23"/>
      <c r="R842" s="23"/>
      <c r="S842" s="23"/>
      <c r="T842" s="411"/>
      <c r="U842" s="23"/>
      <c r="V842" s="73"/>
      <c r="W842" s="23"/>
      <c r="X842" s="23"/>
      <c r="Y842" s="23"/>
      <c r="Z842" s="23"/>
      <c r="AA842" s="23"/>
    </row>
    <row r="843" spans="1:27" ht="15.75" customHeight="1">
      <c r="A843" s="23"/>
      <c r="B843" s="23"/>
      <c r="C843" s="23"/>
      <c r="D843" s="23"/>
      <c r="E843" s="23"/>
      <c r="F843" s="23"/>
      <c r="G843" s="23"/>
      <c r="H843" s="23"/>
      <c r="I843" s="23"/>
      <c r="J843" s="23"/>
      <c r="K843" s="23"/>
      <c r="L843" s="23"/>
      <c r="M843" s="23"/>
      <c r="N843" s="23"/>
      <c r="O843" s="23"/>
      <c r="P843" s="23"/>
      <c r="Q843" s="23"/>
      <c r="R843" s="23"/>
      <c r="S843" s="23"/>
      <c r="T843" s="411"/>
      <c r="U843" s="23"/>
      <c r="V843" s="73"/>
      <c r="W843" s="23"/>
      <c r="X843" s="23"/>
      <c r="Y843" s="23"/>
      <c r="Z843" s="23"/>
      <c r="AA843" s="23"/>
    </row>
    <row r="844" spans="1:27" ht="15.75" customHeight="1">
      <c r="A844" s="23"/>
      <c r="B844" s="23"/>
      <c r="C844" s="23"/>
      <c r="D844" s="23"/>
      <c r="E844" s="23"/>
      <c r="F844" s="23"/>
      <c r="G844" s="23"/>
      <c r="H844" s="23"/>
      <c r="I844" s="23"/>
      <c r="J844" s="23"/>
      <c r="K844" s="23"/>
      <c r="L844" s="23"/>
      <c r="M844" s="23"/>
      <c r="N844" s="23"/>
      <c r="O844" s="23"/>
      <c r="P844" s="23"/>
      <c r="Q844" s="23"/>
      <c r="R844" s="23"/>
      <c r="S844" s="23"/>
      <c r="T844" s="411"/>
      <c r="U844" s="23"/>
      <c r="V844" s="73"/>
      <c r="W844" s="23"/>
      <c r="X844" s="23"/>
      <c r="Y844" s="23"/>
      <c r="Z844" s="23"/>
      <c r="AA844" s="23"/>
    </row>
    <row r="845" spans="1:27" ht="15.75" customHeight="1">
      <c r="A845" s="23"/>
      <c r="B845" s="23"/>
      <c r="C845" s="23"/>
      <c r="D845" s="23"/>
      <c r="E845" s="23"/>
      <c r="F845" s="23"/>
      <c r="G845" s="23"/>
      <c r="H845" s="23"/>
      <c r="I845" s="23"/>
      <c r="J845" s="23"/>
      <c r="K845" s="23"/>
      <c r="L845" s="23"/>
      <c r="M845" s="23"/>
      <c r="N845" s="23"/>
      <c r="O845" s="23"/>
      <c r="P845" s="23"/>
      <c r="Q845" s="23"/>
      <c r="R845" s="23"/>
      <c r="S845" s="23"/>
      <c r="T845" s="411"/>
      <c r="U845" s="23"/>
      <c r="V845" s="73"/>
      <c r="W845" s="23"/>
      <c r="X845" s="23"/>
      <c r="Y845" s="23"/>
      <c r="Z845" s="23"/>
      <c r="AA845" s="23"/>
    </row>
    <row r="846" spans="1:27" ht="15.75" customHeight="1">
      <c r="A846" s="23"/>
      <c r="B846" s="23"/>
      <c r="C846" s="23"/>
      <c r="D846" s="23"/>
      <c r="E846" s="23"/>
      <c r="F846" s="23"/>
      <c r="G846" s="23"/>
      <c r="H846" s="23"/>
      <c r="I846" s="23"/>
      <c r="J846" s="23"/>
      <c r="K846" s="23"/>
      <c r="L846" s="23"/>
      <c r="M846" s="23"/>
      <c r="N846" s="23"/>
      <c r="O846" s="23"/>
      <c r="P846" s="23"/>
      <c r="Q846" s="23"/>
      <c r="R846" s="23"/>
      <c r="S846" s="23"/>
      <c r="T846" s="411"/>
      <c r="U846" s="23"/>
      <c r="V846" s="73"/>
      <c r="W846" s="23"/>
      <c r="X846" s="23"/>
      <c r="Y846" s="23"/>
      <c r="Z846" s="23"/>
      <c r="AA846" s="23"/>
    </row>
    <row r="847" spans="1:27" ht="15.75" customHeight="1">
      <c r="A847" s="23"/>
      <c r="B847" s="23"/>
      <c r="C847" s="23"/>
      <c r="D847" s="23"/>
      <c r="E847" s="23"/>
      <c r="F847" s="23"/>
      <c r="G847" s="23"/>
      <c r="H847" s="23"/>
      <c r="I847" s="23"/>
      <c r="J847" s="23"/>
      <c r="K847" s="23"/>
      <c r="L847" s="23"/>
      <c r="M847" s="23"/>
      <c r="N847" s="23"/>
      <c r="O847" s="23"/>
      <c r="P847" s="23"/>
      <c r="Q847" s="23"/>
      <c r="R847" s="23"/>
      <c r="S847" s="23"/>
      <c r="T847" s="411"/>
      <c r="U847" s="23"/>
      <c r="V847" s="73"/>
      <c r="W847" s="23"/>
      <c r="X847" s="23"/>
      <c r="Y847" s="23"/>
      <c r="Z847" s="23"/>
      <c r="AA847" s="23"/>
    </row>
    <row r="848" spans="1:27" ht="15.75" customHeight="1">
      <c r="A848" s="23"/>
      <c r="B848" s="23"/>
      <c r="C848" s="23"/>
      <c r="D848" s="23"/>
      <c r="E848" s="23"/>
      <c r="F848" s="23"/>
      <c r="G848" s="23"/>
      <c r="H848" s="23"/>
      <c r="I848" s="23"/>
      <c r="J848" s="23"/>
      <c r="K848" s="23"/>
      <c r="L848" s="23"/>
      <c r="M848" s="23"/>
      <c r="N848" s="23"/>
      <c r="O848" s="23"/>
      <c r="P848" s="23"/>
      <c r="Q848" s="23"/>
      <c r="R848" s="23"/>
      <c r="S848" s="23"/>
      <c r="T848" s="411"/>
      <c r="U848" s="23"/>
      <c r="V848" s="73"/>
      <c r="W848" s="23"/>
      <c r="X848" s="23"/>
      <c r="Y848" s="23"/>
      <c r="Z848" s="23"/>
      <c r="AA848" s="23"/>
    </row>
    <row r="849" spans="1:27" ht="15.75" customHeight="1">
      <c r="A849" s="23"/>
      <c r="B849" s="23"/>
      <c r="C849" s="23"/>
      <c r="D849" s="23"/>
      <c r="E849" s="23"/>
      <c r="F849" s="23"/>
      <c r="G849" s="23"/>
      <c r="H849" s="23"/>
      <c r="I849" s="23"/>
      <c r="J849" s="23"/>
      <c r="K849" s="23"/>
      <c r="L849" s="23"/>
      <c r="M849" s="23"/>
      <c r="N849" s="23"/>
      <c r="O849" s="23"/>
      <c r="P849" s="23"/>
      <c r="Q849" s="23"/>
      <c r="R849" s="23"/>
      <c r="S849" s="23"/>
      <c r="T849" s="411"/>
      <c r="U849" s="23"/>
      <c r="V849" s="73"/>
      <c r="W849" s="23"/>
      <c r="X849" s="23"/>
      <c r="Y849" s="23"/>
      <c r="Z849" s="23"/>
      <c r="AA849" s="23"/>
    </row>
    <row r="850" spans="1:27" ht="15.75" customHeight="1">
      <c r="A850" s="23"/>
      <c r="B850" s="23"/>
      <c r="C850" s="23"/>
      <c r="D850" s="23"/>
      <c r="E850" s="23"/>
      <c r="F850" s="23"/>
      <c r="G850" s="23"/>
      <c r="H850" s="23"/>
      <c r="I850" s="23"/>
      <c r="J850" s="23"/>
      <c r="K850" s="23"/>
      <c r="L850" s="23"/>
      <c r="M850" s="23"/>
      <c r="N850" s="23"/>
      <c r="O850" s="23"/>
      <c r="P850" s="23"/>
      <c r="Q850" s="23"/>
      <c r="R850" s="23"/>
      <c r="S850" s="23"/>
      <c r="T850" s="411"/>
      <c r="U850" s="23"/>
      <c r="V850" s="73"/>
      <c r="W850" s="23"/>
      <c r="X850" s="23"/>
      <c r="Y850" s="23"/>
      <c r="Z850" s="23"/>
      <c r="AA850" s="23"/>
    </row>
    <row r="851" spans="1:27" ht="15.75" customHeight="1">
      <c r="A851" s="23"/>
      <c r="B851" s="23"/>
      <c r="C851" s="23"/>
      <c r="D851" s="23"/>
      <c r="E851" s="23"/>
      <c r="F851" s="23"/>
      <c r="G851" s="23"/>
      <c r="H851" s="23"/>
      <c r="I851" s="23"/>
      <c r="J851" s="23"/>
      <c r="K851" s="23"/>
      <c r="L851" s="23"/>
      <c r="M851" s="23"/>
      <c r="N851" s="23"/>
      <c r="O851" s="23"/>
      <c r="P851" s="23"/>
      <c r="Q851" s="23"/>
      <c r="R851" s="23"/>
      <c r="S851" s="23"/>
      <c r="T851" s="411"/>
      <c r="U851" s="23"/>
      <c r="V851" s="73"/>
      <c r="W851" s="23"/>
      <c r="X851" s="23"/>
      <c r="Y851" s="23"/>
      <c r="Z851" s="23"/>
      <c r="AA851" s="23"/>
    </row>
    <row r="852" spans="1:27" ht="15.75" customHeight="1">
      <c r="A852" s="23"/>
      <c r="B852" s="23"/>
      <c r="C852" s="23"/>
      <c r="D852" s="23"/>
      <c r="E852" s="23"/>
      <c r="F852" s="23"/>
      <c r="G852" s="23"/>
      <c r="H852" s="23"/>
      <c r="I852" s="23"/>
      <c r="J852" s="23"/>
      <c r="K852" s="23"/>
      <c r="L852" s="23"/>
      <c r="M852" s="23"/>
      <c r="N852" s="23"/>
      <c r="O852" s="23"/>
      <c r="P852" s="23"/>
      <c r="Q852" s="23"/>
      <c r="R852" s="23"/>
      <c r="S852" s="23"/>
      <c r="T852" s="411"/>
      <c r="U852" s="23"/>
      <c r="V852" s="73"/>
      <c r="W852" s="23"/>
      <c r="X852" s="23"/>
      <c r="Y852" s="23"/>
      <c r="Z852" s="23"/>
      <c r="AA852" s="23"/>
    </row>
    <row r="853" spans="1:27" ht="15.75" customHeight="1">
      <c r="A853" s="23"/>
      <c r="B853" s="23"/>
      <c r="C853" s="23"/>
      <c r="D853" s="23"/>
      <c r="E853" s="23"/>
      <c r="F853" s="23"/>
      <c r="G853" s="23"/>
      <c r="H853" s="23"/>
      <c r="I853" s="23"/>
      <c r="J853" s="23"/>
      <c r="K853" s="23"/>
      <c r="L853" s="23"/>
      <c r="M853" s="23"/>
      <c r="N853" s="23"/>
      <c r="O853" s="23"/>
      <c r="P853" s="23"/>
      <c r="Q853" s="23"/>
      <c r="R853" s="23"/>
      <c r="S853" s="23"/>
      <c r="T853" s="411"/>
      <c r="U853" s="23"/>
      <c r="V853" s="73"/>
      <c r="W853" s="23"/>
      <c r="X853" s="23"/>
      <c r="Y853" s="23"/>
      <c r="Z853" s="23"/>
      <c r="AA853" s="23"/>
    </row>
    <row r="854" spans="1:27" ht="15.75" customHeight="1">
      <c r="A854" s="23"/>
      <c r="B854" s="23"/>
      <c r="C854" s="23"/>
      <c r="D854" s="23"/>
      <c r="E854" s="23"/>
      <c r="F854" s="23"/>
      <c r="G854" s="23"/>
      <c r="H854" s="23"/>
      <c r="I854" s="23"/>
      <c r="J854" s="23"/>
      <c r="K854" s="23"/>
      <c r="L854" s="23"/>
      <c r="M854" s="23"/>
      <c r="N854" s="23"/>
      <c r="O854" s="23"/>
      <c r="P854" s="23"/>
      <c r="Q854" s="23"/>
      <c r="R854" s="23"/>
      <c r="S854" s="23"/>
      <c r="T854" s="411"/>
      <c r="U854" s="23"/>
      <c r="V854" s="73"/>
      <c r="W854" s="23"/>
      <c r="X854" s="23"/>
      <c r="Y854" s="23"/>
      <c r="Z854" s="23"/>
      <c r="AA854" s="23"/>
    </row>
    <row r="855" spans="1:27" ht="15.75" customHeight="1">
      <c r="A855" s="23"/>
      <c r="B855" s="23"/>
      <c r="C855" s="23"/>
      <c r="D855" s="23"/>
      <c r="E855" s="23"/>
      <c r="F855" s="23"/>
      <c r="G855" s="23"/>
      <c r="H855" s="23"/>
      <c r="I855" s="23"/>
      <c r="J855" s="23"/>
      <c r="K855" s="23"/>
      <c r="L855" s="23"/>
      <c r="M855" s="23"/>
      <c r="N855" s="23"/>
      <c r="O855" s="23"/>
      <c r="P855" s="23"/>
      <c r="Q855" s="23"/>
      <c r="R855" s="23"/>
      <c r="S855" s="23"/>
      <c r="T855" s="411"/>
      <c r="U855" s="23"/>
      <c r="V855" s="73"/>
      <c r="W855" s="23"/>
      <c r="X855" s="23"/>
      <c r="Y855" s="23"/>
      <c r="Z855" s="23"/>
      <c r="AA855" s="23"/>
    </row>
    <row r="856" spans="1:27" ht="15.75" customHeight="1">
      <c r="A856" s="23"/>
      <c r="B856" s="23"/>
      <c r="C856" s="23"/>
      <c r="D856" s="23"/>
      <c r="E856" s="23"/>
      <c r="F856" s="23"/>
      <c r="G856" s="23"/>
      <c r="H856" s="23"/>
      <c r="I856" s="23"/>
      <c r="J856" s="23"/>
      <c r="K856" s="23"/>
      <c r="L856" s="23"/>
      <c r="M856" s="23"/>
      <c r="N856" s="23"/>
      <c r="O856" s="23"/>
      <c r="P856" s="23"/>
      <c r="Q856" s="23"/>
      <c r="R856" s="23"/>
      <c r="S856" s="23"/>
      <c r="T856" s="411"/>
      <c r="U856" s="23"/>
      <c r="V856" s="73"/>
      <c r="W856" s="23"/>
      <c r="X856" s="23"/>
      <c r="Y856" s="23"/>
      <c r="Z856" s="23"/>
      <c r="AA856" s="23"/>
    </row>
    <row r="857" spans="1:27" ht="15.75" customHeight="1">
      <c r="A857" s="23"/>
      <c r="B857" s="23"/>
      <c r="C857" s="23"/>
      <c r="D857" s="23"/>
      <c r="E857" s="23"/>
      <c r="F857" s="23"/>
      <c r="G857" s="23"/>
      <c r="H857" s="23"/>
      <c r="I857" s="23"/>
      <c r="J857" s="23"/>
      <c r="K857" s="23"/>
      <c r="L857" s="23"/>
      <c r="M857" s="23"/>
      <c r="N857" s="23"/>
      <c r="O857" s="23"/>
      <c r="P857" s="23"/>
      <c r="Q857" s="23"/>
      <c r="R857" s="23"/>
      <c r="S857" s="23"/>
      <c r="T857" s="411"/>
      <c r="U857" s="23"/>
      <c r="V857" s="73"/>
      <c r="W857" s="23"/>
      <c r="X857" s="23"/>
      <c r="Y857" s="23"/>
      <c r="Z857" s="23"/>
      <c r="AA857" s="23"/>
    </row>
    <row r="858" spans="1:27" ht="15.75" customHeight="1">
      <c r="A858" s="23"/>
      <c r="B858" s="23"/>
      <c r="C858" s="23"/>
      <c r="D858" s="23"/>
      <c r="E858" s="23"/>
      <c r="F858" s="23"/>
      <c r="G858" s="23"/>
      <c r="H858" s="23"/>
      <c r="I858" s="23"/>
      <c r="J858" s="23"/>
      <c r="K858" s="23"/>
      <c r="L858" s="23"/>
      <c r="M858" s="23"/>
      <c r="N858" s="23"/>
      <c r="O858" s="23"/>
      <c r="P858" s="23"/>
      <c r="Q858" s="23"/>
      <c r="R858" s="23"/>
      <c r="S858" s="23"/>
      <c r="T858" s="411"/>
      <c r="U858" s="23"/>
      <c r="V858" s="73"/>
      <c r="W858" s="23"/>
      <c r="X858" s="23"/>
      <c r="Y858" s="23"/>
      <c r="Z858" s="23"/>
      <c r="AA858" s="23"/>
    </row>
    <row r="859" spans="1:27" ht="15.75" customHeight="1">
      <c r="A859" s="23"/>
      <c r="B859" s="23"/>
      <c r="C859" s="23"/>
      <c r="D859" s="23"/>
      <c r="E859" s="23"/>
      <c r="F859" s="23"/>
      <c r="G859" s="23"/>
      <c r="H859" s="23"/>
      <c r="I859" s="23"/>
      <c r="J859" s="23"/>
      <c r="K859" s="23"/>
      <c r="L859" s="23"/>
      <c r="M859" s="23"/>
      <c r="N859" s="23"/>
      <c r="O859" s="23"/>
      <c r="P859" s="23"/>
      <c r="Q859" s="23"/>
      <c r="R859" s="23"/>
      <c r="S859" s="23"/>
      <c r="T859" s="411"/>
      <c r="U859" s="23"/>
      <c r="V859" s="73"/>
      <c r="W859" s="23"/>
      <c r="X859" s="23"/>
      <c r="Y859" s="23"/>
      <c r="Z859" s="23"/>
      <c r="AA859" s="23"/>
    </row>
    <row r="860" spans="1:27" ht="15.75" customHeight="1">
      <c r="A860" s="23"/>
      <c r="B860" s="23"/>
      <c r="C860" s="23"/>
      <c r="D860" s="23"/>
      <c r="E860" s="23"/>
      <c r="F860" s="23"/>
      <c r="G860" s="23"/>
      <c r="H860" s="23"/>
      <c r="I860" s="23"/>
      <c r="J860" s="23"/>
      <c r="K860" s="23"/>
      <c r="L860" s="23"/>
      <c r="M860" s="23"/>
      <c r="N860" s="23"/>
      <c r="O860" s="23"/>
      <c r="P860" s="23"/>
      <c r="Q860" s="23"/>
      <c r="R860" s="23"/>
      <c r="S860" s="23"/>
      <c r="T860" s="411"/>
      <c r="U860" s="23"/>
      <c r="V860" s="73"/>
      <c r="W860" s="23"/>
      <c r="X860" s="23"/>
      <c r="Y860" s="23"/>
      <c r="Z860" s="23"/>
      <c r="AA860" s="23"/>
    </row>
    <row r="861" spans="1:27" ht="15.75" customHeight="1">
      <c r="A861" s="23"/>
      <c r="B861" s="23"/>
      <c r="C861" s="23"/>
      <c r="D861" s="23"/>
      <c r="E861" s="23"/>
      <c r="F861" s="23"/>
      <c r="G861" s="23"/>
      <c r="H861" s="23"/>
      <c r="I861" s="23"/>
      <c r="J861" s="23"/>
      <c r="K861" s="23"/>
      <c r="L861" s="23"/>
      <c r="M861" s="23"/>
      <c r="N861" s="23"/>
      <c r="O861" s="23"/>
      <c r="P861" s="23"/>
      <c r="Q861" s="23"/>
      <c r="R861" s="23"/>
      <c r="S861" s="23"/>
      <c r="T861" s="411"/>
      <c r="U861" s="23"/>
      <c r="V861" s="73"/>
      <c r="W861" s="23"/>
      <c r="X861" s="23"/>
      <c r="Y861" s="23"/>
      <c r="Z861" s="23"/>
      <c r="AA861" s="23"/>
    </row>
    <row r="862" spans="1:27" ht="15.75" customHeight="1">
      <c r="A862" s="23"/>
      <c r="B862" s="23"/>
      <c r="C862" s="23"/>
      <c r="D862" s="23"/>
      <c r="E862" s="23"/>
      <c r="F862" s="23"/>
      <c r="G862" s="23"/>
      <c r="H862" s="23"/>
      <c r="I862" s="23"/>
      <c r="J862" s="23"/>
      <c r="K862" s="23"/>
      <c r="L862" s="23"/>
      <c r="M862" s="23"/>
      <c r="N862" s="23"/>
      <c r="O862" s="23"/>
      <c r="P862" s="23"/>
      <c r="Q862" s="23"/>
      <c r="R862" s="23"/>
      <c r="S862" s="23"/>
      <c r="T862" s="411"/>
      <c r="U862" s="23"/>
      <c r="V862" s="73"/>
      <c r="W862" s="23"/>
      <c r="X862" s="23"/>
      <c r="Y862" s="23"/>
      <c r="Z862" s="23"/>
      <c r="AA862" s="23"/>
    </row>
    <row r="863" spans="1:27" ht="15.75" customHeight="1">
      <c r="A863" s="23"/>
      <c r="B863" s="23"/>
      <c r="C863" s="23"/>
      <c r="D863" s="23"/>
      <c r="E863" s="23"/>
      <c r="F863" s="23"/>
      <c r="G863" s="23"/>
      <c r="H863" s="23"/>
      <c r="I863" s="23"/>
      <c r="J863" s="23"/>
      <c r="K863" s="23"/>
      <c r="L863" s="23"/>
      <c r="M863" s="23"/>
      <c r="N863" s="23"/>
      <c r="O863" s="23"/>
      <c r="P863" s="23"/>
      <c r="Q863" s="23"/>
      <c r="R863" s="23"/>
      <c r="S863" s="23"/>
      <c r="T863" s="411"/>
      <c r="U863" s="23"/>
      <c r="V863" s="73"/>
      <c r="W863" s="23"/>
      <c r="X863" s="23"/>
      <c r="Y863" s="23"/>
      <c r="Z863" s="23"/>
      <c r="AA863" s="23"/>
    </row>
    <row r="864" spans="1:27" ht="15.75" customHeight="1">
      <c r="A864" s="23"/>
      <c r="B864" s="23"/>
      <c r="C864" s="23"/>
      <c r="D864" s="23"/>
      <c r="E864" s="23"/>
      <c r="F864" s="23"/>
      <c r="G864" s="23"/>
      <c r="H864" s="23"/>
      <c r="I864" s="23"/>
      <c r="J864" s="23"/>
      <c r="K864" s="23"/>
      <c r="L864" s="23"/>
      <c r="M864" s="23"/>
      <c r="N864" s="23"/>
      <c r="O864" s="23"/>
      <c r="P864" s="23"/>
      <c r="Q864" s="23"/>
      <c r="R864" s="23"/>
      <c r="S864" s="23"/>
      <c r="T864" s="411"/>
      <c r="U864" s="23"/>
      <c r="V864" s="73"/>
      <c r="W864" s="23"/>
      <c r="X864" s="23"/>
      <c r="Y864" s="23"/>
      <c r="Z864" s="23"/>
      <c r="AA864" s="23"/>
    </row>
    <row r="865" spans="1:27" ht="15.75" customHeight="1">
      <c r="A865" s="23"/>
      <c r="B865" s="23"/>
      <c r="C865" s="23"/>
      <c r="D865" s="23"/>
      <c r="E865" s="23"/>
      <c r="F865" s="23"/>
      <c r="G865" s="23"/>
      <c r="H865" s="23"/>
      <c r="I865" s="23"/>
      <c r="J865" s="23"/>
      <c r="K865" s="23"/>
      <c r="L865" s="23"/>
      <c r="M865" s="23"/>
      <c r="N865" s="23"/>
      <c r="O865" s="23"/>
      <c r="P865" s="23"/>
      <c r="Q865" s="23"/>
      <c r="R865" s="23"/>
      <c r="S865" s="23"/>
      <c r="T865" s="411"/>
      <c r="U865" s="23"/>
      <c r="V865" s="73"/>
      <c r="W865" s="23"/>
      <c r="X865" s="23"/>
      <c r="Y865" s="23"/>
      <c r="Z865" s="23"/>
      <c r="AA865" s="23"/>
    </row>
    <row r="866" spans="1:27" ht="15.75" customHeight="1">
      <c r="A866" s="23"/>
      <c r="B866" s="23"/>
      <c r="C866" s="23"/>
      <c r="D866" s="23"/>
      <c r="E866" s="23"/>
      <c r="F866" s="23"/>
      <c r="G866" s="23"/>
      <c r="H866" s="23"/>
      <c r="I866" s="23"/>
      <c r="J866" s="23"/>
      <c r="K866" s="23"/>
      <c r="L866" s="23"/>
      <c r="M866" s="23"/>
      <c r="N866" s="23"/>
      <c r="O866" s="23"/>
      <c r="P866" s="23"/>
      <c r="Q866" s="23"/>
      <c r="R866" s="23"/>
      <c r="S866" s="23"/>
      <c r="T866" s="411"/>
      <c r="U866" s="23"/>
      <c r="V866" s="73"/>
      <c r="W866" s="23"/>
      <c r="X866" s="23"/>
      <c r="Y866" s="23"/>
      <c r="Z866" s="23"/>
      <c r="AA866" s="23"/>
    </row>
    <row r="867" spans="1:27" ht="15.75" customHeight="1">
      <c r="A867" s="23"/>
      <c r="B867" s="23"/>
      <c r="C867" s="23"/>
      <c r="D867" s="23"/>
      <c r="E867" s="23"/>
      <c r="F867" s="23"/>
      <c r="G867" s="23"/>
      <c r="H867" s="23"/>
      <c r="I867" s="23"/>
      <c r="J867" s="23"/>
      <c r="K867" s="23"/>
      <c r="L867" s="23"/>
      <c r="M867" s="23"/>
      <c r="N867" s="23"/>
      <c r="O867" s="23"/>
      <c r="P867" s="23"/>
      <c r="Q867" s="23"/>
      <c r="R867" s="23"/>
      <c r="S867" s="23"/>
      <c r="T867" s="411"/>
      <c r="U867" s="23"/>
      <c r="V867" s="73"/>
      <c r="W867" s="23"/>
      <c r="X867" s="23"/>
      <c r="Y867" s="23"/>
      <c r="Z867" s="23"/>
      <c r="AA867" s="23"/>
    </row>
    <row r="868" spans="1:27" ht="15.75" customHeight="1">
      <c r="A868" s="23"/>
      <c r="B868" s="23"/>
      <c r="C868" s="23"/>
      <c r="D868" s="23"/>
      <c r="E868" s="23"/>
      <c r="F868" s="23"/>
      <c r="G868" s="23"/>
      <c r="H868" s="23"/>
      <c r="I868" s="23"/>
      <c r="J868" s="23"/>
      <c r="K868" s="23"/>
      <c r="L868" s="23"/>
      <c r="M868" s="23"/>
      <c r="N868" s="23"/>
      <c r="O868" s="23"/>
      <c r="P868" s="23"/>
      <c r="Q868" s="23"/>
      <c r="R868" s="23"/>
      <c r="S868" s="23"/>
      <c r="T868" s="411"/>
      <c r="U868" s="23"/>
      <c r="V868" s="73"/>
      <c r="W868" s="23"/>
      <c r="X868" s="23"/>
      <c r="Y868" s="23"/>
      <c r="Z868" s="23"/>
      <c r="AA868" s="23"/>
    </row>
    <row r="869" spans="1:27" ht="15.75" customHeight="1">
      <c r="A869" s="23"/>
      <c r="B869" s="23"/>
      <c r="C869" s="23"/>
      <c r="D869" s="23"/>
      <c r="E869" s="23"/>
      <c r="F869" s="23"/>
      <c r="G869" s="23"/>
      <c r="H869" s="23"/>
      <c r="I869" s="23"/>
      <c r="J869" s="23"/>
      <c r="K869" s="23"/>
      <c r="L869" s="23"/>
      <c r="M869" s="23"/>
      <c r="N869" s="23"/>
      <c r="O869" s="23"/>
      <c r="P869" s="23"/>
      <c r="Q869" s="23"/>
      <c r="R869" s="23"/>
      <c r="S869" s="23"/>
      <c r="T869" s="411"/>
      <c r="U869" s="23"/>
      <c r="V869" s="73"/>
      <c r="W869" s="23"/>
      <c r="X869" s="23"/>
      <c r="Y869" s="23"/>
      <c r="Z869" s="23"/>
      <c r="AA869" s="23"/>
    </row>
    <row r="870" spans="1:27" ht="15.75" customHeight="1">
      <c r="A870" s="23"/>
      <c r="B870" s="23"/>
      <c r="C870" s="23"/>
      <c r="D870" s="23"/>
      <c r="E870" s="23"/>
      <c r="F870" s="23"/>
      <c r="G870" s="23"/>
      <c r="H870" s="23"/>
      <c r="I870" s="23"/>
      <c r="J870" s="23"/>
      <c r="K870" s="23"/>
      <c r="L870" s="23"/>
      <c r="M870" s="23"/>
      <c r="N870" s="23"/>
      <c r="O870" s="23"/>
      <c r="P870" s="23"/>
      <c r="Q870" s="23"/>
      <c r="R870" s="23"/>
      <c r="S870" s="23"/>
      <c r="T870" s="411"/>
      <c r="U870" s="23"/>
      <c r="V870" s="73"/>
      <c r="W870" s="23"/>
      <c r="X870" s="23"/>
      <c r="Y870" s="23"/>
      <c r="Z870" s="23"/>
      <c r="AA870" s="23"/>
    </row>
    <row r="871" spans="1:27" ht="15.75" customHeight="1">
      <c r="A871" s="23"/>
      <c r="B871" s="23"/>
      <c r="C871" s="23"/>
      <c r="D871" s="23"/>
      <c r="E871" s="23"/>
      <c r="F871" s="23"/>
      <c r="G871" s="23"/>
      <c r="H871" s="23"/>
      <c r="I871" s="23"/>
      <c r="J871" s="23"/>
      <c r="K871" s="23"/>
      <c r="L871" s="23"/>
      <c r="M871" s="23"/>
      <c r="N871" s="23"/>
      <c r="O871" s="23"/>
      <c r="P871" s="23"/>
      <c r="Q871" s="23"/>
      <c r="R871" s="23"/>
      <c r="S871" s="23"/>
      <c r="T871" s="411"/>
      <c r="U871" s="23"/>
      <c r="V871" s="73"/>
      <c r="W871" s="23"/>
      <c r="X871" s="23"/>
      <c r="Y871" s="23"/>
      <c r="Z871" s="23"/>
      <c r="AA871" s="23"/>
    </row>
    <row r="872" spans="1:27" ht="15.75" customHeight="1">
      <c r="A872" s="23"/>
      <c r="B872" s="23"/>
      <c r="C872" s="23"/>
      <c r="D872" s="23"/>
      <c r="E872" s="23"/>
      <c r="F872" s="23"/>
      <c r="G872" s="23"/>
      <c r="H872" s="23"/>
      <c r="I872" s="23"/>
      <c r="J872" s="23"/>
      <c r="K872" s="23"/>
      <c r="L872" s="23"/>
      <c r="M872" s="23"/>
      <c r="N872" s="23"/>
      <c r="O872" s="23"/>
      <c r="P872" s="23"/>
      <c r="Q872" s="23"/>
      <c r="R872" s="23"/>
      <c r="S872" s="23"/>
      <c r="T872" s="411"/>
      <c r="U872" s="23"/>
      <c r="V872" s="73"/>
      <c r="W872" s="23"/>
      <c r="X872" s="23"/>
      <c r="Y872" s="23"/>
      <c r="Z872" s="23"/>
      <c r="AA872" s="23"/>
    </row>
    <row r="873" spans="1:27" ht="15.75" customHeight="1">
      <c r="A873" s="23"/>
      <c r="B873" s="23"/>
      <c r="C873" s="23"/>
      <c r="D873" s="23"/>
      <c r="E873" s="23"/>
      <c r="F873" s="23"/>
      <c r="G873" s="23"/>
      <c r="H873" s="23"/>
      <c r="I873" s="23"/>
      <c r="J873" s="23"/>
      <c r="K873" s="23"/>
      <c r="L873" s="23"/>
      <c r="M873" s="23"/>
      <c r="N873" s="23"/>
      <c r="O873" s="23"/>
      <c r="P873" s="23"/>
      <c r="Q873" s="23"/>
      <c r="R873" s="23"/>
      <c r="S873" s="23"/>
      <c r="T873" s="411"/>
      <c r="U873" s="23"/>
      <c r="V873" s="73"/>
      <c r="W873" s="23"/>
      <c r="X873" s="23"/>
      <c r="Y873" s="23"/>
      <c r="Z873" s="23"/>
      <c r="AA873" s="23"/>
    </row>
    <row r="874" spans="1:27" ht="15.75" customHeight="1">
      <c r="A874" s="23"/>
      <c r="B874" s="23"/>
      <c r="C874" s="23"/>
      <c r="D874" s="23"/>
      <c r="E874" s="23"/>
      <c r="F874" s="23"/>
      <c r="G874" s="23"/>
      <c r="H874" s="23"/>
      <c r="I874" s="23"/>
      <c r="J874" s="23"/>
      <c r="K874" s="23"/>
      <c r="L874" s="23"/>
      <c r="M874" s="23"/>
      <c r="N874" s="23"/>
      <c r="O874" s="23"/>
      <c r="P874" s="23"/>
      <c r="Q874" s="23"/>
      <c r="R874" s="23"/>
      <c r="S874" s="23"/>
      <c r="T874" s="411"/>
      <c r="U874" s="23"/>
      <c r="V874" s="73"/>
      <c r="W874" s="23"/>
      <c r="X874" s="23"/>
      <c r="Y874" s="23"/>
      <c r="Z874" s="23"/>
      <c r="AA874" s="23"/>
    </row>
    <row r="875" spans="1:27" ht="15.75" customHeight="1">
      <c r="A875" s="23"/>
      <c r="B875" s="23"/>
      <c r="C875" s="23"/>
      <c r="D875" s="23"/>
      <c r="E875" s="23"/>
      <c r="F875" s="23"/>
      <c r="G875" s="23"/>
      <c r="H875" s="23"/>
      <c r="I875" s="23"/>
      <c r="J875" s="23"/>
      <c r="K875" s="23"/>
      <c r="L875" s="23"/>
      <c r="M875" s="23"/>
      <c r="N875" s="23"/>
      <c r="O875" s="23"/>
      <c r="P875" s="23"/>
      <c r="Q875" s="23"/>
      <c r="R875" s="23"/>
      <c r="S875" s="23"/>
      <c r="T875" s="411"/>
      <c r="U875" s="23"/>
      <c r="V875" s="73"/>
      <c r="W875" s="23"/>
      <c r="X875" s="23"/>
      <c r="Y875" s="23"/>
      <c r="Z875" s="23"/>
      <c r="AA875" s="23"/>
    </row>
    <row r="876" spans="1:27" ht="15.75" customHeight="1">
      <c r="A876" s="23"/>
      <c r="B876" s="23"/>
      <c r="C876" s="23"/>
      <c r="D876" s="23"/>
      <c r="E876" s="23"/>
      <c r="F876" s="23"/>
      <c r="G876" s="23"/>
      <c r="H876" s="23"/>
      <c r="I876" s="23"/>
      <c r="J876" s="23"/>
      <c r="K876" s="23"/>
      <c r="L876" s="23"/>
      <c r="M876" s="23"/>
      <c r="N876" s="23"/>
      <c r="O876" s="23"/>
      <c r="P876" s="23"/>
      <c r="Q876" s="23"/>
      <c r="R876" s="23"/>
      <c r="S876" s="23"/>
      <c r="T876" s="411"/>
      <c r="U876" s="23"/>
      <c r="V876" s="73"/>
      <c r="W876" s="23"/>
      <c r="X876" s="23"/>
      <c r="Y876" s="23"/>
      <c r="Z876" s="23"/>
      <c r="AA876" s="23"/>
    </row>
    <row r="877" spans="1:27" ht="15.75" customHeight="1">
      <c r="A877" s="23"/>
      <c r="B877" s="23"/>
      <c r="C877" s="23"/>
      <c r="D877" s="23"/>
      <c r="E877" s="23"/>
      <c r="F877" s="23"/>
      <c r="G877" s="23"/>
      <c r="H877" s="23"/>
      <c r="I877" s="23"/>
      <c r="J877" s="23"/>
      <c r="K877" s="23"/>
      <c r="L877" s="23"/>
      <c r="M877" s="23"/>
      <c r="N877" s="23"/>
      <c r="O877" s="23"/>
      <c r="P877" s="23"/>
      <c r="Q877" s="23"/>
      <c r="R877" s="23"/>
      <c r="S877" s="23"/>
      <c r="T877" s="411"/>
      <c r="U877" s="23"/>
      <c r="V877" s="73"/>
      <c r="W877" s="23"/>
      <c r="X877" s="23"/>
      <c r="Y877" s="23"/>
      <c r="Z877" s="23"/>
      <c r="AA877" s="23"/>
    </row>
    <row r="878" spans="1:27" ht="15.75" customHeight="1">
      <c r="A878" s="23"/>
      <c r="B878" s="23"/>
      <c r="C878" s="23"/>
      <c r="D878" s="23"/>
      <c r="E878" s="23"/>
      <c r="F878" s="23"/>
      <c r="G878" s="23"/>
      <c r="H878" s="23"/>
      <c r="I878" s="23"/>
      <c r="J878" s="23"/>
      <c r="K878" s="23"/>
      <c r="L878" s="23"/>
      <c r="M878" s="23"/>
      <c r="N878" s="23"/>
      <c r="O878" s="23"/>
      <c r="P878" s="23"/>
      <c r="Q878" s="23"/>
      <c r="R878" s="23"/>
      <c r="S878" s="23"/>
      <c r="T878" s="411"/>
      <c r="U878" s="23"/>
      <c r="V878" s="73"/>
      <c r="W878" s="23"/>
      <c r="X878" s="23"/>
      <c r="Y878" s="23"/>
      <c r="Z878" s="23"/>
      <c r="AA878" s="23"/>
    </row>
    <row r="879" spans="1:27" ht="15.75" customHeight="1">
      <c r="A879" s="23"/>
      <c r="B879" s="23"/>
      <c r="C879" s="23"/>
      <c r="D879" s="23"/>
      <c r="E879" s="23"/>
      <c r="F879" s="23"/>
      <c r="G879" s="23"/>
      <c r="H879" s="23"/>
      <c r="I879" s="23"/>
      <c r="J879" s="23"/>
      <c r="K879" s="23"/>
      <c r="L879" s="23"/>
      <c r="M879" s="23"/>
      <c r="N879" s="23"/>
      <c r="O879" s="23"/>
      <c r="P879" s="23"/>
      <c r="Q879" s="23"/>
      <c r="R879" s="23"/>
      <c r="S879" s="23"/>
      <c r="T879" s="411"/>
      <c r="U879" s="23"/>
      <c r="V879" s="73"/>
      <c r="W879" s="23"/>
      <c r="X879" s="23"/>
      <c r="Y879" s="23"/>
      <c r="Z879" s="23"/>
      <c r="AA879" s="23"/>
    </row>
    <row r="880" spans="1:27" ht="15.75" customHeight="1">
      <c r="A880" s="23"/>
      <c r="B880" s="23"/>
      <c r="C880" s="23"/>
      <c r="D880" s="23"/>
      <c r="E880" s="23"/>
      <c r="F880" s="23"/>
      <c r="G880" s="23"/>
      <c r="H880" s="23"/>
      <c r="I880" s="23"/>
      <c r="J880" s="23"/>
      <c r="K880" s="23"/>
      <c r="L880" s="23"/>
      <c r="M880" s="23"/>
      <c r="N880" s="23"/>
      <c r="O880" s="23"/>
      <c r="P880" s="23"/>
      <c r="Q880" s="23"/>
      <c r="R880" s="23"/>
      <c r="S880" s="23"/>
      <c r="T880" s="411"/>
      <c r="U880" s="23"/>
      <c r="V880" s="73"/>
      <c r="W880" s="23"/>
      <c r="X880" s="23"/>
      <c r="Y880" s="23"/>
      <c r="Z880" s="23"/>
      <c r="AA880" s="23"/>
    </row>
    <row r="881" spans="1:27" ht="15.75" customHeight="1">
      <c r="A881" s="23"/>
      <c r="B881" s="23"/>
      <c r="C881" s="23"/>
      <c r="D881" s="23"/>
      <c r="E881" s="23"/>
      <c r="F881" s="23"/>
      <c r="G881" s="23"/>
      <c r="H881" s="23"/>
      <c r="I881" s="23"/>
      <c r="J881" s="23"/>
      <c r="K881" s="23"/>
      <c r="L881" s="23"/>
      <c r="M881" s="23"/>
      <c r="N881" s="23"/>
      <c r="O881" s="23"/>
      <c r="P881" s="23"/>
      <c r="Q881" s="23"/>
      <c r="R881" s="23"/>
      <c r="S881" s="23"/>
      <c r="T881" s="411"/>
      <c r="U881" s="23"/>
      <c r="V881" s="73"/>
      <c r="W881" s="23"/>
      <c r="X881" s="23"/>
      <c r="Y881" s="23"/>
      <c r="Z881" s="23"/>
      <c r="AA881" s="23"/>
    </row>
    <row r="882" spans="1:27" ht="15.75" customHeight="1">
      <c r="A882" s="23"/>
      <c r="B882" s="23"/>
      <c r="C882" s="23"/>
      <c r="D882" s="23"/>
      <c r="E882" s="23"/>
      <c r="F882" s="23"/>
      <c r="G882" s="23"/>
      <c r="H882" s="23"/>
      <c r="I882" s="23"/>
      <c r="J882" s="23"/>
      <c r="K882" s="23"/>
      <c r="L882" s="23"/>
      <c r="M882" s="23"/>
      <c r="N882" s="23"/>
      <c r="O882" s="23"/>
      <c r="P882" s="23"/>
      <c r="Q882" s="23"/>
      <c r="R882" s="23"/>
      <c r="S882" s="23"/>
      <c r="T882" s="411"/>
      <c r="U882" s="23"/>
      <c r="V882" s="73"/>
      <c r="W882" s="23"/>
      <c r="X882" s="23"/>
      <c r="Y882" s="23"/>
      <c r="Z882" s="23"/>
      <c r="AA882" s="23"/>
    </row>
    <row r="883" spans="1:27" ht="15.75" customHeight="1">
      <c r="A883" s="23"/>
      <c r="B883" s="23"/>
      <c r="C883" s="23"/>
      <c r="D883" s="23"/>
      <c r="E883" s="23"/>
      <c r="F883" s="23"/>
      <c r="G883" s="23"/>
      <c r="H883" s="23"/>
      <c r="I883" s="23"/>
      <c r="J883" s="23"/>
      <c r="K883" s="23"/>
      <c r="L883" s="23"/>
      <c r="M883" s="23"/>
      <c r="N883" s="23"/>
      <c r="O883" s="23"/>
      <c r="P883" s="23"/>
      <c r="Q883" s="23"/>
      <c r="R883" s="23"/>
      <c r="S883" s="23"/>
      <c r="T883" s="411"/>
      <c r="U883" s="23"/>
      <c r="V883" s="73"/>
      <c r="W883" s="23"/>
      <c r="X883" s="23"/>
      <c r="Y883" s="23"/>
      <c r="Z883" s="23"/>
      <c r="AA883" s="23"/>
    </row>
    <row r="884" spans="1:27" ht="15.75" customHeight="1">
      <c r="A884" s="23"/>
      <c r="B884" s="23"/>
      <c r="C884" s="23"/>
      <c r="D884" s="23"/>
      <c r="E884" s="23"/>
      <c r="F884" s="23"/>
      <c r="G884" s="23"/>
      <c r="H884" s="23"/>
      <c r="I884" s="23"/>
      <c r="J884" s="23"/>
      <c r="K884" s="23"/>
      <c r="L884" s="23"/>
      <c r="M884" s="23"/>
      <c r="N884" s="23"/>
      <c r="O884" s="23"/>
      <c r="P884" s="23"/>
      <c r="Q884" s="23"/>
      <c r="R884" s="23"/>
      <c r="S884" s="23"/>
      <c r="T884" s="411"/>
      <c r="U884" s="23"/>
      <c r="V884" s="73"/>
      <c r="W884" s="23"/>
      <c r="X884" s="23"/>
      <c r="Y884" s="23"/>
      <c r="Z884" s="23"/>
      <c r="AA884" s="23"/>
    </row>
    <row r="885" spans="1:27" ht="15.75" customHeight="1">
      <c r="A885" s="23"/>
      <c r="B885" s="23"/>
      <c r="C885" s="23"/>
      <c r="D885" s="23"/>
      <c r="E885" s="23"/>
      <c r="F885" s="23"/>
      <c r="G885" s="23"/>
      <c r="H885" s="23"/>
      <c r="I885" s="23"/>
      <c r="J885" s="23"/>
      <c r="K885" s="23"/>
      <c r="L885" s="23"/>
      <c r="M885" s="23"/>
      <c r="N885" s="23"/>
      <c r="O885" s="23"/>
      <c r="P885" s="23"/>
      <c r="Q885" s="23"/>
      <c r="R885" s="23"/>
      <c r="S885" s="23"/>
      <c r="T885" s="411"/>
      <c r="U885" s="23"/>
      <c r="V885" s="73"/>
      <c r="W885" s="23"/>
      <c r="X885" s="23"/>
      <c r="Y885" s="23"/>
      <c r="Z885" s="23"/>
      <c r="AA885" s="23"/>
    </row>
    <row r="886" spans="1:27" ht="15.75" customHeight="1">
      <c r="A886" s="23"/>
      <c r="B886" s="23"/>
      <c r="C886" s="23"/>
      <c r="D886" s="23"/>
      <c r="E886" s="23"/>
      <c r="F886" s="23"/>
      <c r="G886" s="23"/>
      <c r="H886" s="23"/>
      <c r="I886" s="23"/>
      <c r="J886" s="23"/>
      <c r="K886" s="23"/>
      <c r="L886" s="23"/>
      <c r="M886" s="23"/>
      <c r="N886" s="23"/>
      <c r="O886" s="23"/>
      <c r="P886" s="23"/>
      <c r="Q886" s="23"/>
      <c r="R886" s="23"/>
      <c r="S886" s="23"/>
      <c r="T886" s="411"/>
      <c r="U886" s="23"/>
      <c r="V886" s="73"/>
      <c r="W886" s="23"/>
      <c r="X886" s="23"/>
      <c r="Y886" s="23"/>
      <c r="Z886" s="23"/>
      <c r="AA886" s="23"/>
    </row>
    <row r="887" spans="1:27" ht="15.75" customHeight="1">
      <c r="A887" s="23"/>
      <c r="B887" s="23"/>
      <c r="C887" s="23"/>
      <c r="D887" s="23"/>
      <c r="E887" s="23"/>
      <c r="F887" s="23"/>
      <c r="G887" s="23"/>
      <c r="H887" s="23"/>
      <c r="I887" s="23"/>
      <c r="J887" s="23"/>
      <c r="K887" s="23"/>
      <c r="L887" s="23"/>
      <c r="M887" s="23"/>
      <c r="N887" s="23"/>
      <c r="O887" s="23"/>
      <c r="P887" s="23"/>
      <c r="Q887" s="23"/>
      <c r="R887" s="23"/>
      <c r="S887" s="23"/>
      <c r="T887" s="411"/>
      <c r="U887" s="23"/>
      <c r="V887" s="73"/>
      <c r="W887" s="23"/>
      <c r="X887" s="23"/>
      <c r="Y887" s="23"/>
      <c r="Z887" s="23"/>
      <c r="AA887" s="23"/>
    </row>
    <row r="888" spans="1:27" ht="15.75" customHeight="1">
      <c r="A888" s="23"/>
      <c r="B888" s="23"/>
      <c r="C888" s="23"/>
      <c r="D888" s="23"/>
      <c r="E888" s="23"/>
      <c r="F888" s="23"/>
      <c r="G888" s="23"/>
      <c r="H888" s="23"/>
      <c r="I888" s="23"/>
      <c r="J888" s="23"/>
      <c r="K888" s="23"/>
      <c r="L888" s="23"/>
      <c r="M888" s="23"/>
      <c r="N888" s="23"/>
      <c r="O888" s="23"/>
      <c r="P888" s="23"/>
      <c r="Q888" s="23"/>
      <c r="R888" s="23"/>
      <c r="S888" s="23"/>
      <c r="T888" s="411"/>
      <c r="U888" s="23"/>
      <c r="V888" s="73"/>
      <c r="W888" s="23"/>
      <c r="X888" s="23"/>
      <c r="Y888" s="23"/>
      <c r="Z888" s="23"/>
      <c r="AA888" s="23"/>
    </row>
    <row r="889" spans="1:27" ht="15.75" customHeight="1">
      <c r="A889" s="23"/>
      <c r="B889" s="23"/>
      <c r="C889" s="23"/>
      <c r="D889" s="23"/>
      <c r="E889" s="23"/>
      <c r="F889" s="23"/>
      <c r="G889" s="23"/>
      <c r="H889" s="23"/>
      <c r="I889" s="23"/>
      <c r="J889" s="23"/>
      <c r="K889" s="23"/>
      <c r="L889" s="23"/>
      <c r="M889" s="23"/>
      <c r="N889" s="23"/>
      <c r="O889" s="23"/>
      <c r="P889" s="23"/>
      <c r="Q889" s="23"/>
      <c r="R889" s="23"/>
      <c r="S889" s="23"/>
      <c r="T889" s="411"/>
      <c r="U889" s="23"/>
      <c r="V889" s="73"/>
      <c r="W889" s="23"/>
      <c r="X889" s="23"/>
      <c r="Y889" s="23"/>
      <c r="Z889" s="23"/>
      <c r="AA889" s="23"/>
    </row>
    <row r="890" spans="1:27" ht="15.75" customHeight="1">
      <c r="A890" s="23"/>
      <c r="B890" s="23"/>
      <c r="C890" s="23"/>
      <c r="D890" s="23"/>
      <c r="E890" s="23"/>
      <c r="F890" s="23"/>
      <c r="G890" s="23"/>
      <c r="H890" s="23"/>
      <c r="I890" s="23"/>
      <c r="J890" s="23"/>
      <c r="K890" s="23"/>
      <c r="L890" s="23"/>
      <c r="M890" s="23"/>
      <c r="N890" s="23"/>
      <c r="O890" s="23"/>
      <c r="P890" s="23"/>
      <c r="Q890" s="23"/>
      <c r="R890" s="23"/>
      <c r="S890" s="23"/>
      <c r="T890" s="411"/>
      <c r="U890" s="23"/>
      <c r="V890" s="73"/>
      <c r="W890" s="23"/>
      <c r="X890" s="23"/>
      <c r="Y890" s="23"/>
      <c r="Z890" s="23"/>
      <c r="AA890" s="23"/>
    </row>
    <row r="891" spans="1:27" ht="15.75" customHeight="1">
      <c r="A891" s="23"/>
      <c r="B891" s="23"/>
      <c r="C891" s="23"/>
      <c r="D891" s="23"/>
      <c r="E891" s="23"/>
      <c r="F891" s="23"/>
      <c r="G891" s="23"/>
      <c r="H891" s="23"/>
      <c r="I891" s="23"/>
      <c r="J891" s="23"/>
      <c r="K891" s="23"/>
      <c r="L891" s="23"/>
      <c r="M891" s="23"/>
      <c r="N891" s="23"/>
      <c r="O891" s="23"/>
      <c r="P891" s="23"/>
      <c r="Q891" s="23"/>
      <c r="R891" s="23"/>
      <c r="S891" s="23"/>
      <c r="T891" s="411"/>
      <c r="U891" s="23"/>
      <c r="V891" s="73"/>
      <c r="W891" s="23"/>
      <c r="X891" s="23"/>
      <c r="Y891" s="23"/>
      <c r="Z891" s="23"/>
      <c r="AA891" s="23"/>
    </row>
    <row r="892" spans="1:27" ht="15.75" customHeight="1">
      <c r="A892" s="23"/>
      <c r="B892" s="23"/>
      <c r="C892" s="23"/>
      <c r="D892" s="23"/>
      <c r="E892" s="23"/>
      <c r="F892" s="23"/>
      <c r="G892" s="23"/>
      <c r="H892" s="23"/>
      <c r="I892" s="23"/>
      <c r="J892" s="23"/>
      <c r="K892" s="23"/>
      <c r="L892" s="23"/>
      <c r="M892" s="23"/>
      <c r="N892" s="23"/>
      <c r="O892" s="23"/>
      <c r="P892" s="23"/>
      <c r="Q892" s="23"/>
      <c r="R892" s="23"/>
      <c r="S892" s="23"/>
      <c r="T892" s="411"/>
      <c r="U892" s="23"/>
      <c r="V892" s="73"/>
      <c r="W892" s="23"/>
      <c r="X892" s="23"/>
      <c r="Y892" s="23"/>
      <c r="Z892" s="23"/>
      <c r="AA892" s="23"/>
    </row>
    <row r="893" spans="1:27" ht="15.75" customHeight="1">
      <c r="A893" s="23"/>
      <c r="B893" s="23"/>
      <c r="C893" s="23"/>
      <c r="D893" s="23"/>
      <c r="E893" s="23"/>
      <c r="F893" s="23"/>
      <c r="G893" s="23"/>
      <c r="H893" s="23"/>
      <c r="I893" s="23"/>
      <c r="J893" s="23"/>
      <c r="K893" s="23"/>
      <c r="L893" s="23"/>
      <c r="M893" s="23"/>
      <c r="N893" s="23"/>
      <c r="O893" s="23"/>
      <c r="P893" s="23"/>
      <c r="Q893" s="23"/>
      <c r="R893" s="23"/>
      <c r="S893" s="23"/>
      <c r="T893" s="411"/>
      <c r="U893" s="23"/>
      <c r="V893" s="73"/>
      <c r="W893" s="23"/>
      <c r="X893" s="23"/>
      <c r="Y893" s="23"/>
      <c r="Z893" s="23"/>
      <c r="AA893" s="23"/>
    </row>
    <row r="894" spans="1:27" ht="15.75" customHeight="1">
      <c r="A894" s="23"/>
      <c r="B894" s="23"/>
      <c r="C894" s="23"/>
      <c r="D894" s="23"/>
      <c r="E894" s="23"/>
      <c r="F894" s="23"/>
      <c r="G894" s="23"/>
      <c r="H894" s="23"/>
      <c r="I894" s="23"/>
      <c r="J894" s="23"/>
      <c r="K894" s="23"/>
      <c r="L894" s="23"/>
      <c r="M894" s="23"/>
      <c r="N894" s="23"/>
      <c r="O894" s="23"/>
      <c r="P894" s="23"/>
      <c r="Q894" s="23"/>
      <c r="R894" s="23"/>
      <c r="S894" s="23"/>
      <c r="T894" s="411"/>
      <c r="U894" s="23"/>
      <c r="V894" s="73"/>
      <c r="W894" s="23"/>
      <c r="X894" s="23"/>
      <c r="Y894" s="23"/>
      <c r="Z894" s="23"/>
      <c r="AA894" s="23"/>
    </row>
    <row r="895" spans="1:27" ht="15.75" customHeight="1">
      <c r="A895" s="23"/>
      <c r="B895" s="23"/>
      <c r="C895" s="23"/>
      <c r="D895" s="23"/>
      <c r="E895" s="23"/>
      <c r="F895" s="23"/>
      <c r="G895" s="23"/>
      <c r="H895" s="23"/>
      <c r="I895" s="23"/>
      <c r="J895" s="23"/>
      <c r="K895" s="23"/>
      <c r="L895" s="23"/>
      <c r="M895" s="23"/>
      <c r="N895" s="23"/>
      <c r="O895" s="23"/>
      <c r="P895" s="23"/>
      <c r="Q895" s="23"/>
      <c r="R895" s="23"/>
      <c r="S895" s="23"/>
      <c r="T895" s="411"/>
      <c r="U895" s="23"/>
      <c r="V895" s="73"/>
      <c r="W895" s="23"/>
      <c r="X895" s="23"/>
      <c r="Y895" s="23"/>
      <c r="Z895" s="23"/>
      <c r="AA895" s="23"/>
    </row>
    <row r="896" spans="1:27" ht="15.75" customHeight="1">
      <c r="A896" s="23"/>
      <c r="B896" s="23"/>
      <c r="C896" s="23"/>
      <c r="D896" s="23"/>
      <c r="E896" s="23"/>
      <c r="F896" s="23"/>
      <c r="G896" s="23"/>
      <c r="H896" s="23"/>
      <c r="I896" s="23"/>
      <c r="J896" s="23"/>
      <c r="K896" s="23"/>
      <c r="L896" s="23"/>
      <c r="M896" s="23"/>
      <c r="N896" s="23"/>
      <c r="O896" s="23"/>
      <c r="P896" s="23"/>
      <c r="Q896" s="23"/>
      <c r="R896" s="23"/>
      <c r="S896" s="23"/>
      <c r="T896" s="411"/>
      <c r="U896" s="23"/>
      <c r="V896" s="73"/>
      <c r="W896" s="23"/>
      <c r="X896" s="23"/>
      <c r="Y896" s="23"/>
      <c r="Z896" s="23"/>
      <c r="AA896" s="23"/>
    </row>
    <row r="897" spans="1:27" ht="15.75" customHeight="1">
      <c r="A897" s="23"/>
      <c r="B897" s="23"/>
      <c r="C897" s="23"/>
      <c r="D897" s="23"/>
      <c r="E897" s="23"/>
      <c r="F897" s="23"/>
      <c r="G897" s="23"/>
      <c r="H897" s="23"/>
      <c r="I897" s="23"/>
      <c r="J897" s="23"/>
      <c r="K897" s="23"/>
      <c r="L897" s="23"/>
      <c r="M897" s="23"/>
      <c r="N897" s="23"/>
      <c r="O897" s="23"/>
      <c r="P897" s="23"/>
      <c r="Q897" s="23"/>
      <c r="R897" s="23"/>
      <c r="S897" s="23"/>
      <c r="T897" s="411"/>
      <c r="U897" s="23"/>
      <c r="V897" s="73"/>
      <c r="W897" s="23"/>
      <c r="X897" s="23"/>
      <c r="Y897" s="23"/>
      <c r="Z897" s="23"/>
      <c r="AA897" s="23"/>
    </row>
    <row r="898" spans="1:27" ht="15.75" customHeight="1">
      <c r="A898" s="23"/>
      <c r="B898" s="23"/>
      <c r="C898" s="23"/>
      <c r="D898" s="23"/>
      <c r="E898" s="23"/>
      <c r="F898" s="23"/>
      <c r="G898" s="23"/>
      <c r="H898" s="23"/>
      <c r="I898" s="23"/>
      <c r="J898" s="23"/>
      <c r="K898" s="23"/>
      <c r="L898" s="23"/>
      <c r="M898" s="23"/>
      <c r="N898" s="23"/>
      <c r="O898" s="23"/>
      <c r="P898" s="23"/>
      <c r="Q898" s="23"/>
      <c r="R898" s="23"/>
      <c r="S898" s="23"/>
      <c r="T898" s="411"/>
      <c r="U898" s="23"/>
      <c r="V898" s="73"/>
      <c r="W898" s="23"/>
      <c r="X898" s="23"/>
      <c r="Y898" s="23"/>
      <c r="Z898" s="23"/>
      <c r="AA898" s="23"/>
    </row>
    <row r="899" spans="1:27" ht="15.75" customHeight="1">
      <c r="A899" s="23"/>
      <c r="B899" s="23"/>
      <c r="C899" s="23"/>
      <c r="D899" s="23"/>
      <c r="E899" s="23"/>
      <c r="F899" s="23"/>
      <c r="G899" s="23"/>
      <c r="H899" s="23"/>
      <c r="I899" s="23"/>
      <c r="J899" s="23"/>
      <c r="K899" s="23"/>
      <c r="L899" s="23"/>
      <c r="M899" s="23"/>
      <c r="N899" s="23"/>
      <c r="O899" s="23"/>
      <c r="P899" s="23"/>
      <c r="Q899" s="23"/>
      <c r="R899" s="23"/>
      <c r="S899" s="23"/>
      <c r="T899" s="411"/>
      <c r="U899" s="23"/>
      <c r="V899" s="73"/>
      <c r="W899" s="23"/>
      <c r="X899" s="23"/>
      <c r="Y899" s="23"/>
      <c r="Z899" s="23"/>
      <c r="AA899" s="23"/>
    </row>
    <row r="900" spans="1:27" ht="15.75" customHeight="1">
      <c r="A900" s="23"/>
      <c r="B900" s="23"/>
      <c r="C900" s="23"/>
      <c r="D900" s="23"/>
      <c r="E900" s="23"/>
      <c r="F900" s="23"/>
      <c r="G900" s="23"/>
      <c r="H900" s="23"/>
      <c r="I900" s="23"/>
      <c r="J900" s="23"/>
      <c r="K900" s="23"/>
      <c r="L900" s="23"/>
      <c r="M900" s="23"/>
      <c r="N900" s="23"/>
      <c r="O900" s="23"/>
      <c r="P900" s="23"/>
      <c r="Q900" s="23"/>
      <c r="R900" s="23"/>
      <c r="S900" s="23"/>
      <c r="T900" s="411"/>
      <c r="U900" s="23"/>
      <c r="V900" s="73"/>
      <c r="W900" s="23"/>
      <c r="X900" s="23"/>
      <c r="Y900" s="23"/>
      <c r="Z900" s="23"/>
      <c r="AA900" s="23"/>
    </row>
    <row r="901" spans="1:27" ht="15.75" customHeight="1">
      <c r="A901" s="23"/>
      <c r="B901" s="23"/>
      <c r="C901" s="23"/>
      <c r="D901" s="23"/>
      <c r="E901" s="23"/>
      <c r="F901" s="23"/>
      <c r="G901" s="23"/>
      <c r="H901" s="23"/>
      <c r="I901" s="23"/>
      <c r="J901" s="23"/>
      <c r="K901" s="23"/>
      <c r="L901" s="23"/>
      <c r="M901" s="23"/>
      <c r="N901" s="23"/>
      <c r="O901" s="23"/>
      <c r="P901" s="23"/>
      <c r="Q901" s="23"/>
      <c r="R901" s="23"/>
      <c r="S901" s="23"/>
      <c r="T901" s="411"/>
      <c r="U901" s="23"/>
      <c r="V901" s="73"/>
      <c r="W901" s="23"/>
      <c r="X901" s="23"/>
      <c r="Y901" s="23"/>
      <c r="Z901" s="23"/>
      <c r="AA901" s="23"/>
    </row>
    <row r="902" spans="1:27" ht="15.75" customHeight="1">
      <c r="A902" s="23"/>
      <c r="B902" s="23"/>
      <c r="C902" s="23"/>
      <c r="D902" s="23"/>
      <c r="E902" s="23"/>
      <c r="F902" s="23"/>
      <c r="G902" s="23"/>
      <c r="H902" s="23"/>
      <c r="I902" s="23"/>
      <c r="J902" s="23"/>
      <c r="K902" s="23"/>
      <c r="L902" s="23"/>
      <c r="M902" s="23"/>
      <c r="N902" s="23"/>
      <c r="O902" s="23"/>
      <c r="P902" s="23"/>
      <c r="Q902" s="23"/>
      <c r="R902" s="23"/>
      <c r="S902" s="23"/>
      <c r="T902" s="411"/>
      <c r="U902" s="23"/>
      <c r="V902" s="73"/>
      <c r="W902" s="23"/>
      <c r="X902" s="23"/>
      <c r="Y902" s="23"/>
      <c r="Z902" s="23"/>
      <c r="AA902" s="23"/>
    </row>
    <row r="903" spans="1:27" ht="15.75" customHeight="1">
      <c r="A903" s="23"/>
      <c r="B903" s="23"/>
      <c r="C903" s="23"/>
      <c r="D903" s="23"/>
      <c r="E903" s="23"/>
      <c r="F903" s="23"/>
      <c r="G903" s="23"/>
      <c r="H903" s="23"/>
      <c r="I903" s="23"/>
      <c r="J903" s="23"/>
      <c r="K903" s="23"/>
      <c r="L903" s="23"/>
      <c r="M903" s="23"/>
      <c r="N903" s="23"/>
      <c r="O903" s="23"/>
      <c r="P903" s="23"/>
      <c r="Q903" s="23"/>
      <c r="R903" s="23"/>
      <c r="S903" s="23"/>
      <c r="T903" s="411"/>
      <c r="U903" s="23"/>
      <c r="V903" s="73"/>
      <c r="W903" s="23"/>
      <c r="X903" s="23"/>
      <c r="Y903" s="23"/>
      <c r="Z903" s="23"/>
      <c r="AA903" s="23"/>
    </row>
    <row r="904" spans="1:27" ht="15.75" customHeight="1">
      <c r="A904" s="23"/>
      <c r="B904" s="23"/>
      <c r="C904" s="23"/>
      <c r="D904" s="23"/>
      <c r="E904" s="23"/>
      <c r="F904" s="23"/>
      <c r="G904" s="23"/>
      <c r="H904" s="23"/>
      <c r="I904" s="23"/>
      <c r="J904" s="23"/>
      <c r="K904" s="23"/>
      <c r="L904" s="23"/>
      <c r="M904" s="23"/>
      <c r="N904" s="23"/>
      <c r="O904" s="23"/>
      <c r="P904" s="23"/>
      <c r="Q904" s="23"/>
      <c r="R904" s="23"/>
      <c r="S904" s="23"/>
      <c r="T904" s="411"/>
      <c r="U904" s="23"/>
      <c r="V904" s="73"/>
      <c r="W904" s="23"/>
      <c r="X904" s="23"/>
      <c r="Y904" s="23"/>
      <c r="Z904" s="23"/>
      <c r="AA904" s="23"/>
    </row>
    <row r="905" spans="1:27" ht="15.75" customHeight="1">
      <c r="A905" s="23"/>
      <c r="B905" s="23"/>
      <c r="C905" s="23"/>
      <c r="D905" s="23"/>
      <c r="E905" s="23"/>
      <c r="F905" s="23"/>
      <c r="G905" s="23"/>
      <c r="H905" s="23"/>
      <c r="I905" s="23"/>
      <c r="J905" s="23"/>
      <c r="K905" s="23"/>
      <c r="L905" s="23"/>
      <c r="M905" s="23"/>
      <c r="N905" s="23"/>
      <c r="O905" s="23"/>
      <c r="P905" s="23"/>
      <c r="Q905" s="23"/>
      <c r="R905" s="23"/>
      <c r="S905" s="23"/>
      <c r="T905" s="411"/>
      <c r="U905" s="23"/>
      <c r="V905" s="73"/>
      <c r="W905" s="23"/>
      <c r="X905" s="23"/>
      <c r="Y905" s="23"/>
      <c r="Z905" s="23"/>
      <c r="AA905" s="23"/>
    </row>
    <row r="906" spans="1:27" ht="15.75" customHeight="1">
      <c r="A906" s="23"/>
      <c r="B906" s="23"/>
      <c r="C906" s="23"/>
      <c r="D906" s="23"/>
      <c r="E906" s="23"/>
      <c r="F906" s="23"/>
      <c r="G906" s="23"/>
      <c r="H906" s="23"/>
      <c r="I906" s="23"/>
      <c r="J906" s="23"/>
      <c r="K906" s="23"/>
      <c r="L906" s="23"/>
      <c r="M906" s="23"/>
      <c r="N906" s="23"/>
      <c r="O906" s="23"/>
      <c r="P906" s="23"/>
      <c r="Q906" s="23"/>
      <c r="R906" s="23"/>
      <c r="S906" s="23"/>
      <c r="T906" s="411"/>
      <c r="U906" s="23"/>
      <c r="V906" s="73"/>
      <c r="W906" s="23"/>
      <c r="X906" s="23"/>
      <c r="Y906" s="23"/>
      <c r="Z906" s="23"/>
      <c r="AA906" s="23"/>
    </row>
    <row r="907" spans="1:27" ht="15.75" customHeight="1">
      <c r="A907" s="23"/>
      <c r="B907" s="23"/>
      <c r="C907" s="23"/>
      <c r="D907" s="23"/>
      <c r="E907" s="23"/>
      <c r="F907" s="23"/>
      <c r="G907" s="23"/>
      <c r="H907" s="23"/>
      <c r="I907" s="23"/>
      <c r="J907" s="23"/>
      <c r="K907" s="23"/>
      <c r="L907" s="23"/>
      <c r="M907" s="23"/>
      <c r="N907" s="23"/>
      <c r="O907" s="23"/>
      <c r="P907" s="23"/>
      <c r="Q907" s="23"/>
      <c r="R907" s="23"/>
      <c r="S907" s="23"/>
      <c r="T907" s="411"/>
      <c r="U907" s="23"/>
      <c r="V907" s="73"/>
      <c r="W907" s="23"/>
      <c r="X907" s="23"/>
      <c r="Y907" s="23"/>
      <c r="Z907" s="23"/>
      <c r="AA907" s="23"/>
    </row>
    <row r="908" spans="1:27" ht="15.75" customHeight="1">
      <c r="A908" s="23"/>
      <c r="B908" s="23"/>
      <c r="C908" s="23"/>
      <c r="D908" s="23"/>
      <c r="E908" s="23"/>
      <c r="F908" s="23"/>
      <c r="G908" s="23"/>
      <c r="H908" s="23"/>
      <c r="I908" s="23"/>
      <c r="J908" s="23"/>
      <c r="K908" s="23"/>
      <c r="L908" s="23"/>
      <c r="M908" s="23"/>
      <c r="N908" s="23"/>
      <c r="O908" s="23"/>
      <c r="P908" s="23"/>
      <c r="Q908" s="23"/>
      <c r="R908" s="23"/>
      <c r="S908" s="23"/>
      <c r="T908" s="411"/>
      <c r="U908" s="23"/>
      <c r="V908" s="73"/>
      <c r="W908" s="23"/>
      <c r="X908" s="23"/>
      <c r="Y908" s="23"/>
      <c r="Z908" s="23"/>
      <c r="AA908" s="23"/>
    </row>
    <row r="909" spans="1:27" ht="15.75" customHeight="1">
      <c r="A909" s="23"/>
      <c r="B909" s="23"/>
      <c r="C909" s="23"/>
      <c r="D909" s="23"/>
      <c r="E909" s="23"/>
      <c r="F909" s="23"/>
      <c r="G909" s="23"/>
      <c r="H909" s="23"/>
      <c r="I909" s="23"/>
      <c r="J909" s="23"/>
      <c r="K909" s="23"/>
      <c r="L909" s="23"/>
      <c r="M909" s="23"/>
      <c r="N909" s="23"/>
      <c r="O909" s="23"/>
      <c r="P909" s="23"/>
      <c r="Q909" s="23"/>
      <c r="R909" s="23"/>
      <c r="S909" s="23"/>
      <c r="T909" s="411"/>
      <c r="U909" s="23"/>
      <c r="V909" s="73"/>
      <c r="W909" s="23"/>
      <c r="X909" s="23"/>
      <c r="Y909" s="23"/>
      <c r="Z909" s="23"/>
      <c r="AA909" s="23"/>
    </row>
    <row r="910" spans="1:27" ht="15.75" customHeight="1">
      <c r="A910" s="23"/>
      <c r="B910" s="23"/>
      <c r="C910" s="23"/>
      <c r="D910" s="23"/>
      <c r="E910" s="23"/>
      <c r="F910" s="23"/>
      <c r="G910" s="23"/>
      <c r="H910" s="23"/>
      <c r="I910" s="23"/>
      <c r="J910" s="23"/>
      <c r="K910" s="23"/>
      <c r="L910" s="23"/>
      <c r="M910" s="23"/>
      <c r="N910" s="23"/>
      <c r="O910" s="23"/>
      <c r="P910" s="23"/>
      <c r="Q910" s="23"/>
      <c r="R910" s="23"/>
      <c r="S910" s="23"/>
      <c r="T910" s="411"/>
      <c r="U910" s="23"/>
      <c r="V910" s="73"/>
      <c r="W910" s="23"/>
      <c r="X910" s="23"/>
      <c r="Y910" s="23"/>
      <c r="Z910" s="23"/>
      <c r="AA910" s="23"/>
    </row>
    <row r="911" spans="1:27" ht="15.75" customHeight="1">
      <c r="A911" s="23"/>
      <c r="B911" s="23"/>
      <c r="C911" s="23"/>
      <c r="D911" s="23"/>
      <c r="E911" s="23"/>
      <c r="F911" s="23"/>
      <c r="G911" s="23"/>
      <c r="H911" s="23"/>
      <c r="I911" s="23"/>
      <c r="J911" s="23"/>
      <c r="K911" s="23"/>
      <c r="L911" s="23"/>
      <c r="M911" s="23"/>
      <c r="N911" s="23"/>
      <c r="O911" s="23"/>
      <c r="P911" s="23"/>
      <c r="Q911" s="23"/>
      <c r="R911" s="23"/>
      <c r="S911" s="23"/>
      <c r="T911" s="411"/>
      <c r="U911" s="23"/>
      <c r="V911" s="73"/>
      <c r="W911" s="23"/>
      <c r="X911" s="23"/>
      <c r="Y911" s="23"/>
      <c r="Z911" s="23"/>
      <c r="AA911" s="23"/>
    </row>
    <row r="912" spans="1:27" ht="15.75" customHeight="1">
      <c r="A912" s="23"/>
      <c r="B912" s="23"/>
      <c r="C912" s="23"/>
      <c r="D912" s="23"/>
      <c r="E912" s="23"/>
      <c r="F912" s="23"/>
      <c r="G912" s="23"/>
      <c r="H912" s="23"/>
      <c r="I912" s="23"/>
      <c r="J912" s="23"/>
      <c r="K912" s="23"/>
      <c r="L912" s="23"/>
      <c r="M912" s="23"/>
      <c r="N912" s="23"/>
      <c r="O912" s="23"/>
      <c r="P912" s="23"/>
      <c r="Q912" s="23"/>
      <c r="R912" s="23"/>
      <c r="S912" s="23"/>
      <c r="T912" s="411"/>
      <c r="U912" s="23"/>
      <c r="V912" s="73"/>
      <c r="W912" s="23"/>
      <c r="X912" s="23"/>
      <c r="Y912" s="23"/>
      <c r="Z912" s="23"/>
      <c r="AA912" s="23"/>
    </row>
    <row r="913" spans="1:27" ht="15.75" customHeight="1">
      <c r="A913" s="23"/>
      <c r="B913" s="23"/>
      <c r="C913" s="23"/>
      <c r="D913" s="23"/>
      <c r="E913" s="23"/>
      <c r="F913" s="23"/>
      <c r="G913" s="23"/>
      <c r="H913" s="23"/>
      <c r="I913" s="23"/>
      <c r="J913" s="23"/>
      <c r="K913" s="23"/>
      <c r="L913" s="23"/>
      <c r="M913" s="23"/>
      <c r="N913" s="23"/>
      <c r="O913" s="23"/>
      <c r="P913" s="23"/>
      <c r="Q913" s="23"/>
      <c r="R913" s="23"/>
      <c r="S913" s="23"/>
      <c r="T913" s="411"/>
      <c r="U913" s="23"/>
      <c r="V913" s="73"/>
      <c r="W913" s="23"/>
      <c r="X913" s="23"/>
      <c r="Y913" s="23"/>
      <c r="Z913" s="23"/>
      <c r="AA913" s="23"/>
    </row>
    <row r="914" spans="1:27" ht="15.75" customHeight="1">
      <c r="A914" s="23"/>
      <c r="B914" s="23"/>
      <c r="C914" s="23"/>
      <c r="D914" s="23"/>
      <c r="E914" s="23"/>
      <c r="F914" s="23"/>
      <c r="G914" s="23"/>
      <c r="H914" s="23"/>
      <c r="I914" s="23"/>
      <c r="J914" s="23"/>
      <c r="K914" s="23"/>
      <c r="L914" s="23"/>
      <c r="M914" s="23"/>
      <c r="N914" s="23"/>
      <c r="O914" s="23"/>
      <c r="P914" s="23"/>
      <c r="Q914" s="23"/>
      <c r="R914" s="23"/>
      <c r="S914" s="23"/>
      <c r="T914" s="411"/>
      <c r="U914" s="23"/>
      <c r="V914" s="73"/>
      <c r="W914" s="23"/>
      <c r="X914" s="23"/>
      <c r="Y914" s="23"/>
      <c r="Z914" s="23"/>
      <c r="AA914" s="23"/>
    </row>
    <row r="915" spans="1:27" ht="15.75" customHeight="1">
      <c r="A915" s="23"/>
      <c r="B915" s="23"/>
      <c r="C915" s="23"/>
      <c r="D915" s="23"/>
      <c r="E915" s="23"/>
      <c r="F915" s="23"/>
      <c r="G915" s="23"/>
      <c r="H915" s="23"/>
      <c r="I915" s="23"/>
      <c r="J915" s="23"/>
      <c r="K915" s="23"/>
      <c r="L915" s="23"/>
      <c r="M915" s="23"/>
      <c r="N915" s="23"/>
      <c r="O915" s="23"/>
      <c r="P915" s="23"/>
      <c r="Q915" s="23"/>
      <c r="R915" s="23"/>
      <c r="S915" s="23"/>
      <c r="T915" s="411"/>
      <c r="U915" s="23"/>
      <c r="V915" s="73"/>
      <c r="W915" s="23"/>
      <c r="X915" s="23"/>
      <c r="Y915" s="23"/>
      <c r="Z915" s="23"/>
      <c r="AA915" s="23"/>
    </row>
    <row r="916" spans="1:27" ht="15.75" customHeight="1">
      <c r="A916" s="23"/>
      <c r="B916" s="23"/>
      <c r="C916" s="23"/>
      <c r="D916" s="23"/>
      <c r="E916" s="23"/>
      <c r="F916" s="23"/>
      <c r="G916" s="23"/>
      <c r="H916" s="23"/>
      <c r="I916" s="23"/>
      <c r="J916" s="23"/>
      <c r="K916" s="23"/>
      <c r="L916" s="23"/>
      <c r="M916" s="23"/>
      <c r="N916" s="23"/>
      <c r="O916" s="23"/>
      <c r="P916" s="23"/>
      <c r="Q916" s="23"/>
      <c r="R916" s="23"/>
      <c r="S916" s="23"/>
      <c r="T916" s="411"/>
      <c r="U916" s="23"/>
      <c r="V916" s="73"/>
      <c r="W916" s="23"/>
      <c r="X916" s="23"/>
      <c r="Y916" s="23"/>
      <c r="Z916" s="23"/>
      <c r="AA916" s="23"/>
    </row>
    <row r="917" spans="1:27" ht="15.75" customHeight="1">
      <c r="A917" s="23"/>
      <c r="B917" s="23"/>
      <c r="C917" s="23"/>
      <c r="D917" s="23"/>
      <c r="E917" s="23"/>
      <c r="F917" s="23"/>
      <c r="G917" s="23"/>
      <c r="H917" s="23"/>
      <c r="I917" s="23"/>
      <c r="J917" s="23"/>
      <c r="K917" s="23"/>
      <c r="L917" s="23"/>
      <c r="M917" s="23"/>
      <c r="N917" s="23"/>
      <c r="O917" s="23"/>
      <c r="P917" s="23"/>
      <c r="Q917" s="23"/>
      <c r="R917" s="23"/>
      <c r="S917" s="23"/>
      <c r="T917" s="411"/>
      <c r="U917" s="23"/>
      <c r="V917" s="73"/>
      <c r="W917" s="23"/>
      <c r="X917" s="23"/>
      <c r="Y917" s="23"/>
      <c r="Z917" s="23"/>
      <c r="AA917" s="23"/>
    </row>
    <row r="918" spans="1:27" ht="15.75" customHeight="1">
      <c r="A918" s="23"/>
      <c r="B918" s="23"/>
      <c r="C918" s="23"/>
      <c r="D918" s="23"/>
      <c r="E918" s="23"/>
      <c r="F918" s="23"/>
      <c r="G918" s="23"/>
      <c r="H918" s="23"/>
      <c r="I918" s="23"/>
      <c r="J918" s="23"/>
      <c r="K918" s="23"/>
      <c r="L918" s="23"/>
      <c r="M918" s="23"/>
      <c r="N918" s="23"/>
      <c r="O918" s="23"/>
      <c r="P918" s="23"/>
      <c r="Q918" s="23"/>
      <c r="R918" s="23"/>
      <c r="S918" s="23"/>
      <c r="T918" s="411"/>
      <c r="U918" s="23"/>
      <c r="V918" s="73"/>
      <c r="W918" s="23"/>
      <c r="X918" s="23"/>
      <c r="Y918" s="23"/>
      <c r="Z918" s="23"/>
      <c r="AA918" s="23"/>
    </row>
    <row r="919" spans="1:27" ht="15.75" customHeight="1">
      <c r="A919" s="23"/>
      <c r="B919" s="23"/>
      <c r="C919" s="23"/>
      <c r="D919" s="23"/>
      <c r="E919" s="23"/>
      <c r="F919" s="23"/>
      <c r="G919" s="23"/>
      <c r="H919" s="23"/>
      <c r="I919" s="23"/>
      <c r="J919" s="23"/>
      <c r="K919" s="23"/>
      <c r="L919" s="23"/>
      <c r="M919" s="23"/>
      <c r="N919" s="23"/>
      <c r="O919" s="23"/>
      <c r="P919" s="23"/>
      <c r="Q919" s="23"/>
      <c r="R919" s="23"/>
      <c r="S919" s="23"/>
      <c r="T919" s="411"/>
      <c r="U919" s="23"/>
      <c r="V919" s="73"/>
      <c r="W919" s="23"/>
      <c r="X919" s="23"/>
      <c r="Y919" s="23"/>
      <c r="Z919" s="23"/>
      <c r="AA919" s="23"/>
    </row>
    <row r="920" spans="1:27" ht="15.75" customHeight="1">
      <c r="A920" s="23"/>
      <c r="B920" s="23"/>
      <c r="C920" s="23"/>
      <c r="D920" s="23"/>
      <c r="E920" s="23"/>
      <c r="F920" s="23"/>
      <c r="G920" s="23"/>
      <c r="H920" s="23"/>
      <c r="I920" s="23"/>
      <c r="J920" s="23"/>
      <c r="K920" s="23"/>
      <c r="L920" s="23"/>
      <c r="M920" s="23"/>
      <c r="N920" s="23"/>
      <c r="O920" s="23"/>
      <c r="P920" s="23"/>
      <c r="Q920" s="23"/>
      <c r="R920" s="23"/>
      <c r="S920" s="23"/>
      <c r="T920" s="411"/>
      <c r="U920" s="23"/>
      <c r="V920" s="73"/>
      <c r="W920" s="23"/>
      <c r="X920" s="23"/>
      <c r="Y920" s="23"/>
      <c r="Z920" s="23"/>
      <c r="AA920" s="23"/>
    </row>
    <row r="921" spans="1:27" ht="15.75" customHeight="1">
      <c r="A921" s="23"/>
      <c r="B921" s="23"/>
      <c r="C921" s="23"/>
      <c r="D921" s="23"/>
      <c r="E921" s="23"/>
      <c r="F921" s="23"/>
      <c r="G921" s="23"/>
      <c r="H921" s="23"/>
      <c r="I921" s="23"/>
      <c r="J921" s="23"/>
      <c r="K921" s="23"/>
      <c r="L921" s="23"/>
      <c r="M921" s="23"/>
      <c r="N921" s="23"/>
      <c r="O921" s="23"/>
      <c r="P921" s="23"/>
      <c r="Q921" s="23"/>
      <c r="R921" s="23"/>
      <c r="S921" s="23"/>
      <c r="T921" s="411"/>
      <c r="U921" s="23"/>
      <c r="V921" s="73"/>
      <c r="W921" s="23"/>
      <c r="X921" s="23"/>
      <c r="Y921" s="23"/>
      <c r="Z921" s="23"/>
      <c r="AA921" s="23"/>
    </row>
    <row r="922" spans="1:27" ht="15.75" customHeight="1">
      <c r="A922" s="23"/>
      <c r="B922" s="23"/>
      <c r="C922" s="23"/>
      <c r="D922" s="23"/>
      <c r="E922" s="23"/>
      <c r="F922" s="23"/>
      <c r="G922" s="23"/>
      <c r="H922" s="23"/>
      <c r="I922" s="23"/>
      <c r="J922" s="23"/>
      <c r="K922" s="23"/>
      <c r="L922" s="23"/>
      <c r="M922" s="23"/>
      <c r="N922" s="23"/>
      <c r="O922" s="23"/>
      <c r="P922" s="23"/>
      <c r="Q922" s="23"/>
      <c r="R922" s="23"/>
      <c r="S922" s="23"/>
      <c r="T922" s="411"/>
      <c r="U922" s="23"/>
      <c r="V922" s="73"/>
      <c r="W922" s="23"/>
      <c r="X922" s="23"/>
      <c r="Y922" s="23"/>
      <c r="Z922" s="23"/>
      <c r="AA922" s="23"/>
    </row>
    <row r="923" spans="1:27" ht="15.75" customHeight="1">
      <c r="A923" s="23"/>
      <c r="B923" s="23"/>
      <c r="C923" s="23"/>
      <c r="D923" s="23"/>
      <c r="E923" s="23"/>
      <c r="F923" s="23"/>
      <c r="G923" s="23"/>
      <c r="H923" s="23"/>
      <c r="I923" s="23"/>
      <c r="J923" s="23"/>
      <c r="K923" s="23"/>
      <c r="L923" s="23"/>
      <c r="M923" s="23"/>
      <c r="N923" s="23"/>
      <c r="O923" s="23"/>
      <c r="P923" s="23"/>
      <c r="Q923" s="23"/>
      <c r="R923" s="23"/>
      <c r="S923" s="23"/>
      <c r="T923" s="411"/>
      <c r="U923" s="23"/>
      <c r="V923" s="73"/>
      <c r="W923" s="23"/>
      <c r="X923" s="23"/>
      <c r="Y923" s="23"/>
      <c r="Z923" s="23"/>
      <c r="AA923" s="23"/>
    </row>
    <row r="924" spans="1:27" ht="15.75" customHeight="1">
      <c r="A924" s="23"/>
      <c r="B924" s="23"/>
      <c r="C924" s="23"/>
      <c r="D924" s="23"/>
      <c r="E924" s="23"/>
      <c r="F924" s="23"/>
      <c r="G924" s="23"/>
      <c r="H924" s="23"/>
      <c r="I924" s="23"/>
      <c r="J924" s="23"/>
      <c r="K924" s="23"/>
      <c r="L924" s="23"/>
      <c r="M924" s="23"/>
      <c r="N924" s="23"/>
      <c r="O924" s="23"/>
      <c r="P924" s="23"/>
      <c r="Q924" s="23"/>
      <c r="R924" s="23"/>
      <c r="S924" s="23"/>
      <c r="T924" s="411"/>
      <c r="U924" s="23"/>
      <c r="V924" s="73"/>
      <c r="W924" s="23"/>
      <c r="X924" s="23"/>
      <c r="Y924" s="23"/>
      <c r="Z924" s="23"/>
      <c r="AA924" s="23"/>
    </row>
    <row r="925" spans="1:27" ht="15.75" customHeight="1">
      <c r="A925" s="23"/>
      <c r="B925" s="23"/>
      <c r="C925" s="23"/>
      <c r="D925" s="23"/>
      <c r="E925" s="23"/>
      <c r="F925" s="23"/>
      <c r="G925" s="23"/>
      <c r="H925" s="23"/>
      <c r="I925" s="23"/>
      <c r="J925" s="23"/>
      <c r="K925" s="23"/>
      <c r="L925" s="23"/>
      <c r="M925" s="23"/>
      <c r="N925" s="23"/>
      <c r="O925" s="23"/>
      <c r="P925" s="23"/>
      <c r="Q925" s="23"/>
      <c r="R925" s="23"/>
      <c r="S925" s="23"/>
      <c r="T925" s="411"/>
      <c r="U925" s="23"/>
      <c r="V925" s="73"/>
      <c r="W925" s="23"/>
      <c r="X925" s="23"/>
      <c r="Y925" s="23"/>
      <c r="Z925" s="23"/>
      <c r="AA925" s="23"/>
    </row>
    <row r="926" spans="1:27" ht="15.75" customHeight="1">
      <c r="A926" s="23"/>
      <c r="B926" s="23"/>
      <c r="C926" s="23"/>
      <c r="D926" s="23"/>
      <c r="E926" s="23"/>
      <c r="F926" s="23"/>
      <c r="G926" s="23"/>
      <c r="H926" s="23"/>
      <c r="I926" s="23"/>
      <c r="J926" s="23"/>
      <c r="K926" s="23"/>
      <c r="L926" s="23"/>
      <c r="M926" s="23"/>
      <c r="N926" s="23"/>
      <c r="O926" s="23"/>
      <c r="P926" s="23"/>
      <c r="Q926" s="23"/>
      <c r="R926" s="23"/>
      <c r="S926" s="23"/>
      <c r="T926" s="411"/>
      <c r="U926" s="23"/>
      <c r="V926" s="73"/>
      <c r="W926" s="23"/>
      <c r="X926" s="23"/>
      <c r="Y926" s="23"/>
      <c r="Z926" s="23"/>
      <c r="AA926" s="23"/>
    </row>
    <row r="927" spans="1:27" ht="15.75" customHeight="1">
      <c r="A927" s="23"/>
      <c r="B927" s="23"/>
      <c r="C927" s="23"/>
      <c r="D927" s="23"/>
      <c r="E927" s="23"/>
      <c r="F927" s="23"/>
      <c r="G927" s="23"/>
      <c r="H927" s="23"/>
      <c r="I927" s="23"/>
      <c r="J927" s="23"/>
      <c r="K927" s="23"/>
      <c r="L927" s="23"/>
      <c r="M927" s="23"/>
      <c r="N927" s="23"/>
      <c r="O927" s="23"/>
      <c r="P927" s="23"/>
      <c r="Q927" s="23"/>
      <c r="R927" s="23"/>
      <c r="S927" s="23"/>
      <c r="T927" s="411"/>
      <c r="U927" s="23"/>
      <c r="V927" s="73"/>
      <c r="W927" s="23"/>
      <c r="X927" s="23"/>
      <c r="Y927" s="23"/>
      <c r="Z927" s="23"/>
      <c r="AA927" s="23"/>
    </row>
    <row r="928" spans="1:27" ht="15.75" customHeight="1">
      <c r="A928" s="23"/>
      <c r="B928" s="23"/>
      <c r="C928" s="23"/>
      <c r="D928" s="23"/>
      <c r="E928" s="23"/>
      <c r="F928" s="23"/>
      <c r="G928" s="23"/>
      <c r="H928" s="23"/>
      <c r="I928" s="23"/>
      <c r="J928" s="23"/>
      <c r="K928" s="23"/>
      <c r="L928" s="23"/>
      <c r="M928" s="23"/>
      <c r="N928" s="23"/>
      <c r="O928" s="23"/>
      <c r="P928" s="23"/>
      <c r="Q928" s="23"/>
      <c r="R928" s="23"/>
      <c r="S928" s="23"/>
      <c r="T928" s="411"/>
      <c r="U928" s="23"/>
      <c r="V928" s="73"/>
      <c r="W928" s="23"/>
      <c r="X928" s="23"/>
      <c r="Y928" s="23"/>
      <c r="Z928" s="23"/>
      <c r="AA928" s="23"/>
    </row>
    <row r="929" spans="1:27" ht="15.75" customHeight="1">
      <c r="A929" s="23"/>
      <c r="B929" s="23"/>
      <c r="C929" s="23"/>
      <c r="D929" s="23"/>
      <c r="E929" s="23"/>
      <c r="F929" s="23"/>
      <c r="G929" s="23"/>
      <c r="H929" s="23"/>
      <c r="I929" s="23"/>
      <c r="J929" s="23"/>
      <c r="K929" s="23"/>
      <c r="L929" s="23"/>
      <c r="M929" s="23"/>
      <c r="N929" s="23"/>
      <c r="O929" s="23"/>
      <c r="P929" s="23"/>
      <c r="Q929" s="23"/>
      <c r="R929" s="23"/>
      <c r="S929" s="23"/>
      <c r="T929" s="411"/>
      <c r="U929" s="23"/>
      <c r="V929" s="73"/>
      <c r="W929" s="23"/>
      <c r="X929" s="23"/>
      <c r="Y929" s="23"/>
      <c r="Z929" s="23"/>
      <c r="AA929" s="23"/>
    </row>
    <row r="930" spans="1:27" ht="15.75" customHeight="1">
      <c r="A930" s="23"/>
      <c r="B930" s="23"/>
      <c r="C930" s="23"/>
      <c r="D930" s="23"/>
      <c r="E930" s="23"/>
      <c r="F930" s="23"/>
      <c r="G930" s="23"/>
      <c r="H930" s="23"/>
      <c r="I930" s="23"/>
      <c r="J930" s="23"/>
      <c r="K930" s="23"/>
      <c r="L930" s="23"/>
      <c r="M930" s="23"/>
      <c r="N930" s="23"/>
      <c r="O930" s="23"/>
      <c r="P930" s="23"/>
      <c r="Q930" s="23"/>
      <c r="R930" s="23"/>
      <c r="S930" s="23"/>
      <c r="T930" s="411"/>
      <c r="U930" s="23"/>
      <c r="V930" s="73"/>
      <c r="W930" s="23"/>
      <c r="X930" s="23"/>
      <c r="Y930" s="23"/>
      <c r="Z930" s="23"/>
      <c r="AA930" s="23"/>
    </row>
    <row r="931" spans="1:27" ht="15.75" customHeight="1">
      <c r="A931" s="23"/>
      <c r="B931" s="23"/>
      <c r="C931" s="23"/>
      <c r="D931" s="23"/>
      <c r="E931" s="23"/>
      <c r="F931" s="23"/>
      <c r="G931" s="23"/>
      <c r="H931" s="23"/>
      <c r="I931" s="23"/>
      <c r="J931" s="23"/>
      <c r="K931" s="23"/>
      <c r="L931" s="23"/>
      <c r="M931" s="23"/>
      <c r="N931" s="23"/>
      <c r="O931" s="23"/>
      <c r="P931" s="23"/>
      <c r="Q931" s="23"/>
      <c r="R931" s="23"/>
      <c r="S931" s="23"/>
      <c r="T931" s="411"/>
      <c r="U931" s="23"/>
      <c r="V931" s="73"/>
      <c r="W931" s="23"/>
      <c r="X931" s="23"/>
      <c r="Y931" s="23"/>
      <c r="Z931" s="23"/>
      <c r="AA931" s="23"/>
    </row>
    <row r="932" spans="1:27" ht="15.75" customHeight="1">
      <c r="A932" s="23"/>
      <c r="B932" s="23"/>
      <c r="C932" s="23"/>
      <c r="D932" s="23"/>
      <c r="E932" s="23"/>
      <c r="F932" s="23"/>
      <c r="G932" s="23"/>
      <c r="H932" s="23"/>
      <c r="I932" s="23"/>
      <c r="J932" s="23"/>
      <c r="K932" s="23"/>
      <c r="L932" s="23"/>
      <c r="M932" s="23"/>
      <c r="N932" s="23"/>
      <c r="O932" s="23"/>
      <c r="P932" s="23"/>
      <c r="Q932" s="23"/>
      <c r="R932" s="23"/>
      <c r="S932" s="23"/>
      <c r="T932" s="411"/>
      <c r="U932" s="23"/>
      <c r="V932" s="73"/>
      <c r="W932" s="23"/>
      <c r="X932" s="23"/>
      <c r="Y932" s="23"/>
      <c r="Z932" s="23"/>
      <c r="AA932" s="23"/>
    </row>
    <row r="933" spans="1:27" ht="15.75" customHeight="1">
      <c r="A933" s="23"/>
      <c r="B933" s="23"/>
      <c r="C933" s="23"/>
      <c r="D933" s="23"/>
      <c r="E933" s="23"/>
      <c r="F933" s="23"/>
      <c r="G933" s="23"/>
      <c r="H933" s="23"/>
      <c r="I933" s="23"/>
      <c r="J933" s="23"/>
      <c r="K933" s="23"/>
      <c r="L933" s="23"/>
      <c r="M933" s="23"/>
      <c r="N933" s="23"/>
      <c r="O933" s="23"/>
      <c r="P933" s="23"/>
      <c r="Q933" s="23"/>
      <c r="R933" s="23"/>
      <c r="S933" s="23"/>
      <c r="T933" s="411"/>
      <c r="U933" s="23"/>
      <c r="V933" s="73"/>
      <c r="W933" s="23"/>
      <c r="X933" s="23"/>
      <c r="Y933" s="23"/>
      <c r="Z933" s="23"/>
      <c r="AA933" s="23"/>
    </row>
    <row r="934" spans="1:27" ht="15.75" customHeight="1">
      <c r="A934" s="23"/>
      <c r="B934" s="23"/>
      <c r="C934" s="23"/>
      <c r="D934" s="23"/>
      <c r="E934" s="23"/>
      <c r="F934" s="23"/>
      <c r="G934" s="23"/>
      <c r="H934" s="23"/>
      <c r="I934" s="23"/>
      <c r="J934" s="23"/>
      <c r="K934" s="23"/>
      <c r="L934" s="23"/>
      <c r="M934" s="23"/>
      <c r="N934" s="23"/>
      <c r="O934" s="23"/>
      <c r="P934" s="23"/>
      <c r="Q934" s="23"/>
      <c r="R934" s="23"/>
      <c r="S934" s="23"/>
      <c r="T934" s="411"/>
      <c r="U934" s="23"/>
      <c r="V934" s="73"/>
      <c r="W934" s="23"/>
      <c r="X934" s="23"/>
      <c r="Y934" s="23"/>
      <c r="Z934" s="23"/>
      <c r="AA934" s="23"/>
    </row>
    <row r="935" spans="1:27" ht="15.75" customHeight="1">
      <c r="A935" s="23"/>
      <c r="B935" s="23"/>
      <c r="C935" s="23"/>
      <c r="D935" s="23"/>
      <c r="E935" s="23"/>
      <c r="F935" s="23"/>
      <c r="G935" s="23"/>
      <c r="H935" s="23"/>
      <c r="I935" s="23"/>
      <c r="J935" s="23"/>
      <c r="K935" s="23"/>
      <c r="L935" s="23"/>
      <c r="M935" s="23"/>
      <c r="N935" s="23"/>
      <c r="O935" s="23"/>
      <c r="P935" s="23"/>
      <c r="Q935" s="23"/>
      <c r="R935" s="23"/>
      <c r="S935" s="23"/>
      <c r="T935" s="411"/>
      <c r="U935" s="23"/>
      <c r="V935" s="73"/>
      <c r="W935" s="23"/>
      <c r="X935" s="23"/>
      <c r="Y935" s="23"/>
      <c r="Z935" s="23"/>
      <c r="AA935" s="23"/>
    </row>
    <row r="936" spans="1:27" ht="15.75" customHeight="1">
      <c r="A936" s="23"/>
      <c r="B936" s="23"/>
      <c r="C936" s="23"/>
      <c r="D936" s="23"/>
      <c r="E936" s="23"/>
      <c r="F936" s="23"/>
      <c r="G936" s="23"/>
      <c r="H936" s="23"/>
      <c r="I936" s="23"/>
      <c r="J936" s="23"/>
      <c r="K936" s="23"/>
      <c r="L936" s="23"/>
      <c r="M936" s="23"/>
      <c r="N936" s="23"/>
      <c r="O936" s="23"/>
      <c r="P936" s="23"/>
      <c r="Q936" s="23"/>
      <c r="R936" s="23"/>
      <c r="S936" s="23"/>
      <c r="T936" s="411"/>
      <c r="U936" s="23"/>
      <c r="V936" s="73"/>
      <c r="W936" s="23"/>
      <c r="X936" s="23"/>
      <c r="Y936" s="23"/>
      <c r="Z936" s="23"/>
      <c r="AA936" s="23"/>
    </row>
    <row r="937" spans="1:27" ht="15.75" customHeight="1">
      <c r="A937" s="23"/>
      <c r="B937" s="23"/>
      <c r="C937" s="23"/>
      <c r="D937" s="23"/>
      <c r="E937" s="23"/>
      <c r="F937" s="23"/>
      <c r="G937" s="23"/>
      <c r="H937" s="23"/>
      <c r="I937" s="23"/>
      <c r="J937" s="23"/>
      <c r="K937" s="23"/>
      <c r="L937" s="23"/>
      <c r="M937" s="23"/>
      <c r="N937" s="23"/>
      <c r="O937" s="23"/>
      <c r="P937" s="23"/>
      <c r="Q937" s="23"/>
      <c r="R937" s="23"/>
      <c r="S937" s="23"/>
      <c r="T937" s="411"/>
      <c r="U937" s="23"/>
      <c r="V937" s="73"/>
      <c r="W937" s="23"/>
      <c r="X937" s="23"/>
      <c r="Y937" s="23"/>
      <c r="Z937" s="23"/>
      <c r="AA937" s="23"/>
    </row>
    <row r="938" spans="1:27" ht="15.75" customHeight="1">
      <c r="A938" s="23"/>
      <c r="B938" s="23"/>
      <c r="C938" s="23"/>
      <c r="D938" s="23"/>
      <c r="E938" s="23"/>
      <c r="F938" s="23"/>
      <c r="G938" s="23"/>
      <c r="H938" s="23"/>
      <c r="I938" s="23"/>
      <c r="J938" s="23"/>
      <c r="K938" s="23"/>
      <c r="L938" s="23"/>
      <c r="M938" s="23"/>
      <c r="N938" s="23"/>
      <c r="O938" s="23"/>
      <c r="P938" s="23"/>
      <c r="Q938" s="23"/>
      <c r="R938" s="23"/>
      <c r="S938" s="23"/>
      <c r="T938" s="411"/>
      <c r="U938" s="23"/>
      <c r="V938" s="73"/>
      <c r="W938" s="23"/>
      <c r="X938" s="23"/>
      <c r="Y938" s="23"/>
      <c r="Z938" s="23"/>
      <c r="AA938" s="23"/>
    </row>
    <row r="939" spans="1:27" ht="15.75" customHeight="1">
      <c r="A939" s="23"/>
      <c r="B939" s="23"/>
      <c r="C939" s="23"/>
      <c r="D939" s="23"/>
      <c r="E939" s="23"/>
      <c r="F939" s="23"/>
      <c r="G939" s="23"/>
      <c r="H939" s="23"/>
      <c r="I939" s="23"/>
      <c r="J939" s="23"/>
      <c r="K939" s="23"/>
      <c r="L939" s="23"/>
      <c r="M939" s="23"/>
      <c r="N939" s="23"/>
      <c r="O939" s="23"/>
      <c r="P939" s="23"/>
      <c r="Q939" s="23"/>
      <c r="R939" s="23"/>
      <c r="S939" s="23"/>
      <c r="T939" s="411"/>
      <c r="U939" s="23"/>
      <c r="V939" s="73"/>
      <c r="W939" s="23"/>
      <c r="X939" s="23"/>
      <c r="Y939" s="23"/>
      <c r="Z939" s="23"/>
      <c r="AA939" s="23"/>
    </row>
    <row r="940" spans="1:27" ht="15.75" customHeight="1">
      <c r="A940" s="23"/>
      <c r="B940" s="23"/>
      <c r="C940" s="23"/>
      <c r="D940" s="23"/>
      <c r="E940" s="23"/>
      <c r="F940" s="23"/>
      <c r="G940" s="23"/>
      <c r="H940" s="23"/>
      <c r="I940" s="23"/>
      <c r="J940" s="23"/>
      <c r="K940" s="23"/>
      <c r="L940" s="23"/>
      <c r="M940" s="23"/>
      <c r="N940" s="23"/>
      <c r="O940" s="23"/>
      <c r="P940" s="23"/>
      <c r="Q940" s="23"/>
      <c r="R940" s="23"/>
      <c r="S940" s="23"/>
      <c r="T940" s="411"/>
      <c r="U940" s="23"/>
      <c r="V940" s="73"/>
      <c r="W940" s="23"/>
      <c r="X940" s="23"/>
      <c r="Y940" s="23"/>
      <c r="Z940" s="23"/>
      <c r="AA940" s="23"/>
    </row>
    <row r="941" spans="1:27" ht="15.75" customHeight="1">
      <c r="A941" s="23"/>
      <c r="B941" s="23"/>
      <c r="C941" s="23"/>
      <c r="D941" s="23"/>
      <c r="E941" s="23"/>
      <c r="F941" s="23"/>
      <c r="G941" s="23"/>
      <c r="H941" s="23"/>
      <c r="I941" s="23"/>
      <c r="J941" s="23"/>
      <c r="K941" s="23"/>
      <c r="L941" s="23"/>
      <c r="M941" s="23"/>
      <c r="N941" s="23"/>
      <c r="O941" s="23"/>
      <c r="P941" s="23"/>
      <c r="Q941" s="23"/>
      <c r="R941" s="23"/>
      <c r="S941" s="23"/>
      <c r="T941" s="411"/>
      <c r="U941" s="23"/>
      <c r="V941" s="73"/>
      <c r="W941" s="23"/>
      <c r="X941" s="23"/>
      <c r="Y941" s="23"/>
      <c r="Z941" s="23"/>
      <c r="AA941" s="23"/>
    </row>
    <row r="942" spans="1:27" ht="15.75" customHeight="1">
      <c r="A942" s="23"/>
      <c r="B942" s="23"/>
      <c r="C942" s="23"/>
      <c r="D942" s="23"/>
      <c r="E942" s="23"/>
      <c r="F942" s="23"/>
      <c r="G942" s="23"/>
      <c r="H942" s="23"/>
      <c r="I942" s="23"/>
      <c r="J942" s="23"/>
      <c r="K942" s="23"/>
      <c r="L942" s="23"/>
      <c r="M942" s="23"/>
      <c r="N942" s="23"/>
      <c r="O942" s="23"/>
      <c r="P942" s="23"/>
      <c r="Q942" s="23"/>
      <c r="R942" s="23"/>
      <c r="S942" s="23"/>
      <c r="T942" s="411"/>
      <c r="U942" s="23"/>
      <c r="V942" s="73"/>
      <c r="W942" s="23"/>
      <c r="X942" s="23"/>
      <c r="Y942" s="23"/>
      <c r="Z942" s="23"/>
      <c r="AA942" s="23"/>
    </row>
    <row r="943" spans="1:27" ht="15.75" customHeight="1">
      <c r="A943" s="23"/>
      <c r="B943" s="23"/>
      <c r="C943" s="23"/>
      <c r="D943" s="23"/>
      <c r="E943" s="23"/>
      <c r="F943" s="23"/>
      <c r="G943" s="23"/>
      <c r="H943" s="23"/>
      <c r="I943" s="23"/>
      <c r="J943" s="23"/>
      <c r="K943" s="23"/>
      <c r="L943" s="23"/>
      <c r="M943" s="23"/>
      <c r="N943" s="23"/>
      <c r="O943" s="23"/>
      <c r="P943" s="23"/>
      <c r="Q943" s="23"/>
      <c r="R943" s="23"/>
      <c r="S943" s="23"/>
      <c r="T943" s="411"/>
      <c r="U943" s="23"/>
      <c r="V943" s="73"/>
      <c r="W943" s="23"/>
      <c r="X943" s="23"/>
      <c r="Y943" s="23"/>
      <c r="Z943" s="23"/>
      <c r="AA943" s="23"/>
    </row>
    <row r="944" spans="1:27" ht="15.75" customHeight="1">
      <c r="A944" s="23"/>
      <c r="B944" s="23"/>
      <c r="C944" s="23"/>
      <c r="D944" s="23"/>
      <c r="E944" s="23"/>
      <c r="F944" s="23"/>
      <c r="G944" s="23"/>
      <c r="H944" s="23"/>
      <c r="I944" s="23"/>
      <c r="J944" s="23"/>
      <c r="K944" s="23"/>
      <c r="L944" s="23"/>
      <c r="M944" s="23"/>
      <c r="N944" s="23"/>
      <c r="O944" s="23"/>
      <c r="P944" s="23"/>
      <c r="Q944" s="23"/>
      <c r="R944" s="23"/>
      <c r="S944" s="23"/>
      <c r="T944" s="411"/>
      <c r="U944" s="23"/>
      <c r="V944" s="73"/>
      <c r="W944" s="23"/>
      <c r="X944" s="23"/>
      <c r="Y944" s="23"/>
      <c r="Z944" s="23"/>
      <c r="AA944" s="23"/>
    </row>
    <row r="945" spans="1:27" ht="15.75" customHeight="1">
      <c r="A945" s="23"/>
      <c r="B945" s="23"/>
      <c r="C945" s="23"/>
      <c r="D945" s="23"/>
      <c r="E945" s="23"/>
      <c r="F945" s="23"/>
      <c r="G945" s="23"/>
      <c r="H945" s="23"/>
      <c r="I945" s="23"/>
      <c r="J945" s="23"/>
      <c r="K945" s="23"/>
      <c r="L945" s="23"/>
      <c r="M945" s="23"/>
      <c r="N945" s="23"/>
      <c r="O945" s="23"/>
      <c r="P945" s="23"/>
      <c r="Q945" s="23"/>
      <c r="R945" s="23"/>
      <c r="S945" s="23"/>
      <c r="T945" s="411"/>
      <c r="U945" s="23"/>
      <c r="V945" s="73"/>
      <c r="W945" s="23"/>
      <c r="X945" s="23"/>
      <c r="Y945" s="23"/>
      <c r="Z945" s="23"/>
      <c r="AA945" s="23"/>
    </row>
    <row r="946" spans="1:27" ht="15.75" customHeight="1">
      <c r="A946" s="23"/>
      <c r="B946" s="23"/>
      <c r="C946" s="23"/>
      <c r="D946" s="23"/>
      <c r="E946" s="23"/>
      <c r="F946" s="23"/>
      <c r="G946" s="23"/>
      <c r="H946" s="23"/>
      <c r="I946" s="23"/>
      <c r="J946" s="23"/>
      <c r="K946" s="23"/>
      <c r="L946" s="23"/>
      <c r="M946" s="23"/>
      <c r="N946" s="23"/>
      <c r="O946" s="23"/>
      <c r="P946" s="23"/>
      <c r="Q946" s="23"/>
      <c r="R946" s="23"/>
      <c r="S946" s="23"/>
      <c r="T946" s="411"/>
      <c r="U946" s="23"/>
      <c r="V946" s="73"/>
      <c r="W946" s="23"/>
      <c r="X946" s="23"/>
      <c r="Y946" s="23"/>
      <c r="Z946" s="23"/>
      <c r="AA946" s="23"/>
    </row>
    <row r="947" spans="1:27" ht="15.75" customHeight="1">
      <c r="A947" s="23"/>
      <c r="B947" s="23"/>
      <c r="C947" s="23"/>
      <c r="D947" s="23"/>
      <c r="E947" s="23"/>
      <c r="F947" s="23"/>
      <c r="G947" s="23"/>
      <c r="H947" s="23"/>
      <c r="I947" s="23"/>
      <c r="J947" s="23"/>
      <c r="K947" s="23"/>
      <c r="L947" s="23"/>
      <c r="M947" s="23"/>
      <c r="N947" s="23"/>
      <c r="O947" s="23"/>
      <c r="P947" s="23"/>
      <c r="Q947" s="23"/>
      <c r="R947" s="23"/>
      <c r="S947" s="23"/>
      <c r="T947" s="411"/>
      <c r="U947" s="23"/>
      <c r="V947" s="73"/>
      <c r="W947" s="23"/>
      <c r="X947" s="23"/>
      <c r="Y947" s="23"/>
      <c r="Z947" s="23"/>
      <c r="AA947" s="23"/>
    </row>
    <row r="948" spans="1:27" ht="15.75" customHeight="1">
      <c r="A948" s="23"/>
      <c r="B948" s="23"/>
      <c r="C948" s="23"/>
      <c r="D948" s="23"/>
      <c r="E948" s="23"/>
      <c r="F948" s="23"/>
      <c r="G948" s="23"/>
      <c r="H948" s="23"/>
      <c r="I948" s="23"/>
      <c r="J948" s="23"/>
      <c r="K948" s="23"/>
      <c r="L948" s="23"/>
      <c r="M948" s="23"/>
      <c r="N948" s="23"/>
      <c r="O948" s="23"/>
      <c r="P948" s="23"/>
      <c r="Q948" s="23"/>
      <c r="R948" s="23"/>
      <c r="S948" s="23"/>
      <c r="T948" s="411"/>
      <c r="U948" s="23"/>
      <c r="V948" s="73"/>
      <c r="W948" s="23"/>
      <c r="X948" s="23"/>
      <c r="Y948" s="23"/>
      <c r="Z948" s="23"/>
      <c r="AA948" s="23"/>
    </row>
    <row r="949" spans="1:27" ht="15.75" customHeight="1">
      <c r="A949" s="23"/>
      <c r="B949" s="23"/>
      <c r="C949" s="23"/>
      <c r="D949" s="23"/>
      <c r="E949" s="23"/>
      <c r="F949" s="23"/>
      <c r="G949" s="23"/>
      <c r="H949" s="23"/>
      <c r="I949" s="23"/>
      <c r="J949" s="23"/>
      <c r="K949" s="23"/>
      <c r="L949" s="23"/>
      <c r="M949" s="23"/>
      <c r="N949" s="23"/>
      <c r="O949" s="23"/>
      <c r="P949" s="23"/>
      <c r="Q949" s="23"/>
      <c r="R949" s="23"/>
      <c r="S949" s="23"/>
      <c r="T949" s="411"/>
      <c r="U949" s="23"/>
      <c r="V949" s="73"/>
      <c r="W949" s="23"/>
      <c r="X949" s="23"/>
      <c r="Y949" s="23"/>
      <c r="Z949" s="23"/>
      <c r="AA949" s="23"/>
    </row>
    <row r="950" spans="1:27" ht="15.75" customHeight="1">
      <c r="A950" s="23"/>
      <c r="B950" s="23"/>
      <c r="C950" s="23"/>
      <c r="D950" s="23"/>
      <c r="E950" s="23"/>
      <c r="F950" s="23"/>
      <c r="G950" s="23"/>
      <c r="H950" s="23"/>
      <c r="I950" s="23"/>
      <c r="J950" s="23"/>
      <c r="K950" s="23"/>
      <c r="L950" s="23"/>
      <c r="M950" s="23"/>
      <c r="N950" s="23"/>
      <c r="O950" s="23"/>
      <c r="P950" s="23"/>
      <c r="Q950" s="23"/>
      <c r="R950" s="23"/>
      <c r="S950" s="23"/>
      <c r="T950" s="411"/>
      <c r="U950" s="23"/>
      <c r="V950" s="73"/>
      <c r="W950" s="23"/>
      <c r="X950" s="23"/>
      <c r="Y950" s="23"/>
      <c r="Z950" s="23"/>
      <c r="AA950" s="23"/>
    </row>
    <row r="951" spans="1:27" ht="15.75" customHeight="1">
      <c r="A951" s="23"/>
      <c r="B951" s="23"/>
      <c r="C951" s="23"/>
      <c r="D951" s="23"/>
      <c r="E951" s="23"/>
      <c r="F951" s="23"/>
      <c r="G951" s="23"/>
      <c r="H951" s="23"/>
      <c r="I951" s="23"/>
      <c r="J951" s="23"/>
      <c r="K951" s="23"/>
      <c r="L951" s="23"/>
      <c r="M951" s="23"/>
      <c r="N951" s="23"/>
      <c r="O951" s="23"/>
      <c r="P951" s="23"/>
      <c r="Q951" s="23"/>
      <c r="R951" s="23"/>
      <c r="S951" s="23"/>
      <c r="T951" s="411"/>
      <c r="U951" s="23"/>
      <c r="V951" s="73"/>
      <c r="W951" s="23"/>
      <c r="X951" s="23"/>
      <c r="Y951" s="23"/>
      <c r="Z951" s="23"/>
      <c r="AA951" s="23"/>
    </row>
    <row r="952" spans="1:27" ht="15.75" customHeight="1">
      <c r="A952" s="23"/>
      <c r="B952" s="23"/>
      <c r="C952" s="23"/>
      <c r="D952" s="23"/>
      <c r="E952" s="23"/>
      <c r="F952" s="23"/>
      <c r="G952" s="23"/>
      <c r="H952" s="23"/>
      <c r="I952" s="23"/>
      <c r="J952" s="23"/>
      <c r="K952" s="23"/>
      <c r="L952" s="23"/>
      <c r="M952" s="23"/>
      <c r="N952" s="23"/>
      <c r="O952" s="23"/>
      <c r="P952" s="23"/>
      <c r="Q952" s="23"/>
      <c r="R952" s="23"/>
      <c r="S952" s="23"/>
      <c r="T952" s="411"/>
      <c r="U952" s="23"/>
      <c r="V952" s="73"/>
      <c r="W952" s="23"/>
      <c r="X952" s="23"/>
      <c r="Y952" s="23"/>
      <c r="Z952" s="23"/>
      <c r="AA952" s="23"/>
    </row>
    <row r="953" spans="1:27" ht="15.75" customHeight="1">
      <c r="A953" s="23"/>
      <c r="B953" s="23"/>
      <c r="C953" s="23"/>
      <c r="D953" s="23"/>
      <c r="E953" s="23"/>
      <c r="F953" s="23"/>
      <c r="G953" s="23"/>
      <c r="H953" s="23"/>
      <c r="I953" s="23"/>
      <c r="J953" s="23"/>
      <c r="K953" s="23"/>
      <c r="L953" s="23"/>
      <c r="M953" s="23"/>
      <c r="N953" s="23"/>
      <c r="O953" s="23"/>
      <c r="P953" s="23"/>
      <c r="Q953" s="23"/>
      <c r="R953" s="23"/>
      <c r="S953" s="23"/>
      <c r="T953" s="411"/>
      <c r="U953" s="23"/>
      <c r="V953" s="73"/>
      <c r="W953" s="23"/>
      <c r="X953" s="23"/>
      <c r="Y953" s="23"/>
      <c r="Z953" s="23"/>
      <c r="AA953" s="23"/>
    </row>
    <row r="954" spans="1:27" ht="15.75" customHeight="1">
      <c r="A954" s="23"/>
      <c r="B954" s="23"/>
      <c r="C954" s="23"/>
      <c r="D954" s="23"/>
      <c r="E954" s="23"/>
      <c r="F954" s="23"/>
      <c r="G954" s="23"/>
      <c r="H954" s="23"/>
      <c r="I954" s="23"/>
      <c r="J954" s="23"/>
      <c r="K954" s="23"/>
      <c r="L954" s="23"/>
      <c r="M954" s="23"/>
      <c r="N954" s="23"/>
      <c r="O954" s="23"/>
      <c r="P954" s="23"/>
      <c r="Q954" s="23"/>
      <c r="R954" s="23"/>
      <c r="S954" s="23"/>
      <c r="T954" s="411"/>
      <c r="U954" s="23"/>
      <c r="V954" s="73"/>
      <c r="W954" s="23"/>
      <c r="X954" s="23"/>
      <c r="Y954" s="23"/>
      <c r="Z954" s="23"/>
      <c r="AA954" s="23"/>
    </row>
    <row r="955" spans="1:27" ht="15.75" customHeight="1">
      <c r="A955" s="23"/>
      <c r="B955" s="23"/>
      <c r="C955" s="23"/>
      <c r="D955" s="23"/>
      <c r="E955" s="23"/>
      <c r="F955" s="23"/>
      <c r="G955" s="23"/>
      <c r="H955" s="23"/>
      <c r="I955" s="23"/>
      <c r="J955" s="23"/>
      <c r="K955" s="23"/>
      <c r="L955" s="23"/>
      <c r="M955" s="23"/>
      <c r="N955" s="23"/>
      <c r="O955" s="23"/>
      <c r="P955" s="23"/>
      <c r="Q955" s="23"/>
      <c r="R955" s="23"/>
      <c r="S955" s="23"/>
      <c r="T955" s="411"/>
      <c r="U955" s="23"/>
      <c r="V955" s="73"/>
      <c r="W955" s="23"/>
      <c r="X955" s="23"/>
      <c r="Y955" s="23"/>
      <c r="Z955" s="23"/>
      <c r="AA955" s="23"/>
    </row>
    <row r="956" spans="1:27" ht="15.75" customHeight="1">
      <c r="A956" s="23"/>
      <c r="B956" s="23"/>
      <c r="C956" s="23"/>
      <c r="D956" s="23"/>
      <c r="E956" s="23"/>
      <c r="F956" s="23"/>
      <c r="G956" s="23"/>
      <c r="H956" s="23"/>
      <c r="I956" s="23"/>
      <c r="J956" s="23"/>
      <c r="K956" s="23"/>
      <c r="L956" s="23"/>
      <c r="M956" s="23"/>
      <c r="N956" s="23"/>
      <c r="O956" s="23"/>
      <c r="P956" s="23"/>
      <c r="Q956" s="23"/>
      <c r="R956" s="23"/>
      <c r="S956" s="23"/>
      <c r="T956" s="411"/>
      <c r="U956" s="23"/>
      <c r="V956" s="73"/>
      <c r="W956" s="23"/>
      <c r="X956" s="23"/>
      <c r="Y956" s="23"/>
      <c r="Z956" s="23"/>
      <c r="AA956" s="23"/>
    </row>
    <row r="957" spans="1:27" ht="15.75" customHeight="1">
      <c r="A957" s="23"/>
      <c r="B957" s="23"/>
      <c r="C957" s="23"/>
      <c r="D957" s="23"/>
      <c r="E957" s="23"/>
      <c r="F957" s="23"/>
      <c r="G957" s="23"/>
      <c r="H957" s="23"/>
      <c r="I957" s="23"/>
      <c r="J957" s="23"/>
      <c r="K957" s="23"/>
      <c r="L957" s="23"/>
      <c r="M957" s="23"/>
      <c r="N957" s="23"/>
      <c r="O957" s="23"/>
      <c r="P957" s="23"/>
      <c r="Q957" s="23"/>
      <c r="R957" s="23"/>
      <c r="S957" s="23"/>
      <c r="T957" s="411"/>
      <c r="U957" s="23"/>
      <c r="V957" s="73"/>
      <c r="W957" s="23"/>
      <c r="X957" s="23"/>
      <c r="Y957" s="23"/>
      <c r="Z957" s="23"/>
      <c r="AA957" s="23"/>
    </row>
    <row r="958" spans="1:27" ht="15.75" customHeight="1">
      <c r="A958" s="23"/>
      <c r="B958" s="23"/>
      <c r="C958" s="23"/>
      <c r="D958" s="23"/>
      <c r="E958" s="23"/>
      <c r="F958" s="23"/>
      <c r="G958" s="23"/>
      <c r="H958" s="23"/>
      <c r="I958" s="23"/>
      <c r="J958" s="23"/>
      <c r="K958" s="23"/>
      <c r="L958" s="23"/>
      <c r="M958" s="23"/>
      <c r="N958" s="23"/>
      <c r="O958" s="23"/>
      <c r="P958" s="23"/>
      <c r="Q958" s="23"/>
      <c r="R958" s="23"/>
      <c r="S958" s="23"/>
      <c r="T958" s="411"/>
      <c r="U958" s="23"/>
      <c r="V958" s="73"/>
      <c r="W958" s="23"/>
      <c r="X958" s="23"/>
      <c r="Y958" s="23"/>
      <c r="Z958" s="23"/>
      <c r="AA958" s="23"/>
    </row>
    <row r="959" spans="1:27" ht="15.75" customHeight="1">
      <c r="A959" s="23"/>
      <c r="B959" s="23"/>
      <c r="C959" s="23"/>
      <c r="D959" s="23"/>
      <c r="E959" s="23"/>
      <c r="F959" s="23"/>
      <c r="G959" s="23"/>
      <c r="H959" s="23"/>
      <c r="I959" s="23"/>
      <c r="J959" s="23"/>
      <c r="K959" s="23"/>
      <c r="L959" s="23"/>
      <c r="M959" s="23"/>
      <c r="N959" s="23"/>
      <c r="O959" s="23"/>
      <c r="P959" s="23"/>
      <c r="Q959" s="23"/>
      <c r="R959" s="23"/>
      <c r="S959" s="23"/>
      <c r="T959" s="411"/>
      <c r="U959" s="23"/>
      <c r="V959" s="73"/>
      <c r="W959" s="23"/>
      <c r="X959" s="23"/>
      <c r="Y959" s="23"/>
      <c r="Z959" s="23"/>
      <c r="AA959" s="23"/>
    </row>
    <row r="960" spans="1:27" ht="15.75" customHeight="1">
      <c r="A960" s="23"/>
      <c r="B960" s="23"/>
      <c r="C960" s="23"/>
      <c r="D960" s="23"/>
      <c r="E960" s="23"/>
      <c r="F960" s="23"/>
      <c r="G960" s="23"/>
      <c r="H960" s="23"/>
      <c r="I960" s="23"/>
      <c r="J960" s="23"/>
      <c r="K960" s="23"/>
      <c r="L960" s="23"/>
      <c r="M960" s="23"/>
      <c r="N960" s="23"/>
      <c r="O960" s="23"/>
      <c r="P960" s="23"/>
      <c r="Q960" s="23"/>
      <c r="R960" s="23"/>
      <c r="S960" s="23"/>
      <c r="T960" s="411"/>
      <c r="U960" s="23"/>
      <c r="V960" s="73"/>
      <c r="W960" s="23"/>
      <c r="X960" s="23"/>
      <c r="Y960" s="23"/>
      <c r="Z960" s="23"/>
      <c r="AA960" s="23"/>
    </row>
    <row r="961" spans="1:27" ht="15.75" customHeight="1">
      <c r="A961" s="23"/>
      <c r="B961" s="23"/>
      <c r="C961" s="23"/>
      <c r="D961" s="23"/>
      <c r="E961" s="23"/>
      <c r="F961" s="23"/>
      <c r="G961" s="23"/>
      <c r="H961" s="23"/>
      <c r="I961" s="23"/>
      <c r="J961" s="23"/>
      <c r="K961" s="23"/>
      <c r="L961" s="23"/>
      <c r="M961" s="23"/>
      <c r="N961" s="23"/>
      <c r="O961" s="23"/>
      <c r="P961" s="23"/>
      <c r="Q961" s="23"/>
      <c r="R961" s="23"/>
      <c r="S961" s="23"/>
      <c r="T961" s="411"/>
      <c r="U961" s="23"/>
      <c r="V961" s="73"/>
      <c r="W961" s="23"/>
      <c r="X961" s="23"/>
      <c r="Y961" s="23"/>
      <c r="Z961" s="23"/>
      <c r="AA961" s="23"/>
    </row>
    <row r="962" spans="1:27" ht="15.75" customHeight="1">
      <c r="A962" s="23"/>
      <c r="B962" s="23"/>
      <c r="C962" s="23"/>
      <c r="D962" s="23"/>
      <c r="E962" s="23"/>
      <c r="F962" s="23"/>
      <c r="G962" s="23"/>
      <c r="H962" s="23"/>
      <c r="I962" s="23"/>
      <c r="J962" s="23"/>
      <c r="K962" s="23"/>
      <c r="L962" s="23"/>
      <c r="M962" s="23"/>
      <c r="N962" s="23"/>
      <c r="O962" s="23"/>
      <c r="P962" s="23"/>
      <c r="Q962" s="23"/>
      <c r="R962" s="23"/>
      <c r="S962" s="23"/>
      <c r="T962" s="411"/>
      <c r="U962" s="23"/>
      <c r="V962" s="73"/>
      <c r="W962" s="23"/>
      <c r="X962" s="23"/>
      <c r="Y962" s="23"/>
      <c r="Z962" s="23"/>
      <c r="AA962" s="23"/>
    </row>
    <row r="963" spans="1:27" ht="15.75" customHeight="1">
      <c r="A963" s="23"/>
      <c r="B963" s="23"/>
      <c r="C963" s="23"/>
      <c r="D963" s="23"/>
      <c r="E963" s="23"/>
      <c r="F963" s="23"/>
      <c r="G963" s="23"/>
      <c r="H963" s="23"/>
      <c r="I963" s="23"/>
      <c r="J963" s="23"/>
      <c r="K963" s="23"/>
      <c r="L963" s="23"/>
      <c r="M963" s="23"/>
      <c r="N963" s="23"/>
      <c r="O963" s="23"/>
      <c r="P963" s="23"/>
      <c r="Q963" s="23"/>
      <c r="R963" s="23"/>
      <c r="S963" s="23"/>
      <c r="T963" s="411"/>
      <c r="U963" s="23"/>
      <c r="V963" s="73"/>
      <c r="W963" s="23"/>
      <c r="X963" s="23"/>
      <c r="Y963" s="23"/>
      <c r="Z963" s="23"/>
      <c r="AA963" s="23"/>
    </row>
    <row r="964" spans="1:27" ht="15.75" customHeight="1">
      <c r="A964" s="23"/>
      <c r="B964" s="23"/>
      <c r="C964" s="23"/>
      <c r="D964" s="23"/>
      <c r="E964" s="23"/>
      <c r="F964" s="23"/>
      <c r="G964" s="23"/>
      <c r="H964" s="23"/>
      <c r="I964" s="23"/>
      <c r="J964" s="23"/>
      <c r="K964" s="23"/>
      <c r="L964" s="23"/>
      <c r="M964" s="23"/>
      <c r="N964" s="23"/>
      <c r="O964" s="23"/>
      <c r="P964" s="23"/>
      <c r="Q964" s="23"/>
      <c r="R964" s="23"/>
      <c r="S964" s="23"/>
      <c r="T964" s="411"/>
      <c r="U964" s="23"/>
      <c r="V964" s="73"/>
      <c r="W964" s="23"/>
      <c r="X964" s="23"/>
      <c r="Y964" s="23"/>
      <c r="Z964" s="23"/>
      <c r="AA964" s="23"/>
    </row>
    <row r="965" spans="1:27" ht="15.75" customHeight="1">
      <c r="A965" s="23"/>
      <c r="B965" s="23"/>
      <c r="C965" s="23"/>
      <c r="D965" s="23"/>
      <c r="E965" s="23"/>
      <c r="F965" s="23"/>
      <c r="G965" s="23"/>
      <c r="H965" s="23"/>
      <c r="I965" s="23"/>
      <c r="J965" s="23"/>
      <c r="K965" s="23"/>
      <c r="L965" s="23"/>
      <c r="M965" s="23"/>
      <c r="N965" s="23"/>
      <c r="O965" s="23"/>
      <c r="P965" s="23"/>
      <c r="Q965" s="23"/>
      <c r="R965" s="23"/>
      <c r="S965" s="23"/>
      <c r="T965" s="411"/>
      <c r="U965" s="23"/>
      <c r="V965" s="73"/>
      <c r="W965" s="23"/>
      <c r="X965" s="23"/>
      <c r="Y965" s="23"/>
      <c r="Z965" s="23"/>
      <c r="AA965" s="23"/>
    </row>
    <row r="966" spans="1:27" ht="15.75" customHeight="1">
      <c r="A966" s="23"/>
      <c r="B966" s="23"/>
      <c r="C966" s="23"/>
      <c r="D966" s="23"/>
      <c r="E966" s="23"/>
      <c r="F966" s="23"/>
      <c r="G966" s="23"/>
      <c r="H966" s="23"/>
      <c r="I966" s="23"/>
      <c r="J966" s="23"/>
      <c r="K966" s="23"/>
      <c r="L966" s="23"/>
      <c r="M966" s="23"/>
      <c r="N966" s="23"/>
      <c r="O966" s="23"/>
      <c r="P966" s="23"/>
      <c r="Q966" s="23"/>
      <c r="R966" s="23"/>
      <c r="S966" s="23"/>
      <c r="T966" s="411"/>
      <c r="U966" s="23"/>
      <c r="V966" s="73"/>
      <c r="W966" s="23"/>
      <c r="X966" s="23"/>
      <c r="Y966" s="23"/>
      <c r="Z966" s="23"/>
      <c r="AA966" s="23"/>
    </row>
    <row r="967" spans="1:27" ht="15.75" customHeight="1">
      <c r="A967" s="23"/>
      <c r="B967" s="23"/>
      <c r="C967" s="23"/>
      <c r="D967" s="23"/>
      <c r="E967" s="23"/>
      <c r="F967" s="23"/>
      <c r="G967" s="23"/>
      <c r="H967" s="23"/>
      <c r="I967" s="23"/>
      <c r="J967" s="23"/>
      <c r="K967" s="23"/>
      <c r="L967" s="23"/>
      <c r="M967" s="23"/>
      <c r="N967" s="23"/>
      <c r="O967" s="23"/>
      <c r="P967" s="23"/>
      <c r="Q967" s="23"/>
      <c r="R967" s="23"/>
      <c r="S967" s="23"/>
      <c r="T967" s="411"/>
      <c r="U967" s="23"/>
      <c r="V967" s="73"/>
      <c r="W967" s="23"/>
      <c r="X967" s="23"/>
      <c r="Y967" s="23"/>
      <c r="Z967" s="23"/>
      <c r="AA967" s="23"/>
    </row>
    <row r="968" spans="1:27" ht="15.75" customHeight="1">
      <c r="A968" s="23"/>
      <c r="B968" s="23"/>
      <c r="C968" s="23"/>
      <c r="D968" s="23"/>
      <c r="E968" s="23"/>
      <c r="F968" s="23"/>
      <c r="G968" s="23"/>
      <c r="H968" s="23"/>
      <c r="I968" s="23"/>
      <c r="J968" s="23"/>
      <c r="K968" s="23"/>
      <c r="L968" s="23"/>
      <c r="M968" s="23"/>
      <c r="N968" s="23"/>
      <c r="O968" s="23"/>
      <c r="P968" s="23"/>
      <c r="Q968" s="23"/>
      <c r="R968" s="23"/>
      <c r="S968" s="23"/>
      <c r="T968" s="411"/>
      <c r="U968" s="23"/>
      <c r="V968" s="73"/>
      <c r="W968" s="23"/>
      <c r="X968" s="23"/>
      <c r="Y968" s="23"/>
      <c r="Z968" s="23"/>
      <c r="AA968" s="23"/>
    </row>
    <row r="969" spans="1:27" ht="15.75" customHeight="1">
      <c r="A969" s="23"/>
      <c r="B969" s="23"/>
      <c r="C969" s="23"/>
      <c r="D969" s="23"/>
      <c r="E969" s="23"/>
      <c r="F969" s="23"/>
      <c r="G969" s="23"/>
      <c r="H969" s="23"/>
      <c r="I969" s="23"/>
      <c r="J969" s="23"/>
      <c r="K969" s="23"/>
      <c r="L969" s="23"/>
      <c r="M969" s="23"/>
      <c r="N969" s="23"/>
      <c r="O969" s="23"/>
      <c r="P969" s="23"/>
      <c r="Q969" s="23"/>
      <c r="R969" s="23"/>
      <c r="S969" s="23"/>
      <c r="T969" s="411"/>
      <c r="U969" s="23"/>
      <c r="V969" s="73"/>
      <c r="W969" s="23"/>
      <c r="X969" s="23"/>
      <c r="Y969" s="23"/>
      <c r="Z969" s="23"/>
      <c r="AA969" s="23"/>
    </row>
    <row r="970" spans="1:27" ht="15.75" customHeight="1">
      <c r="A970" s="23"/>
      <c r="B970" s="23"/>
      <c r="C970" s="23"/>
      <c r="D970" s="23"/>
      <c r="E970" s="23"/>
      <c r="F970" s="23"/>
      <c r="G970" s="23"/>
      <c r="H970" s="23"/>
      <c r="I970" s="23"/>
      <c r="J970" s="23"/>
      <c r="K970" s="23"/>
      <c r="L970" s="23"/>
      <c r="M970" s="23"/>
      <c r="N970" s="23"/>
      <c r="O970" s="23"/>
      <c r="P970" s="23"/>
      <c r="Q970" s="23"/>
      <c r="R970" s="23"/>
      <c r="S970" s="23"/>
      <c r="T970" s="411"/>
      <c r="U970" s="23"/>
      <c r="V970" s="73"/>
      <c r="W970" s="23"/>
      <c r="X970" s="23"/>
      <c r="Y970" s="23"/>
      <c r="Z970" s="23"/>
      <c r="AA970" s="23"/>
    </row>
    <row r="971" spans="1:27" ht="15.75" customHeight="1">
      <c r="A971" s="23"/>
      <c r="B971" s="23"/>
      <c r="C971" s="23"/>
      <c r="D971" s="23"/>
      <c r="E971" s="23"/>
      <c r="F971" s="23"/>
      <c r="G971" s="23"/>
      <c r="H971" s="23"/>
      <c r="I971" s="23"/>
      <c r="J971" s="23"/>
      <c r="K971" s="23"/>
      <c r="L971" s="23"/>
      <c r="M971" s="23"/>
      <c r="N971" s="23"/>
      <c r="O971" s="23"/>
      <c r="P971" s="23"/>
      <c r="Q971" s="23"/>
      <c r="R971" s="23"/>
      <c r="S971" s="23"/>
      <c r="T971" s="411"/>
      <c r="U971" s="23"/>
      <c r="V971" s="73"/>
      <c r="W971" s="23"/>
      <c r="X971" s="23"/>
      <c r="Y971" s="23"/>
      <c r="Z971" s="23"/>
      <c r="AA971" s="23"/>
    </row>
    <row r="972" spans="1:27" ht="15.75" customHeight="1">
      <c r="A972" s="23"/>
      <c r="B972" s="23"/>
      <c r="C972" s="23"/>
      <c r="D972" s="23"/>
      <c r="E972" s="23"/>
      <c r="F972" s="23"/>
      <c r="G972" s="23"/>
      <c r="H972" s="23"/>
      <c r="I972" s="23"/>
      <c r="J972" s="23"/>
      <c r="K972" s="23"/>
      <c r="L972" s="23"/>
      <c r="M972" s="23"/>
      <c r="N972" s="23"/>
      <c r="O972" s="23"/>
      <c r="P972" s="23"/>
      <c r="Q972" s="23"/>
      <c r="R972" s="23"/>
      <c r="S972" s="23"/>
      <c r="T972" s="411"/>
      <c r="U972" s="23"/>
      <c r="V972" s="73"/>
      <c r="W972" s="23"/>
      <c r="X972" s="23"/>
      <c r="Y972" s="23"/>
      <c r="Z972" s="23"/>
      <c r="AA972" s="23"/>
    </row>
    <row r="973" spans="1:27" ht="15.75" customHeight="1">
      <c r="A973" s="23"/>
      <c r="B973" s="23"/>
      <c r="C973" s="23"/>
      <c r="D973" s="23"/>
      <c r="E973" s="23"/>
      <c r="F973" s="23"/>
      <c r="G973" s="23"/>
      <c r="H973" s="23"/>
      <c r="I973" s="23"/>
      <c r="J973" s="23"/>
      <c r="K973" s="23"/>
      <c r="L973" s="23"/>
      <c r="M973" s="23"/>
      <c r="N973" s="23"/>
      <c r="O973" s="23"/>
      <c r="P973" s="23"/>
      <c r="Q973" s="23"/>
      <c r="R973" s="23"/>
      <c r="S973" s="23"/>
      <c r="T973" s="411"/>
      <c r="U973" s="23"/>
      <c r="V973" s="73"/>
      <c r="W973" s="23"/>
      <c r="X973" s="23"/>
      <c r="Y973" s="23"/>
      <c r="Z973" s="23"/>
      <c r="AA973" s="23"/>
    </row>
    <row r="974" spans="1:27" ht="15.75" customHeight="1">
      <c r="A974" s="23"/>
      <c r="B974" s="23"/>
      <c r="C974" s="23"/>
      <c r="D974" s="23"/>
      <c r="E974" s="23"/>
      <c r="F974" s="23"/>
      <c r="G974" s="23"/>
      <c r="H974" s="23"/>
      <c r="I974" s="23"/>
      <c r="J974" s="23"/>
      <c r="K974" s="23"/>
      <c r="L974" s="23"/>
      <c r="M974" s="23"/>
      <c r="N974" s="23"/>
      <c r="O974" s="23"/>
      <c r="P974" s="23"/>
      <c r="Q974" s="23"/>
      <c r="R974" s="23"/>
      <c r="S974" s="23"/>
      <c r="T974" s="411"/>
      <c r="U974" s="23"/>
      <c r="V974" s="73"/>
      <c r="W974" s="23"/>
      <c r="X974" s="23"/>
      <c r="Y974" s="23"/>
      <c r="Z974" s="23"/>
      <c r="AA974" s="23"/>
    </row>
    <row r="975" spans="1:27" ht="15.75" customHeight="1">
      <c r="A975" s="23"/>
      <c r="B975" s="23"/>
      <c r="C975" s="23"/>
      <c r="D975" s="23"/>
      <c r="E975" s="23"/>
      <c r="F975" s="23"/>
      <c r="G975" s="23"/>
      <c r="H975" s="23"/>
      <c r="I975" s="23"/>
      <c r="J975" s="23"/>
      <c r="K975" s="23"/>
      <c r="L975" s="23"/>
      <c r="M975" s="23"/>
      <c r="N975" s="23"/>
      <c r="O975" s="23"/>
      <c r="P975" s="23"/>
      <c r="Q975" s="23"/>
      <c r="R975" s="23"/>
      <c r="S975" s="23"/>
      <c r="T975" s="411"/>
      <c r="U975" s="23"/>
      <c r="V975" s="73"/>
      <c r="W975" s="23"/>
      <c r="X975" s="23"/>
      <c r="Y975" s="23"/>
      <c r="Z975" s="23"/>
      <c r="AA975" s="23"/>
    </row>
    <row r="976" spans="1:27" ht="15.75" customHeight="1">
      <c r="A976" s="23"/>
      <c r="B976" s="23"/>
      <c r="C976" s="23"/>
      <c r="D976" s="23"/>
      <c r="E976" s="23"/>
      <c r="F976" s="23"/>
      <c r="G976" s="23"/>
      <c r="H976" s="23"/>
      <c r="I976" s="23"/>
      <c r="J976" s="23"/>
      <c r="K976" s="23"/>
      <c r="L976" s="23"/>
      <c r="M976" s="23"/>
      <c r="N976" s="23"/>
      <c r="O976" s="23"/>
      <c r="P976" s="23"/>
      <c r="Q976" s="23"/>
      <c r="R976" s="23"/>
      <c r="S976" s="23"/>
      <c r="T976" s="411"/>
      <c r="U976" s="23"/>
      <c r="V976" s="73"/>
      <c r="W976" s="23"/>
      <c r="X976" s="23"/>
      <c r="Y976" s="23"/>
      <c r="Z976" s="23"/>
      <c r="AA976" s="23"/>
    </row>
    <row r="977" spans="1:27" ht="15.75" customHeight="1">
      <c r="A977" s="23"/>
      <c r="B977" s="23"/>
      <c r="C977" s="23"/>
      <c r="D977" s="23"/>
      <c r="E977" s="23"/>
      <c r="F977" s="23"/>
      <c r="G977" s="23"/>
      <c r="H977" s="23"/>
      <c r="I977" s="23"/>
      <c r="J977" s="23"/>
      <c r="K977" s="23"/>
      <c r="L977" s="23"/>
      <c r="M977" s="23"/>
      <c r="N977" s="23"/>
      <c r="O977" s="23"/>
      <c r="P977" s="23"/>
      <c r="Q977" s="23"/>
      <c r="R977" s="23"/>
      <c r="S977" s="23"/>
      <c r="T977" s="411"/>
      <c r="U977" s="23"/>
      <c r="V977" s="73"/>
      <c r="W977" s="23"/>
      <c r="X977" s="23"/>
      <c r="Y977" s="23"/>
      <c r="Z977" s="23"/>
      <c r="AA977" s="23"/>
    </row>
    <row r="978" spans="1:27" ht="15.75" customHeight="1">
      <c r="A978" s="23"/>
      <c r="B978" s="23"/>
      <c r="C978" s="23"/>
      <c r="D978" s="23"/>
      <c r="E978" s="23"/>
      <c r="F978" s="23"/>
      <c r="G978" s="23"/>
      <c r="H978" s="23"/>
      <c r="I978" s="23"/>
      <c r="J978" s="23"/>
      <c r="K978" s="23"/>
      <c r="L978" s="23"/>
      <c r="M978" s="23"/>
      <c r="N978" s="23"/>
      <c r="O978" s="23"/>
      <c r="P978" s="23"/>
      <c r="Q978" s="23"/>
      <c r="R978" s="23"/>
      <c r="S978" s="23"/>
      <c r="T978" s="411"/>
      <c r="U978" s="23"/>
      <c r="V978" s="73"/>
      <c r="W978" s="23"/>
      <c r="X978" s="23"/>
      <c r="Y978" s="23"/>
      <c r="Z978" s="23"/>
      <c r="AA978" s="23"/>
    </row>
    <row r="979" spans="1:27" ht="15.75" customHeight="1">
      <c r="A979" s="23"/>
      <c r="B979" s="23"/>
      <c r="C979" s="23"/>
      <c r="D979" s="23"/>
      <c r="E979" s="23"/>
      <c r="F979" s="23"/>
      <c r="G979" s="23"/>
      <c r="H979" s="23"/>
      <c r="I979" s="23"/>
      <c r="J979" s="23"/>
      <c r="K979" s="23"/>
      <c r="L979" s="23"/>
      <c r="M979" s="23"/>
      <c r="N979" s="23"/>
      <c r="O979" s="23"/>
      <c r="P979" s="23"/>
      <c r="Q979" s="23"/>
      <c r="R979" s="23"/>
      <c r="S979" s="23"/>
      <c r="T979" s="411"/>
      <c r="U979" s="23"/>
      <c r="V979" s="73"/>
      <c r="W979" s="23"/>
      <c r="X979" s="23"/>
      <c r="Y979" s="23"/>
      <c r="Z979" s="23"/>
      <c r="AA979" s="23"/>
    </row>
    <row r="980" spans="1:27" ht="15.75" customHeight="1">
      <c r="A980" s="23"/>
      <c r="B980" s="23"/>
      <c r="C980" s="23"/>
      <c r="D980" s="23"/>
      <c r="E980" s="23"/>
      <c r="F980" s="23"/>
      <c r="G980" s="23"/>
      <c r="H980" s="23"/>
      <c r="I980" s="23"/>
      <c r="J980" s="23"/>
      <c r="K980" s="23"/>
      <c r="L980" s="23"/>
      <c r="M980" s="23"/>
      <c r="N980" s="23"/>
      <c r="O980" s="23"/>
      <c r="P980" s="23"/>
      <c r="Q980" s="23"/>
      <c r="R980" s="23"/>
      <c r="S980" s="23"/>
      <c r="T980" s="411"/>
      <c r="U980" s="23"/>
      <c r="V980" s="73"/>
      <c r="W980" s="23"/>
      <c r="X980" s="23"/>
      <c r="Y980" s="23"/>
      <c r="Z980" s="23"/>
      <c r="AA980" s="23"/>
    </row>
    <row r="981" spans="1:27" ht="15.75" customHeight="1">
      <c r="A981" s="23"/>
      <c r="B981" s="23"/>
      <c r="C981" s="23"/>
      <c r="D981" s="23"/>
      <c r="E981" s="23"/>
      <c r="F981" s="23"/>
      <c r="G981" s="23"/>
      <c r="H981" s="23"/>
      <c r="I981" s="23"/>
      <c r="J981" s="23"/>
      <c r="K981" s="23"/>
      <c r="L981" s="23"/>
      <c r="M981" s="23"/>
      <c r="N981" s="23"/>
      <c r="O981" s="23"/>
      <c r="P981" s="23"/>
      <c r="Q981" s="23"/>
      <c r="R981" s="23"/>
      <c r="S981" s="23"/>
      <c r="T981" s="411"/>
      <c r="U981" s="23"/>
      <c r="V981" s="73"/>
      <c r="W981" s="23"/>
      <c r="X981" s="23"/>
      <c r="Y981" s="23"/>
      <c r="Z981" s="23"/>
      <c r="AA981" s="23"/>
    </row>
    <row r="982" spans="1:27" ht="15.75" customHeight="1">
      <c r="A982" s="23"/>
      <c r="B982" s="23"/>
      <c r="C982" s="23"/>
      <c r="D982" s="23"/>
      <c r="E982" s="23"/>
      <c r="F982" s="23"/>
      <c r="G982" s="23"/>
      <c r="H982" s="23"/>
      <c r="I982" s="23"/>
      <c r="J982" s="23"/>
      <c r="K982" s="23"/>
      <c r="L982" s="23"/>
      <c r="M982" s="23"/>
      <c r="N982" s="23"/>
      <c r="O982" s="23"/>
      <c r="P982" s="23"/>
      <c r="Q982" s="23"/>
      <c r="R982" s="23"/>
      <c r="S982" s="23"/>
      <c r="T982" s="411"/>
      <c r="U982" s="23"/>
      <c r="V982" s="73"/>
      <c r="W982" s="23"/>
      <c r="X982" s="23"/>
      <c r="Y982" s="23"/>
      <c r="Z982" s="23"/>
      <c r="AA982" s="23"/>
    </row>
    <row r="983" spans="1:27" ht="15.75" customHeight="1">
      <c r="A983" s="23"/>
      <c r="B983" s="23"/>
      <c r="C983" s="23"/>
      <c r="D983" s="23"/>
      <c r="E983" s="23"/>
      <c r="F983" s="23"/>
      <c r="G983" s="23"/>
      <c r="H983" s="23"/>
      <c r="I983" s="23"/>
      <c r="J983" s="23"/>
      <c r="K983" s="23"/>
      <c r="L983" s="23"/>
      <c r="M983" s="23"/>
      <c r="N983" s="23"/>
      <c r="O983" s="23"/>
      <c r="P983" s="23"/>
      <c r="Q983" s="23"/>
      <c r="R983" s="23"/>
      <c r="S983" s="23"/>
      <c r="T983" s="411"/>
      <c r="U983" s="23"/>
      <c r="V983" s="73"/>
      <c r="W983" s="23"/>
      <c r="X983" s="23"/>
      <c r="Y983" s="23"/>
      <c r="Z983" s="23"/>
      <c r="AA983" s="23"/>
    </row>
    <row r="984" spans="1:27" ht="15.75" customHeight="1">
      <c r="A984" s="23"/>
      <c r="B984" s="23"/>
      <c r="C984" s="23"/>
      <c r="D984" s="23"/>
      <c r="E984" s="23"/>
      <c r="F984" s="23"/>
      <c r="G984" s="23"/>
      <c r="H984" s="23"/>
      <c r="I984" s="23"/>
      <c r="J984" s="23"/>
      <c r="K984" s="23"/>
      <c r="L984" s="23"/>
      <c r="M984" s="23"/>
      <c r="N984" s="23"/>
      <c r="O984" s="23"/>
      <c r="P984" s="23"/>
      <c r="Q984" s="23"/>
      <c r="R984" s="23"/>
      <c r="S984" s="23"/>
      <c r="T984" s="411"/>
      <c r="U984" s="23"/>
      <c r="V984" s="73"/>
      <c r="W984" s="23"/>
      <c r="X984" s="23"/>
      <c r="Y984" s="23"/>
      <c r="Z984" s="23"/>
      <c r="AA984" s="23"/>
    </row>
    <row r="985" spans="1:27" ht="15.75" customHeight="1">
      <c r="A985" s="23"/>
      <c r="B985" s="23"/>
      <c r="C985" s="23"/>
      <c r="D985" s="23"/>
      <c r="E985" s="23"/>
      <c r="F985" s="23"/>
      <c r="G985" s="23"/>
      <c r="H985" s="23"/>
      <c r="I985" s="23"/>
      <c r="J985" s="23"/>
      <c r="K985" s="23"/>
      <c r="L985" s="23"/>
      <c r="M985" s="23"/>
      <c r="N985" s="23"/>
      <c r="O985" s="23"/>
      <c r="P985" s="23"/>
      <c r="Q985" s="23"/>
      <c r="R985" s="23"/>
      <c r="S985" s="23"/>
      <c r="T985" s="411"/>
      <c r="U985" s="23"/>
      <c r="V985" s="73"/>
      <c r="W985" s="23"/>
      <c r="X985" s="23"/>
      <c r="Y985" s="23"/>
      <c r="Z985" s="23"/>
      <c r="AA985" s="23"/>
    </row>
    <row r="986" spans="1:27" ht="15.75" customHeight="1">
      <c r="A986" s="23"/>
      <c r="B986" s="23"/>
      <c r="C986" s="23"/>
      <c r="D986" s="23"/>
      <c r="E986" s="23"/>
      <c r="F986" s="23"/>
      <c r="G986" s="23"/>
      <c r="H986" s="23"/>
      <c r="I986" s="23"/>
      <c r="J986" s="23"/>
      <c r="K986" s="23"/>
      <c r="L986" s="23"/>
      <c r="M986" s="23"/>
      <c r="N986" s="23"/>
      <c r="O986" s="23"/>
      <c r="P986" s="23"/>
      <c r="Q986" s="23"/>
      <c r="R986" s="23"/>
      <c r="S986" s="23"/>
      <c r="T986" s="411"/>
      <c r="U986" s="23"/>
      <c r="V986" s="73"/>
      <c r="W986" s="23"/>
      <c r="X986" s="23"/>
      <c r="Y986" s="23"/>
      <c r="Z986" s="23"/>
      <c r="AA986" s="23"/>
    </row>
    <row r="987" spans="1:27" ht="15.75" customHeight="1">
      <c r="A987" s="23"/>
      <c r="B987" s="23"/>
      <c r="C987" s="23"/>
      <c r="D987" s="23"/>
      <c r="E987" s="23"/>
      <c r="F987" s="23"/>
      <c r="G987" s="23"/>
      <c r="H987" s="23"/>
      <c r="I987" s="23"/>
      <c r="J987" s="23"/>
      <c r="K987" s="23"/>
      <c r="L987" s="23"/>
      <c r="M987" s="23"/>
      <c r="N987" s="23"/>
      <c r="O987" s="23"/>
      <c r="P987" s="23"/>
      <c r="Q987" s="23"/>
      <c r="R987" s="23"/>
      <c r="S987" s="23"/>
      <c r="T987" s="411"/>
      <c r="U987" s="23"/>
      <c r="V987" s="73"/>
      <c r="W987" s="23"/>
      <c r="X987" s="23"/>
      <c r="Y987" s="23"/>
      <c r="Z987" s="23"/>
      <c r="AA987" s="23"/>
    </row>
    <row r="988" spans="1:27" ht="15.75" customHeight="1">
      <c r="A988" s="23"/>
      <c r="B988" s="23"/>
      <c r="C988" s="23"/>
      <c r="D988" s="23"/>
      <c r="E988" s="23"/>
      <c r="F988" s="23"/>
      <c r="G988" s="23"/>
      <c r="H988" s="23"/>
      <c r="I988" s="23"/>
      <c r="J988" s="23"/>
      <c r="K988" s="23"/>
      <c r="L988" s="23"/>
      <c r="M988" s="23"/>
      <c r="N988" s="23"/>
      <c r="O988" s="23"/>
      <c r="P988" s="23"/>
      <c r="Q988" s="23"/>
      <c r="R988" s="23"/>
      <c r="S988" s="23"/>
      <c r="T988" s="411"/>
      <c r="U988" s="23"/>
      <c r="V988" s="73"/>
      <c r="W988" s="23"/>
      <c r="X988" s="23"/>
      <c r="Y988" s="23"/>
      <c r="Z988" s="23"/>
      <c r="AA988" s="23"/>
    </row>
    <row r="989" spans="1:27" ht="15.75" customHeight="1">
      <c r="A989" s="23"/>
      <c r="B989" s="23"/>
      <c r="C989" s="23"/>
      <c r="D989" s="23"/>
      <c r="E989" s="23"/>
      <c r="F989" s="23"/>
      <c r="G989" s="23"/>
      <c r="H989" s="23"/>
      <c r="I989" s="23"/>
      <c r="J989" s="23"/>
      <c r="K989" s="23"/>
      <c r="L989" s="23"/>
      <c r="M989" s="23"/>
      <c r="N989" s="23"/>
      <c r="O989" s="23"/>
      <c r="P989" s="23"/>
      <c r="Q989" s="23"/>
      <c r="R989" s="23"/>
      <c r="S989" s="23"/>
      <c r="T989" s="411"/>
      <c r="U989" s="23"/>
      <c r="V989" s="73"/>
      <c r="W989" s="23"/>
      <c r="X989" s="23"/>
      <c r="Y989" s="23"/>
      <c r="Z989" s="23"/>
      <c r="AA989" s="23"/>
    </row>
    <row r="990" spans="1:27" ht="15.75" customHeight="1">
      <c r="A990" s="23"/>
      <c r="B990" s="23"/>
      <c r="C990" s="23"/>
      <c r="D990" s="23"/>
      <c r="E990" s="23"/>
      <c r="F990" s="23"/>
      <c r="G990" s="23"/>
      <c r="H990" s="23"/>
      <c r="I990" s="23"/>
      <c r="J990" s="23"/>
      <c r="K990" s="23"/>
      <c r="L990" s="23"/>
      <c r="M990" s="23"/>
      <c r="N990" s="23"/>
      <c r="O990" s="23"/>
      <c r="P990" s="23"/>
      <c r="Q990" s="23"/>
      <c r="R990" s="23"/>
      <c r="S990" s="23"/>
      <c r="T990" s="411"/>
      <c r="U990" s="23"/>
      <c r="V990" s="73"/>
      <c r="W990" s="23"/>
      <c r="X990" s="23"/>
      <c r="Y990" s="23"/>
      <c r="Z990" s="23"/>
      <c r="AA990" s="23"/>
    </row>
    <row r="991" spans="1:27" ht="15.75" customHeight="1">
      <c r="A991" s="23"/>
      <c r="B991" s="23"/>
      <c r="C991" s="23"/>
      <c r="D991" s="23"/>
      <c r="E991" s="23"/>
      <c r="F991" s="23"/>
      <c r="G991" s="23"/>
      <c r="H991" s="23"/>
      <c r="I991" s="23"/>
      <c r="J991" s="23"/>
      <c r="K991" s="23"/>
      <c r="L991" s="23"/>
      <c r="M991" s="23"/>
      <c r="N991" s="23"/>
      <c r="O991" s="23"/>
      <c r="P991" s="23"/>
      <c r="Q991" s="23"/>
      <c r="R991" s="23"/>
      <c r="S991" s="23"/>
      <c r="T991" s="411"/>
      <c r="U991" s="23"/>
      <c r="V991" s="73"/>
      <c r="W991" s="23"/>
      <c r="X991" s="23"/>
      <c r="Y991" s="23"/>
      <c r="Z991" s="23"/>
      <c r="AA991" s="23"/>
    </row>
    <row r="992" spans="1:27" ht="15.75" customHeight="1">
      <c r="A992" s="23"/>
      <c r="B992" s="23"/>
      <c r="C992" s="23"/>
      <c r="D992" s="23"/>
      <c r="E992" s="23"/>
      <c r="F992" s="23"/>
      <c r="G992" s="23"/>
      <c r="H992" s="23"/>
      <c r="I992" s="23"/>
      <c r="J992" s="23"/>
      <c r="K992" s="23"/>
      <c r="L992" s="23"/>
      <c r="M992" s="23"/>
      <c r="N992" s="23"/>
      <c r="O992" s="23"/>
      <c r="P992" s="23"/>
      <c r="Q992" s="23"/>
      <c r="R992" s="23"/>
      <c r="S992" s="23"/>
      <c r="T992" s="411"/>
      <c r="U992" s="23"/>
      <c r="V992" s="73"/>
      <c r="W992" s="23"/>
      <c r="X992" s="23"/>
      <c r="Y992" s="23"/>
      <c r="Z992" s="23"/>
      <c r="AA992" s="23"/>
    </row>
    <row r="993" spans="1:27" ht="15.75" customHeight="1">
      <c r="A993" s="23"/>
      <c r="B993" s="23"/>
      <c r="C993" s="23"/>
      <c r="D993" s="23"/>
      <c r="E993" s="23"/>
      <c r="F993" s="23"/>
      <c r="G993" s="23"/>
      <c r="H993" s="23"/>
      <c r="I993" s="23"/>
      <c r="J993" s="23"/>
      <c r="K993" s="23"/>
      <c r="L993" s="23"/>
      <c r="M993" s="23"/>
      <c r="N993" s="23"/>
      <c r="O993" s="23"/>
      <c r="P993" s="23"/>
      <c r="Q993" s="23"/>
      <c r="R993" s="23"/>
      <c r="S993" s="23"/>
      <c r="T993" s="411"/>
      <c r="U993" s="23"/>
      <c r="V993" s="73"/>
      <c r="W993" s="23"/>
      <c r="X993" s="23"/>
      <c r="Y993" s="23"/>
      <c r="Z993" s="23"/>
      <c r="AA993" s="23"/>
    </row>
    <row r="994" spans="1:27" ht="15.75" customHeight="1">
      <c r="A994" s="23"/>
      <c r="B994" s="23"/>
      <c r="C994" s="23"/>
      <c r="D994" s="23"/>
      <c r="E994" s="23"/>
      <c r="F994" s="23"/>
      <c r="G994" s="23"/>
      <c r="H994" s="23"/>
      <c r="I994" s="23"/>
      <c r="J994" s="23"/>
      <c r="K994" s="23"/>
      <c r="L994" s="23"/>
      <c r="M994" s="23"/>
      <c r="N994" s="23"/>
      <c r="O994" s="23"/>
      <c r="P994" s="23"/>
      <c r="Q994" s="23"/>
      <c r="R994" s="23"/>
      <c r="S994" s="23"/>
      <c r="T994" s="411"/>
      <c r="U994" s="23"/>
      <c r="V994" s="73"/>
      <c r="W994" s="23"/>
      <c r="X994" s="23"/>
      <c r="Y994" s="23"/>
      <c r="Z994" s="23"/>
      <c r="AA994" s="23"/>
    </row>
    <row r="995" spans="1:27" ht="15.75" customHeight="1">
      <c r="A995" s="23"/>
      <c r="B995" s="23"/>
      <c r="C995" s="23"/>
      <c r="D995" s="23"/>
      <c r="E995" s="23"/>
      <c r="F995" s="23"/>
      <c r="G995" s="23"/>
      <c r="H995" s="23"/>
      <c r="I995" s="23"/>
      <c r="J995" s="23"/>
      <c r="K995" s="23"/>
      <c r="L995" s="23"/>
      <c r="M995" s="23"/>
      <c r="N995" s="23"/>
      <c r="O995" s="23"/>
      <c r="P995" s="23"/>
      <c r="Q995" s="23"/>
      <c r="R995" s="23"/>
      <c r="S995" s="23"/>
      <c r="T995" s="411"/>
      <c r="U995" s="23"/>
      <c r="V995" s="73"/>
      <c r="W995" s="23"/>
      <c r="X995" s="23"/>
      <c r="Y995" s="23"/>
      <c r="Z995" s="23"/>
      <c r="AA995" s="23"/>
    </row>
    <row r="996" spans="1:27" ht="15.75" customHeight="1">
      <c r="A996" s="23"/>
      <c r="B996" s="23"/>
      <c r="C996" s="23"/>
      <c r="D996" s="23"/>
      <c r="E996" s="23"/>
      <c r="F996" s="23"/>
      <c r="G996" s="23"/>
      <c r="H996" s="23"/>
      <c r="I996" s="23"/>
      <c r="J996" s="23"/>
      <c r="K996" s="23"/>
      <c r="L996" s="23"/>
      <c r="M996" s="23"/>
      <c r="N996" s="23"/>
      <c r="O996" s="23"/>
      <c r="P996" s="23"/>
      <c r="Q996" s="23"/>
      <c r="R996" s="23"/>
      <c r="S996" s="23"/>
      <c r="T996" s="411"/>
      <c r="U996" s="23"/>
      <c r="V996" s="73"/>
      <c r="W996" s="23"/>
      <c r="X996" s="23"/>
      <c r="Y996" s="23"/>
      <c r="Z996" s="23"/>
      <c r="AA996" s="23"/>
    </row>
    <row r="997" spans="1:27" ht="15.75" customHeight="1">
      <c r="A997" s="23"/>
      <c r="B997" s="23"/>
      <c r="C997" s="23"/>
      <c r="D997" s="23"/>
      <c r="E997" s="23"/>
      <c r="F997" s="23"/>
      <c r="G997" s="23"/>
      <c r="H997" s="23"/>
      <c r="I997" s="23"/>
      <c r="J997" s="23"/>
      <c r="K997" s="23"/>
      <c r="L997" s="23"/>
      <c r="M997" s="23"/>
      <c r="N997" s="23"/>
      <c r="O997" s="23"/>
      <c r="P997" s="23"/>
      <c r="Q997" s="23"/>
      <c r="R997" s="23"/>
      <c r="S997" s="23"/>
      <c r="T997" s="411"/>
      <c r="U997" s="23"/>
      <c r="V997" s="73"/>
      <c r="W997" s="23"/>
      <c r="X997" s="23"/>
      <c r="Y997" s="23"/>
      <c r="Z997" s="23"/>
      <c r="AA997" s="23"/>
    </row>
    <row r="998" spans="1:27" ht="15.75" customHeight="1">
      <c r="A998" s="23"/>
      <c r="B998" s="23"/>
      <c r="C998" s="23"/>
      <c r="D998" s="23"/>
      <c r="E998" s="23"/>
      <c r="F998" s="23"/>
      <c r="G998" s="23"/>
      <c r="H998" s="23"/>
      <c r="I998" s="23"/>
      <c r="J998" s="23"/>
      <c r="K998" s="23"/>
      <c r="L998" s="23"/>
      <c r="M998" s="23"/>
      <c r="N998" s="23"/>
      <c r="O998" s="23"/>
      <c r="P998" s="23"/>
      <c r="Q998" s="23"/>
      <c r="R998" s="23"/>
      <c r="S998" s="23"/>
      <c r="T998" s="411"/>
      <c r="U998" s="23"/>
      <c r="V998" s="73"/>
      <c r="W998" s="23"/>
      <c r="X998" s="23"/>
      <c r="Y998" s="23"/>
      <c r="Z998" s="23"/>
      <c r="AA998" s="23"/>
    </row>
    <row r="999" spans="1:27" ht="15.75" customHeight="1">
      <c r="A999" s="23"/>
      <c r="B999" s="23"/>
      <c r="C999" s="23"/>
      <c r="D999" s="23"/>
      <c r="E999" s="23"/>
      <c r="F999" s="23"/>
      <c r="G999" s="23"/>
      <c r="H999" s="23"/>
      <c r="I999" s="23"/>
      <c r="J999" s="23"/>
      <c r="K999" s="23"/>
      <c r="L999" s="23"/>
      <c r="M999" s="23"/>
      <c r="N999" s="23"/>
      <c r="O999" s="23"/>
      <c r="P999" s="23"/>
      <c r="Q999" s="23"/>
      <c r="R999" s="23"/>
      <c r="S999" s="23"/>
      <c r="T999" s="411"/>
      <c r="U999" s="23"/>
      <c r="V999" s="73"/>
      <c r="W999" s="23"/>
      <c r="X999" s="23"/>
      <c r="Y999" s="23"/>
      <c r="Z999" s="23"/>
      <c r="AA999" s="23"/>
    </row>
    <row r="1000" spans="1:27" ht="15.75" customHeight="1">
      <c r="A1000" s="23"/>
      <c r="B1000" s="23"/>
      <c r="C1000" s="23"/>
      <c r="D1000" s="23"/>
      <c r="E1000" s="23"/>
      <c r="F1000" s="23"/>
      <c r="G1000" s="23"/>
      <c r="H1000" s="23"/>
      <c r="I1000" s="23"/>
      <c r="J1000" s="23"/>
      <c r="K1000" s="23"/>
      <c r="L1000" s="23"/>
      <c r="M1000" s="23"/>
      <c r="N1000" s="23"/>
      <c r="O1000" s="23"/>
      <c r="P1000" s="23"/>
      <c r="Q1000" s="23"/>
      <c r="R1000" s="23"/>
      <c r="S1000" s="23"/>
      <c r="T1000" s="411"/>
      <c r="U1000" s="23"/>
      <c r="V1000" s="73"/>
      <c r="W1000" s="23"/>
      <c r="X1000" s="23"/>
      <c r="Y1000" s="23"/>
      <c r="Z1000" s="23"/>
      <c r="AA1000" s="23"/>
    </row>
  </sheetData>
  <mergeCells count="16">
    <mergeCell ref="T29:X29"/>
    <mergeCell ref="A23:C23"/>
    <mergeCell ref="H23:I23"/>
    <mergeCell ref="O30:R30"/>
    <mergeCell ref="O31:R31"/>
    <mergeCell ref="H24:I24"/>
    <mergeCell ref="H25:I25"/>
    <mergeCell ref="H26:I26"/>
    <mergeCell ref="A29:G29"/>
    <mergeCell ref="H29:N29"/>
    <mergeCell ref="O29:S29"/>
    <mergeCell ref="A17:C20"/>
    <mergeCell ref="D17:W20"/>
    <mergeCell ref="A22:C22"/>
    <mergeCell ref="E22:F22"/>
    <mergeCell ref="H22:J22"/>
  </mergeCells>
  <dataValidations count="5">
    <dataValidation type="list" allowBlank="1" showErrorMessage="1" sqref="A23">
      <formula1>PROCESOS</formula1>
    </dataValidation>
    <dataValidation type="list" allowBlank="1" showErrorMessage="1" sqref="B31">
      <formula1>$F$2:$F$6</formula1>
    </dataValidation>
    <dataValidation type="list" allowBlank="1" showErrorMessage="1" sqref="C31">
      <formula1>$D$2:$D$13</formula1>
    </dataValidation>
    <dataValidation type="list" allowBlank="1" showErrorMessage="1" sqref="F31">
      <formula1>$G$2:$G$5</formula1>
    </dataValidation>
    <dataValidation type="list" allowBlank="1" showErrorMessage="1" sqref="I31">
      <formula1>$H$2:$H$3</formula1>
    </dataValidation>
  </dataValidation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16</vt:i4>
      </vt:variant>
    </vt:vector>
  </HeadingPairs>
  <TitlesOfParts>
    <vt:vector size="35" baseType="lpstr">
      <vt:lpstr>CONSOLIDADO</vt:lpstr>
      <vt:lpstr>HISTORICO CERRADAS</vt:lpstr>
      <vt:lpstr>CERRADAS EN EL TRIMESTRE</vt:lpstr>
      <vt:lpstr>Hoja1</vt:lpstr>
      <vt:lpstr>DIC-01</vt:lpstr>
      <vt:lpstr>DIP-02</vt:lpstr>
      <vt:lpstr>MIC-03</vt:lpstr>
      <vt:lpstr>IDP-04</vt:lpstr>
      <vt:lpstr>GD-07</vt:lpstr>
      <vt:lpstr>GC-08</vt:lpstr>
      <vt:lpstr>GJ-09</vt:lpstr>
      <vt:lpstr>AC-10</vt:lpstr>
      <vt:lpstr>GRF-11</vt:lpstr>
      <vt:lpstr>GT-12</vt:lpstr>
      <vt:lpstr>GTH-13</vt:lpstr>
      <vt:lpstr>GF-14</vt:lpstr>
      <vt:lpstr>CID-15</vt:lpstr>
      <vt:lpstr>EC-16</vt:lpstr>
      <vt:lpstr>LISTAS</vt:lpstr>
      <vt:lpstr>'GF-14'!_1._RESULTADOS_GENERALES_DEL_PLAN__DE_MEJORAMIENTO_IDEP</vt:lpstr>
      <vt:lpstr>'GRF-11'!_1._RESULTADOS_GENERALES_DEL_PLAN__DE_MEJORAMIENTO_IDEP</vt:lpstr>
      <vt:lpstr>'GT-12'!_1._RESULTADOS_GENERALES_DEL_PLAN__DE_MEJORAMIENTO_IDEP</vt:lpstr>
      <vt:lpstr>_1._RESULTADOS_GENERALES_DEL_PLAN__DE_MEJORAMIENTO_IDEP</vt:lpstr>
      <vt:lpstr>_2._RESULTADOS_POR_TIPOLOGÍA_DE_ACCIONES</vt:lpstr>
      <vt:lpstr>AREA</vt:lpstr>
      <vt:lpstr>ESTADOHALLAZGO</vt:lpstr>
      <vt:lpstr>FUENTE</vt:lpstr>
      <vt:lpstr>MENÚ_DEL_REPORTE_CONSOLIDADO</vt:lpstr>
      <vt:lpstr>'GF-14'!PROCESOS</vt:lpstr>
      <vt:lpstr>'GRF-11'!PROCESOS</vt:lpstr>
      <vt:lpstr>'GT-12'!PROCESOS</vt:lpstr>
      <vt:lpstr>PROCESOS</vt:lpstr>
      <vt:lpstr>SUBSISTEMAS</vt:lpstr>
      <vt:lpstr>TIPOACCION</vt:lpstr>
      <vt:lpstr>TIPOHALLAZGO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 Aixa Pineda Sarmiento</dc:creator>
  <cp:lastModifiedBy>IDEP</cp:lastModifiedBy>
  <dcterms:created xsi:type="dcterms:W3CDTF">2017-11-27T18:50:14Z</dcterms:created>
  <dcterms:modified xsi:type="dcterms:W3CDTF">2023-05-06T01:09:41Z</dcterms:modified>
</cp:coreProperties>
</file>