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showHorizontalScroll="0" showVerticalScroll="0" xWindow="0" yWindow="0" windowWidth="10515" windowHeight="7665" activeTab="5"/>
  </bookViews>
  <sheets>
    <sheet name="CONSOLIDADO" sheetId="1" r:id="rId1"/>
    <sheet name="HISTORICO CERRADAS" sheetId="45" state="hidden" r:id="rId2"/>
    <sheet name="CERRADAS EN EL TRIMESTRE" sheetId="44" state="hidden" r:id="rId3"/>
    <sheet name="Hoja1" sheetId="41" state="hidden" r:id="rId4"/>
    <sheet name="DIC-01" sheetId="3" r:id="rId5"/>
    <sheet name="DIP-02" sheetId="19" r:id="rId6"/>
    <sheet name="AC-10" sheetId="20" r:id="rId7"/>
    <sheet name="IDP-04" sheetId="21" r:id="rId8"/>
    <sheet name="GD-07" sheetId="22" r:id="rId9"/>
    <sheet name="GC-08" sheetId="23" r:id="rId10"/>
    <sheet name="GJ-09" sheetId="24" r:id="rId11"/>
    <sheet name="GRF-11" sheetId="35" r:id="rId12"/>
    <sheet name="GT-12" sheetId="43" r:id="rId13"/>
    <sheet name="GTH-13" sheetId="27" r:id="rId14"/>
    <sheet name="GF-14" sheetId="39" r:id="rId15"/>
    <sheet name="CID-15" sheetId="29" r:id="rId16"/>
    <sheet name="EC-16" sheetId="30" r:id="rId17"/>
    <sheet name="MIC-03" sheetId="31" r:id="rId18"/>
    <sheet name="LISTAS" sheetId="17" state="hidden" r:id="rId19"/>
  </sheets>
  <externalReferences>
    <externalReference r:id="rId20"/>
    <externalReference r:id="rId21"/>
    <externalReference r:id="rId22"/>
    <externalReference r:id="rId23"/>
    <externalReference r:id="rId24"/>
  </externalReferences>
  <definedNames>
    <definedName name="_1._RESULTADOS_GENERALES_DEL_PLAN__DE_MEJORAMIENTO_IDEP" localSheetId="14">[1]CONSOLIDADO!$A$7</definedName>
    <definedName name="_1._RESULTADOS_GENERALES_DEL_PLAN__DE_MEJORAMIENTO_IDEP" localSheetId="11">[2]CONSOLIDADO!$A$7</definedName>
    <definedName name="_1._RESULTADOS_GENERALES_DEL_PLAN__DE_MEJORAMIENTO_IDEP" localSheetId="12">[3]CONSOLIDADO!$A$7</definedName>
    <definedName name="_1._RESULTADOS_GENERALES_DEL_PLAN__DE_MEJORAMIENTO_IDEP">CONSOLIDADO!$A$6</definedName>
    <definedName name="_2._RESULTADOS_POR_TIPOLOGÍA_DE_ACCIONES" localSheetId="12">#REF!</definedName>
    <definedName name="_2._RESULTADOS_POR_TIPOLOGÍA_DE_ACCIONES">CONSOLIDADO!$A$18</definedName>
    <definedName name="_3._RESULTADOS_DE_ACCIONES_POR_PROCESO" localSheetId="12">#REF!</definedName>
    <definedName name="_3._RESULTADOS_DE_ACCIONES_POR_PROCESO">CONSOLIDADO!#REF!</definedName>
    <definedName name="_xlnm._FilterDatabase" localSheetId="6" hidden="1">'AC-10'!$A$30:$X$30</definedName>
    <definedName name="_xlnm._FilterDatabase" localSheetId="2" hidden="1">'CERRADAS EN EL TRIMESTRE'!$A$23:$X$23</definedName>
    <definedName name="_xlnm._FilterDatabase" localSheetId="15" hidden="1">'CID-15'!$A$30:$X$30</definedName>
    <definedName name="_xlnm._FilterDatabase" localSheetId="4" hidden="1">'DIC-01'!$A$30:$X$33</definedName>
    <definedName name="_xlnm._FilterDatabase" localSheetId="5" hidden="1">'DIP-02'!$A$30:$X$30</definedName>
    <definedName name="_xlnm._FilterDatabase" localSheetId="16" hidden="1">'EC-16'!$A$30:$X$30</definedName>
    <definedName name="_xlnm._FilterDatabase" localSheetId="9" hidden="1">'GC-08'!$A$30:$X$30</definedName>
    <definedName name="_xlnm._FilterDatabase" localSheetId="8" hidden="1">'GD-07'!$A$30:$AA$30</definedName>
    <definedName name="_xlnm._FilterDatabase" localSheetId="14" hidden="1">'GF-14'!$A$30:$AA$30</definedName>
    <definedName name="_xlnm._FilterDatabase" localSheetId="10" hidden="1">'GJ-09'!$A$30:$X$30</definedName>
    <definedName name="_xlnm._FilterDatabase" localSheetId="11" hidden="1">'GRF-11'!$A$30:$X$30</definedName>
    <definedName name="_xlnm._FilterDatabase" localSheetId="12" hidden="1">'GT-12'!$A$31:$V$31</definedName>
    <definedName name="_xlnm._FilterDatabase" localSheetId="13" hidden="1">'GTH-13'!$A$30:$X$30</definedName>
    <definedName name="_xlnm._FilterDatabase" localSheetId="1" hidden="1">'HISTORICO CERRADAS'!$A$23:$U$23</definedName>
    <definedName name="_xlnm._FilterDatabase" localSheetId="7" hidden="1">'IDP-04'!$A$30:$X$30</definedName>
    <definedName name="_xlnm._FilterDatabase" localSheetId="17" hidden="1">'MIC-03'!$A$30:$X$30</definedName>
    <definedName name="AREA">LISTAS!$C$2:$C$15</definedName>
    <definedName name="asd">'[4]HISTORICO '!#REF!</definedName>
    <definedName name="_xlnm.Criteria" localSheetId="8">'HISTORICO CERRADAS'!$T$25:$T$44</definedName>
    <definedName name="ESTADOHALLAZGO">LISTAS!$D$2:$D$5</definedName>
    <definedName name="FUENTE">LISTAS!$H$2:$H$11</definedName>
    <definedName name="MENÚ_DEL_REPORTE_CONSOLIDADO" localSheetId="12">#REF!</definedName>
    <definedName name="MENÚ_DEL_REPORTE_CONSOLIDADO">CONSOLIDADO!$H$2</definedName>
    <definedName name="PROCESOS" localSheetId="14">[1]LISTAS!$B$2:$B$15</definedName>
    <definedName name="PROCESOS" localSheetId="11">[2]LISTAS!$B$2:$B$15</definedName>
    <definedName name="PROCESOS" localSheetId="12">[3]LISTAS!$B$2:$B$15</definedName>
    <definedName name="PROCESOS">LISTAS!$B$2:$B$15</definedName>
    <definedName name="SUBSISTEMAS">LISTAS!$F$2:$F$8</definedName>
    <definedName name="TIPOACCION">LISTAS!$G$2:$G$5</definedName>
    <definedName name="TIPOHALLAZGO">LISTAS!$E$2:$E$3</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24" i="39" l="1"/>
  <c r="J24" i="22"/>
  <c r="J23" i="22"/>
  <c r="J23" i="39"/>
  <c r="J24" i="27"/>
  <c r="J23" i="27"/>
  <c r="F24" i="1" l="1"/>
  <c r="F26" i="1"/>
  <c r="F27" i="1"/>
  <c r="F32" i="1"/>
  <c r="F33" i="1"/>
  <c r="F34" i="1"/>
  <c r="F23" i="3"/>
  <c r="J23" i="43"/>
  <c r="F23" i="43"/>
  <c r="F29" i="1" s="1"/>
  <c r="F27" i="22"/>
  <c r="M25" i="1" s="1"/>
  <c r="F26" i="22"/>
  <c r="K25" i="1" s="1"/>
  <c r="F25" i="22"/>
  <c r="I25" i="1" s="1"/>
  <c r="F24" i="22"/>
  <c r="G25" i="1" s="1"/>
  <c r="F23" i="22"/>
  <c r="F25" i="1" s="1"/>
  <c r="F27" i="39"/>
  <c r="M31" i="1" s="1"/>
  <c r="F26" i="39"/>
  <c r="K31" i="1" s="1"/>
  <c r="F25" i="39"/>
  <c r="I31" i="1" s="1"/>
  <c r="F24" i="39"/>
  <c r="G31" i="1" s="1"/>
  <c r="F24" i="3"/>
  <c r="F24" i="35"/>
  <c r="G28" i="1" s="1"/>
  <c r="F23" i="39"/>
  <c r="F31" i="1" s="1"/>
  <c r="J24" i="35"/>
  <c r="J23" i="35"/>
  <c r="F27" i="35"/>
  <c r="M28" i="1" s="1"/>
  <c r="F26" i="35"/>
  <c r="K28" i="1" s="1"/>
  <c r="F25" i="35"/>
  <c r="I28" i="1" s="1"/>
  <c r="F23" i="35"/>
  <c r="F28" i="1" s="1"/>
  <c r="F27" i="31"/>
  <c r="F26" i="31"/>
  <c r="K34" i="1"/>
  <c r="F25" i="31"/>
  <c r="I34" i="1"/>
  <c r="F24" i="31"/>
  <c r="F23" i="31"/>
  <c r="F27" i="30"/>
  <c r="F26" i="30"/>
  <c r="F25" i="30"/>
  <c r="F24" i="30"/>
  <c r="F23" i="30"/>
  <c r="F27" i="29"/>
  <c r="F26" i="29"/>
  <c r="K32" i="1"/>
  <c r="F25" i="29"/>
  <c r="F24" i="29"/>
  <c r="F23" i="29"/>
  <c r="F25" i="27"/>
  <c r="I30" i="1" s="1"/>
  <c r="F24" i="27"/>
  <c r="G30" i="1" s="1"/>
  <c r="F23" i="27"/>
  <c r="F30" i="1" s="1"/>
  <c r="J24" i="43"/>
  <c r="F26" i="43"/>
  <c r="K29" i="1" s="1"/>
  <c r="F27" i="43"/>
  <c r="M29" i="1" s="1"/>
  <c r="F25" i="43"/>
  <c r="I29" i="1" s="1"/>
  <c r="F24" i="43"/>
  <c r="G29" i="1" s="1"/>
  <c r="F27" i="27"/>
  <c r="M30" i="1" s="1"/>
  <c r="F26" i="27"/>
  <c r="K30" i="1" s="1"/>
  <c r="F28" i="43"/>
  <c r="O29" i="1" s="1"/>
  <c r="O35" i="1" s="1"/>
  <c r="F27" i="24"/>
  <c r="M27" i="1"/>
  <c r="F26" i="24"/>
  <c r="F25" i="24"/>
  <c r="F24" i="24"/>
  <c r="F23" i="24"/>
  <c r="F27" i="23"/>
  <c r="M26" i="1"/>
  <c r="F26" i="23"/>
  <c r="K26" i="1"/>
  <c r="F25" i="23"/>
  <c r="F24" i="23"/>
  <c r="G26" i="1"/>
  <c r="F23" i="23"/>
  <c r="F27" i="21"/>
  <c r="F26" i="21"/>
  <c r="K24" i="1"/>
  <c r="F25" i="21"/>
  <c r="I24" i="1"/>
  <c r="F24" i="21"/>
  <c r="G24" i="1"/>
  <c r="F23" i="21"/>
  <c r="F27" i="20"/>
  <c r="M23" i="1" s="1"/>
  <c r="F26" i="20"/>
  <c r="K23" i="1" s="1"/>
  <c r="F25" i="20"/>
  <c r="I23" i="1" s="1"/>
  <c r="F24" i="20"/>
  <c r="G23" i="1" s="1"/>
  <c r="F23" i="20"/>
  <c r="F23" i="1" s="1"/>
  <c r="F27" i="19"/>
  <c r="M22" i="1" s="1"/>
  <c r="F26" i="19"/>
  <c r="K22" i="1"/>
  <c r="F25" i="19"/>
  <c r="F24" i="19"/>
  <c r="G22" i="1" s="1"/>
  <c r="F23" i="19"/>
  <c r="F22" i="1" s="1"/>
  <c r="F27" i="3"/>
  <c r="F26" i="3"/>
  <c r="K21" i="1" s="1"/>
  <c r="E22" i="43"/>
  <c r="O47" i="41"/>
  <c r="N47" i="41"/>
  <c r="M47" i="41"/>
  <c r="L47" i="41"/>
  <c r="K47" i="41"/>
  <c r="J13" i="41"/>
  <c r="J12" i="41"/>
  <c r="J11" i="41"/>
  <c r="J10" i="41"/>
  <c r="C24" i="41"/>
  <c r="N13" i="41"/>
  <c r="M13" i="41"/>
  <c r="L13" i="41"/>
  <c r="N12" i="41"/>
  <c r="M12" i="41"/>
  <c r="L12" i="41"/>
  <c r="N11" i="41"/>
  <c r="M11" i="41"/>
  <c r="L11" i="41"/>
  <c r="N10" i="41"/>
  <c r="N14" i="41"/>
  <c r="M10" i="41"/>
  <c r="M14" i="41"/>
  <c r="L10" i="41"/>
  <c r="L14" i="41"/>
  <c r="K13" i="41"/>
  <c r="K14" i="41"/>
  <c r="K12" i="41"/>
  <c r="K11" i="41"/>
  <c r="K10" i="41"/>
  <c r="G24" i="41"/>
  <c r="F24" i="41"/>
  <c r="E24" i="41"/>
  <c r="D24" i="41"/>
  <c r="U12" i="41"/>
  <c r="T12" i="41"/>
  <c r="S12" i="41"/>
  <c r="R12" i="41"/>
  <c r="Q12" i="41"/>
  <c r="E6" i="41"/>
  <c r="E5" i="41"/>
  <c r="E4" i="41"/>
  <c r="J14" i="41"/>
  <c r="J23" i="3"/>
  <c r="J24" i="3"/>
  <c r="E22" i="39"/>
  <c r="J23" i="20"/>
  <c r="J23" i="21"/>
  <c r="E22" i="35"/>
  <c r="J24" i="31"/>
  <c r="J23" i="31"/>
  <c r="J24" i="30"/>
  <c r="J23" i="30"/>
  <c r="J24" i="29"/>
  <c r="J23" i="29"/>
  <c r="J24" i="24"/>
  <c r="J23" i="24"/>
  <c r="J24" i="23"/>
  <c r="J23" i="23"/>
  <c r="J24" i="21"/>
  <c r="J24" i="20"/>
  <c r="J24" i="19"/>
  <c r="J23" i="19"/>
  <c r="F25" i="3"/>
  <c r="I21" i="1" s="1"/>
  <c r="E22" i="31"/>
  <c r="E22" i="30"/>
  <c r="E22" i="29"/>
  <c r="E22" i="27"/>
  <c r="E22" i="24"/>
  <c r="E22" i="23"/>
  <c r="E22" i="22"/>
  <c r="E22" i="21"/>
  <c r="E22" i="20"/>
  <c r="E22" i="19"/>
  <c r="H3" i="1"/>
  <c r="E22" i="3"/>
  <c r="I22" i="1"/>
  <c r="I27" i="1"/>
  <c r="M32" i="1"/>
  <c r="G33" i="1"/>
  <c r="K27" i="1"/>
  <c r="G32" i="1"/>
  <c r="I33" i="1"/>
  <c r="I32" i="1"/>
  <c r="K33" i="1"/>
  <c r="M24" i="1"/>
  <c r="G27" i="1"/>
  <c r="M33" i="1"/>
  <c r="G34" i="1"/>
  <c r="M34" i="1"/>
  <c r="E14" i="1" l="1"/>
  <c r="E9" i="1"/>
  <c r="E13" i="1"/>
  <c r="E10" i="1"/>
  <c r="F21" i="1"/>
  <c r="F35" i="1" s="1"/>
  <c r="G21" i="1"/>
  <c r="G35" i="1" s="1"/>
  <c r="I35" i="1"/>
  <c r="M21" i="1"/>
  <c r="K35" i="1"/>
  <c r="E12" i="1"/>
  <c r="E11" i="1"/>
  <c r="M35" i="1"/>
</calcChain>
</file>

<file path=xl/sharedStrings.xml><?xml version="1.0" encoding="utf-8"?>
<sst xmlns="http://schemas.openxmlformats.org/spreadsheetml/2006/main" count="3353" uniqueCount="1103">
  <si>
    <t>SIGLA PROCESO</t>
  </si>
  <si>
    <t>PROCESO</t>
  </si>
  <si>
    <t>DEPENDENCIAS</t>
  </si>
  <si>
    <t>FUENTE</t>
  </si>
  <si>
    <t>TIPO DE HALLAZGO</t>
  </si>
  <si>
    <t>TIPO DE ACCIÓN</t>
  </si>
  <si>
    <t>SUBSISTEMAS</t>
  </si>
  <si>
    <t>ESTADO DEL HALLAZGO</t>
  </si>
  <si>
    <t>DIVULGACIÓN Y COMUNICACIÓN</t>
  </si>
  <si>
    <t>Subdirección Académica</t>
  </si>
  <si>
    <t>Auditorías Internas</t>
  </si>
  <si>
    <t>No conformidad</t>
  </si>
  <si>
    <t>Corrección</t>
  </si>
  <si>
    <t>SGC</t>
  </si>
  <si>
    <t>DIRECCIÓN Y PLANEACIÓN</t>
  </si>
  <si>
    <t>Oficina Asesora de Planeación</t>
  </si>
  <si>
    <t>Autoevaluación del Control</t>
  </si>
  <si>
    <t>Observación</t>
  </si>
  <si>
    <t>Acción Preventiva</t>
  </si>
  <si>
    <t>SIGA</t>
  </si>
  <si>
    <t>Abierta - en Desarrollo</t>
  </si>
  <si>
    <t>MEJORAMIENTO INTEGRAL Y CONTINUO</t>
  </si>
  <si>
    <t>Oficina Asesora Jurídica</t>
  </si>
  <si>
    <t>Evaluación de Indicadores</t>
  </si>
  <si>
    <t>Acción Correctiva</t>
  </si>
  <si>
    <t>SGSI</t>
  </si>
  <si>
    <t>Abierta - Vencida</t>
  </si>
  <si>
    <t>Sistemas</t>
  </si>
  <si>
    <t>Evaluación de Planes de acción y Planes Operativos</t>
  </si>
  <si>
    <t>Acción de Mejora</t>
  </si>
  <si>
    <t>Cerrada</t>
  </si>
  <si>
    <t>Archivo y Correspondencia</t>
  </si>
  <si>
    <t>Informes de Auditoría de Gestión</t>
  </si>
  <si>
    <t>SRS</t>
  </si>
  <si>
    <t>Cerrada Condicional</t>
  </si>
  <si>
    <t>SAFYCD-Presupuesto</t>
  </si>
  <si>
    <t>Informes de Auditoría Entes de Control</t>
  </si>
  <si>
    <t>SGA</t>
  </si>
  <si>
    <t>GESTIÓN DOCUMENTAL</t>
  </si>
  <si>
    <t>SAFYCD-Tesorería</t>
  </si>
  <si>
    <t>Producto y/o servicio no conforme</t>
  </si>
  <si>
    <t>SCI</t>
  </si>
  <si>
    <t>GESTIÓN CONTRACTUAL</t>
  </si>
  <si>
    <t>SAFYCD-Contabilidad</t>
  </si>
  <si>
    <t>Quejas y reclamos</t>
  </si>
  <si>
    <t>GESTIÓN JURÍDICA</t>
  </si>
  <si>
    <t>SAFYCD-Talento Humano - Nómina</t>
  </si>
  <si>
    <t>Otros</t>
  </si>
  <si>
    <t>SAFYCD-Servicios Generales</t>
  </si>
  <si>
    <t>Centro de Documentación</t>
  </si>
  <si>
    <t>GESTIÓN TECNOLÓGICA</t>
  </si>
  <si>
    <t>Dirección General</t>
  </si>
  <si>
    <t>GESTIÓN DEL TALENTO HUMANO</t>
  </si>
  <si>
    <t>Oficina Control Interno</t>
  </si>
  <si>
    <t>GESTIÓN FINANCIERA</t>
  </si>
  <si>
    <t>CONTROL INTERNO DISCIPLINARIO</t>
  </si>
  <si>
    <t>PLAN DE MEJORAMIENTO POR PROCESO</t>
  </si>
  <si>
    <t>CÓDIGO:  FT-MIC-03-03</t>
  </si>
  <si>
    <t>PÁGINA:  ______   de   ______</t>
  </si>
  <si>
    <t>PROCESO:</t>
  </si>
  <si>
    <t>ACCIONES FORMULADAS (Por Tipo de Acción)</t>
  </si>
  <si>
    <t>TOTAL DE ACCIONES FORMULADAS</t>
  </si>
  <si>
    <t>PLAN DE MEJORAMIENTO POR PROCESOS - IDEP</t>
  </si>
  <si>
    <t>MENÚ DEL REPORTE CONSOLIDADO</t>
  </si>
  <si>
    <t>CERRADAS</t>
  </si>
  <si>
    <t>ÚLTIMA FECHA DE ACTUALIZACIÓN</t>
  </si>
  <si>
    <t>ACCIÓN CORRECTIVA</t>
  </si>
  <si>
    <t>1. RESULTADOS GENERALES DEL PLAN  DE MEJORAMIENTO IDEP</t>
  </si>
  <si>
    <t>CORTE DE ÚLTIMO SEGUIMIENTO</t>
  </si>
  <si>
    <t>2. RESULTADOS POR TIPOLOGÍA DE ACCIONES</t>
  </si>
  <si>
    <t>RESULTADOS DE CUMPLIMIENTO DE ACCIONES</t>
  </si>
  <si>
    <t>TOTALES</t>
  </si>
  <si>
    <t>SGSST</t>
  </si>
  <si>
    <t>DATOS GENERALES DEL HALLAZGO</t>
  </si>
  <si>
    <t>FORMULACIÓN DE ACCIONES</t>
  </si>
  <si>
    <t>SEGUIMIENTO LÍDER DEL PROCESO</t>
  </si>
  <si>
    <t>CODIFI.</t>
  </si>
  <si>
    <t>DEPENDENCIA</t>
  </si>
  <si>
    <t>FUENTE VERIFICABLE DE LA ACCIÓN</t>
  </si>
  <si>
    <t>CARGO DEL RESPONSABLE</t>
  </si>
  <si>
    <t>TOTAL ACCIONES POR PROCESO</t>
  </si>
  <si>
    <t>FECHA DE FORMULACIÓN DE LA ACCIÓN
(dd/mm/aaaa)</t>
  </si>
  <si>
    <t>INICIO
(dd/mm/aaaa)</t>
  </si>
  <si>
    <t>FIN
(dd/mm/aaaa)</t>
  </si>
  <si>
    <t>DESCRIPCIÓN DEL SEGUIMIENTO</t>
  </si>
  <si>
    <t>EVIDENCIAS</t>
  </si>
  <si>
    <t>ESTADO DE LAS ACCIONES GENERADAS EN EL  HALLAZGO</t>
  </si>
  <si>
    <t>DIC-01</t>
  </si>
  <si>
    <t>Divulgación y Comunicación</t>
  </si>
  <si>
    <t>DIP-02</t>
  </si>
  <si>
    <t>Dirección y Planeación</t>
  </si>
  <si>
    <t>AC-10</t>
  </si>
  <si>
    <t>Atención al Ciudadano</t>
  </si>
  <si>
    <t>IDP-04</t>
  </si>
  <si>
    <t>Investigación y Desarrollo Pedagógico</t>
  </si>
  <si>
    <t>GD-07</t>
  </si>
  <si>
    <t>Gestión Documental</t>
  </si>
  <si>
    <t>GC-08</t>
  </si>
  <si>
    <t>Gestión Contractual</t>
  </si>
  <si>
    <t>GJ-09</t>
  </si>
  <si>
    <t>Gestión Jurídica</t>
  </si>
  <si>
    <t>GRF-11</t>
  </si>
  <si>
    <t>Gestión de Recursos Físicos y Ambiental</t>
  </si>
  <si>
    <t>GT-12</t>
  </si>
  <si>
    <t>Gestión Tecnológica</t>
  </si>
  <si>
    <t>GTH-13</t>
  </si>
  <si>
    <t>Gestión del Talento Humano</t>
  </si>
  <si>
    <t>GF-14</t>
  </si>
  <si>
    <t>Gestión Financiera</t>
  </si>
  <si>
    <t>CID-15</t>
  </si>
  <si>
    <t>Control Interno Disciplinario</t>
  </si>
  <si>
    <t>EC-16</t>
  </si>
  <si>
    <t>Evaluación y Control</t>
  </si>
  <si>
    <t>MIC-03</t>
  </si>
  <si>
    <t>Mejoramiento Integral y Continuo</t>
  </si>
  <si>
    <t>Totales</t>
  </si>
  <si>
    <t>Total Acciones Formuladas</t>
  </si>
  <si>
    <t>INVESTIGACIÓN Y DESARROLLO PEDAGÓGICO</t>
  </si>
  <si>
    <t>SAFYDC Atención al Ciudadano -PQRS</t>
  </si>
  <si>
    <t>ATENCIÓN AL CIUDADANO</t>
  </si>
  <si>
    <t>GESTIÓN DE RECURSOS FÍSICOS Y AMBIENTAL</t>
  </si>
  <si>
    <t>EVALUACIÓN Y CONTROL</t>
  </si>
  <si>
    <t>Gestión de Riesgos</t>
  </si>
  <si>
    <t xml:space="preserve">Oficina Asesora de Planeación - Sistemas </t>
  </si>
  <si>
    <t>Oficina Asesora Jurídica - Contratación</t>
  </si>
  <si>
    <t xml:space="preserve">Oficina Asesora Jurídica </t>
  </si>
  <si>
    <t>SAFYCD-Archivo</t>
  </si>
  <si>
    <t>SAFYCD-Recursos físicos</t>
  </si>
  <si>
    <t>Auditorias externas</t>
  </si>
  <si>
    <t>Autoevaluación de control</t>
  </si>
  <si>
    <t>Producto y/o servicio no conforme.</t>
  </si>
  <si>
    <t>Peticiones, quejas, reclamos y solicitudes.</t>
  </si>
  <si>
    <t>SAFYCD-Talento Humano y Nómina</t>
  </si>
  <si>
    <t>FECHA DE LA NO CONFORMIDAD, OP. DE MEJORA U OBSERVACIÓN  
(dd/mm/aaaa)</t>
  </si>
  <si>
    <t xml:space="preserve">DESCRIPCIÓN  LA NO CONFORMIDAD, OP. DE MEJORA U OBSERVACIÓN  </t>
  </si>
  <si>
    <t xml:space="preserve">TIPO </t>
  </si>
  <si>
    <t>CAUSAS IDENTIFICADAS</t>
  </si>
  <si>
    <t>TIPO</t>
  </si>
  <si>
    <t>Oportunidad de mejora</t>
  </si>
  <si>
    <t>ACCION(S) GENERADAS POR LA NO CONFORMIDAD, OP. DE MEJORA U OBSERVACIÓN</t>
  </si>
  <si>
    <t>Acción Preventiva y/o de mejora</t>
  </si>
  <si>
    <t xml:space="preserve"> SEGUIMIENTO Y EVALUACIÓN DE LA OFICINA DE CONTROL INTERNO</t>
  </si>
  <si>
    <t>Vencida</t>
  </si>
  <si>
    <t>En ejecución</t>
  </si>
  <si>
    <t>NÚMERO DE NO CONFORMIDADES, OBSERVACIONES U OP. DE MEJORA DEL PROCESO</t>
  </si>
  <si>
    <t>ACCIONES VENCIDAS</t>
  </si>
  <si>
    <t>ACCIONES EN EJECUCIÓN</t>
  </si>
  <si>
    <t>No.</t>
  </si>
  <si>
    <t>ACCIONES CERRADA</t>
  </si>
  <si>
    <t>ACCION PREVENTIVA Y/O DE MEJORA</t>
  </si>
  <si>
    <t>EN EJECUCIÓN</t>
  </si>
  <si>
    <t>VENCIDAS</t>
  </si>
  <si>
    <t>NÚMERO DE NO CONFORMIDADES, OBSERVACIONES U OP. DE MEJORA</t>
  </si>
  <si>
    <t>ACCIONES CERRADAS</t>
  </si>
  <si>
    <t>Hallazgo</t>
  </si>
  <si>
    <t>RESPONSABLE OFICINA DE CONTROL INTERNO</t>
  </si>
  <si>
    <t>EFECTIVA</t>
  </si>
  <si>
    <t>INEFECTIVA</t>
  </si>
  <si>
    <t>CALIFICACION DE LA ACCION</t>
  </si>
  <si>
    <t>EFICIENTE</t>
  </si>
  <si>
    <t>VERSIÓN :  6</t>
  </si>
  <si>
    <t>Fecha Aprobación: 31/05/2018</t>
  </si>
  <si>
    <t>No se identificó  la asistencia especializada en la tarea de “Gestión de indicadores”, la cual hace parte de las obligaciones del contratista IT GOP S.A.S.</t>
  </si>
  <si>
    <t>El contrato se encuentra en ejecución y hay plazo hasta marzo 15 de 2016 para la ejecución de dicha actividad.</t>
  </si>
  <si>
    <t>Ejecutar la actividad en el primer trimestre de 2016.</t>
  </si>
  <si>
    <t>Informe de actividades del supervisor del contrato y el proveedor</t>
  </si>
  <si>
    <t>Profesional Especializado OAP</t>
  </si>
  <si>
    <t>Instrumentos Archivísticos - Tabla de Retención Documental y Cuadros de Clasificación Documental. La entidad no cuenta con las Tablas de Retención Documental (TRD) debidamente aprobada, convalidada e implementada. Así como tampoco con Cuadros de Clasificación Documental.</t>
  </si>
  <si>
    <t>No se ha logrado la convalidacion de las Tablas de Retencion Documental con el respectivo cuadro de clasificacion documental</t>
  </si>
  <si>
    <t>Realizar los ajustes solicitados por la Secretaria Técnica del Consejo Distrital de Archivos de Bogotá D.C.</t>
  </si>
  <si>
    <t>Documento de respuesta a los ajustes solicitados.</t>
  </si>
  <si>
    <t>Profesional Especializado 222-03</t>
  </si>
  <si>
    <t>06/10/2017: Se realizaron los ajuestes solicitados por la la Secretaria Técnica del Consejo Distrital de Archivos de Bogotá D.C
Por lo anterior se solicita el cierre de la no conformidad  puesto que se han desarrollado las acciones para eliminar las causas de la no conformidad.</t>
  </si>
  <si>
    <t>Z:\AVANCES TABLA DE RETENCION</t>
  </si>
  <si>
    <r>
      <t xml:space="preserve">Informe de Seguimiento Plan de Mejoramiento por procesos y Plan de Mejoramiento Archivistico (PRO-MIC-03-03 Planes de Mejoramiento, Acciones Correctivas, Preventivas y de Mejora)
Fecha de Seguimiento: 28 de Julio de 2017
30/09/2017: Archivo excel con ajustes, TRD ajustdas, Cuadro de clasificación ajustado y cuadro  de caracterización ajustado.
</t>
    </r>
    <r>
      <rPr>
        <b/>
        <sz val="10"/>
        <color indexed="8"/>
        <rFont val="Arial"/>
        <family val="2"/>
      </rPr>
      <t>10/04/2018: I</t>
    </r>
    <r>
      <rPr>
        <sz val="10"/>
        <color indexed="8"/>
        <rFont val="Arial"/>
        <family val="2"/>
      </rPr>
      <t>nforme radicado  455 del 28/03/2018 del Archivo General de la Nación,  No se presenta nuevas evidencias para el cumplimiento de las observaciones presentadas.</t>
    </r>
  </si>
  <si>
    <t>Realizar mesas de trabajo por dependencias para revisar la pertinencia y coherencia de las Tablas presentadas en el año 2016 al Archivo Distrital y generar  propuesta ajustada de acuerdo con los procesos y procedimientos actualizados y publicados en Maloca Aula SIG.</t>
  </si>
  <si>
    <t>Actas de mesas de trabajo, Tablas de Retención Documental preliminares</t>
  </si>
  <si>
    <t>06/10/2017: Se realizaron mesas de trabajo con las dependencias y se participo en mesas de actualizacion de procesos y procedimientos.
Por lo anterior se solicita el cierre de la no conformidad  puesto que se han desarrollado las acciones para eliminar las causas de la no conformidad.</t>
  </si>
  <si>
    <r>
      <t xml:space="preserve">Informe de Seguimiento Plan de Mejoramiento por procesos y Plan de Mejoramiento Archivistico (PRO-MIC-03-03 Planes de Mejoramiento, Acciones Correctivas, Preventivas y de Mejora)
Fecha de Seguimiento: 28 de Julio de 2017
12/10/2017: Radicado 25 de septiembre de 2017 y programación en Comité Directivo.
</t>
    </r>
    <r>
      <rPr>
        <b/>
        <sz val="10"/>
        <color indexed="8"/>
        <rFont val="Arial"/>
        <family val="2"/>
      </rPr>
      <t xml:space="preserve">
10/04/2018: </t>
    </r>
    <r>
      <rPr>
        <sz val="10"/>
        <color indexed="8"/>
        <rFont val="Arial"/>
        <family val="2"/>
      </rPr>
      <t>Respuesta informe de seguimiento al Plan Archivístico rad 455 del 28/03/2018 Archivo General de la Nación</t>
    </r>
  </si>
  <si>
    <t>Elaboración y ajuste de los anexos de las Tablas de Retención Documental.</t>
  </si>
  <si>
    <t>Cuadro de Clasificación Documental, Fichas de Valoración Documental, introducción.</t>
  </si>
  <si>
    <t>06/10/2017:  Se elaboraron las Tablas de Retencion Documental Junto con sus anexos .documentos soportes equipo de computo del profesional Especializado de Gestión Documental. 
Por lo anterior se solicita el cierre de la no conformidad  puesto que se han desarrollado las acciones para eliminar las causas de la no conformidad.</t>
  </si>
  <si>
    <r>
      <t xml:space="preserve">Informe de Seguimiento Plan de Mejoramiento por procesos y Plan de Mejoramiento Archivistico (PRO-MIC-03-03 Planes de Mejoramiento, Acciones Correctivas, Preventivas y de Mejora)
Fecha de Seguimiento: 28 de Julio de 2017
</t>
    </r>
    <r>
      <rPr>
        <b/>
        <sz val="10"/>
        <color indexed="8"/>
        <rFont val="Arial"/>
        <family val="2"/>
      </rPr>
      <t xml:space="preserve">
10/04/2018</t>
    </r>
    <r>
      <rPr>
        <sz val="10"/>
        <color indexed="8"/>
        <rFont val="Arial"/>
        <family val="2"/>
      </rPr>
      <t>: Respuesta informe de seguimiento al Plan Archivístico rad 455 del 28/03/2018 Archivo General de la Nación</t>
    </r>
  </si>
  <si>
    <t>Aprobación de las TRD por el Comité de Archivo del IDEP.</t>
  </si>
  <si>
    <t>Tabla de Retención Documental final, Acta de aprobación del comité de Archivo.</t>
  </si>
  <si>
    <t>06/10/2017: El 28 de julio de la viegencia actual ,  el comité interno de Archivos del IDEP,  Aprobo las Tablas de Retencion Documental.
Por lo anterior se solicita el cierre de la no conformidad  puesto que se han desarrollado las acciones para eliminar las causas de la no conformidad</t>
  </si>
  <si>
    <t>Enviar las TRD para su convalidación a la Secretaría Técnica del Consejo Distrital de Archivos de Bogotá D.C.</t>
  </si>
  <si>
    <t xml:space="preserve">Comunicación de envió anexando la TRD. </t>
  </si>
  <si>
    <t>06/10/2017: Mediante radicado No. 1-2017-19693 se radicaron las TRD en la Secretaria Tecnica del Consejo Distrital de Archivos.
Por lo anterior se solicita el cierre de la no conformidad  puesto que se han desarrollado las acciones para eliminar las causas de la no conformidad.</t>
  </si>
  <si>
    <t>Conformación de los Archivos Públicos. La entidad no ha elaborado las tablas de valoración para la organización del fondo acumulado.</t>
  </si>
  <si>
    <t>No se ha logrado la convalidacion de las Tablas de Valoracion  Documental con el respectivo cuadro de clasificacion documental</t>
  </si>
  <si>
    <t>Ajustar las Tablas de Valoración Documental (TVD) de acuerdo con las recomendaciones de la  Secretaría Técnica del Consejo Distrital de Archivos de Bogotá D.C.</t>
  </si>
  <si>
    <t xml:space="preserve">
06/10/2017:Se elaboró Versión N°1 de las Tablas de Valoración Documental
Por lo anterior se solicita el cierre de la no conformidad  puesto que se han desarrollado las acciones para eliminar las causas de la no conformidad.
23/11/2017: Se identifican los ajustes realizados a partir de  los requerimientos solicitados por la Secretaria Técnica en el concepto de revisión, evaluación y convalidación de la Tabla de Valoración Documental del Instituto para La investigación Educativa y el Desarrollo Pedagógico IDEP. Radicado No. 1-2016-5183 de fecha 10/02/2016. Estos fueron socializadas en Comité de Archivo del 12 de diciembre de 2017 y donde se ajustó la evolución orgánica de la entidad y se establecen 3 periodos, se realizó un inventario documental para cada periodo, Se identifican los distintos ajustes de valoración  primaria y secundaria. </t>
  </si>
  <si>
    <t>23/11/2017: Z:\TABLA DE VALORACION DOCUMENTAL_AJUSTES</t>
  </si>
  <si>
    <t xml:space="preserve">Elaboración de los anexos de las Tablas de Valoración Documental. </t>
  </si>
  <si>
    <t>06/10/2017: Se elaboró versión N° 1 del Cuadro de Clasificación Documental para las TVD
Por lo anterior se solicita el cierre de la no conformidad  puesto que se han desarrollado las acciones para eliminar las causas de la no conformidad
23/11/2017:Se estan realizando los ajustes solicitados</t>
  </si>
  <si>
    <t>Aprobación de las TVD por el Comité de Archivo del IDEP.</t>
  </si>
  <si>
    <t xml:space="preserve">Tabla de Valoración  Documental final, Acta de aprobación del comité de Archivo </t>
  </si>
  <si>
    <t xml:space="preserve">06/10/2017: Actividad en desarrollado programada para el IV Trismetre de la vigencia actual.
23/11/2017:El comité se realizara la primera semana de Diciembre </t>
  </si>
  <si>
    <t>Enviar las TVD para su convalidación a la Secretaría Técnica del Consejo Distrital de Archivos de Bogotá D.C.</t>
  </si>
  <si>
    <t xml:space="preserve">Comunicación de envió anexando la TVD. </t>
  </si>
  <si>
    <t xml:space="preserve">06/10/2017: Actividad en desarrollado programada para el IV Trismetre de la vigencia actual.
23/11/2017: Las Tablas de Valoracion Documental se enviaran a la secretaria técnica el 15 de Dicimbre del año en curso. </t>
  </si>
  <si>
    <t>Aplicación de las Tablas de Valoración Documental.</t>
  </si>
  <si>
    <t>Inventarios documentales conforme las Tablas de Valoración Documental Aprobadas y convalidadas. Actas de transferencias Secundarias.</t>
  </si>
  <si>
    <t>Organización de los Archivos de Gestión. La entidad no esta aplicando los criterios de organización de los archivos de gestion según la normatividad relacionada: ordenación, foliación hoja de control, control de prestamos  de documentos, numeración de actos administrativos e integridad física de los documentos.</t>
  </si>
  <si>
    <t>Implementación de la Tabla  de Retención Documental convalidada por el Consejo Distrital de Archivos.</t>
  </si>
  <si>
    <t>Inventarios actualizados conforme la TRD aprobada y convalidada.</t>
  </si>
  <si>
    <t>Organización de Historias Laborales. La entidad no presenta evidencia de la organización de las historias laborales</t>
  </si>
  <si>
    <t>Validar y revisar la organización de las historias labores de acuerdo a la Circular Externa No. 04 de 2003.</t>
  </si>
  <si>
    <t>Lista de chequeo para las historias laborales diseñada de acuerdo a la Circular Externa No. 04 de 2003.</t>
  </si>
  <si>
    <t xml:space="preserve">Se realizo la verificacion a 37   Historias laborales de los funcionarios que se encuentran activos. Todas las historias estan organizadas conforme la circular. Hay 18 historias que tienen la lista de chequeo diligenciada. 19 tienen la lista  y esta pendiente  diligenciarla. 
06/10/2017:  De acuerdo a lo dispuesto por la Circular N° 004 de 2003 , Se efecuto la organizacion de 37 Historias laborales.
Por lo anterior se solicita el cierre de la no conformidad  puesto que se han desarrollado las acciones para eliminar las causas de la no conformidad. </t>
  </si>
  <si>
    <t>Sistema Integrado de Conservación - SIC. La entidad no cuenta con un sistema Integrado de Conservacion para la preservacion de los documentos de archivo desde su producción hasta su disposicion final.</t>
  </si>
  <si>
    <t>Existe el plan de conservacion Documental   Y los seis 6 programas contenidos en el mismo. Pero aun no se han implementado en el instituto</t>
  </si>
  <si>
    <t>Actualizar el Plan de Conservacion Documental.</t>
  </si>
  <si>
    <t>Plan de conservación doumental Actualizado, Acta del comité interno de Archivo.</t>
  </si>
  <si>
    <t>Subdirección Administrativa, Financiera y de Control Disciplinario.</t>
  </si>
  <si>
    <t>Ejecución del Plan de Conservación Documental.</t>
  </si>
  <si>
    <t>Listados de asistencia.</t>
  </si>
  <si>
    <t>No se está dando cumplimiento a las actividades correspondientes al procedimiento "PRO-GD-07-06  Consulta y préstamo documental de los archivos de gestión o central", respecto al diligenciamiento del formato FT-GD-07-03 Préstamo de Expedientes, el cual debe ser diligenciando todos los campos con los datos básicos del expediente a prestar y se solicita firma de la persona que recibe el expediente.</t>
  </si>
  <si>
    <t xml:space="preserve">Desconocimiento del procedimiento PRO-GD-07-06  Consulta y préstamo documental de los archivos de gestión o central" </t>
  </si>
  <si>
    <t>Capacitacion en el procedimiento PRO-GD-07-06  Consulta y préstamo documental de los archivos de gestión o central" y en el  diligenciamiento del formato a los responsables de las actividades.</t>
  </si>
  <si>
    <t>FT-GD-07-11 REGISTRO DE ASISTENCIA A EVENTOS Y OTRAS ACTIVIDADES</t>
  </si>
  <si>
    <t>26/03/2018. El 15 de febrero se realizo  la capacitación programada  sobre  el procedimiento PRO-GD-07-06  Consulta y préstamo documental de los archivos de gestión o central"</t>
  </si>
  <si>
    <r>
      <rPr>
        <b/>
        <sz val="10"/>
        <color indexed="8"/>
        <rFont val="Arial"/>
        <family val="2"/>
      </rPr>
      <t>26/03/2018.</t>
    </r>
    <r>
      <rPr>
        <sz val="10"/>
        <color indexed="8"/>
        <rFont val="Arial"/>
        <family val="2"/>
      </rPr>
      <t xml:space="preserve">
FT-GD-07-11 REGISTRO DE ASISTENCIA A EVENTOS Y OTRAS ACTIVIDADES- de fecha 15 de febrero de 2018</t>
    </r>
  </si>
  <si>
    <r>
      <t xml:space="preserve">10/04/2018: </t>
    </r>
    <r>
      <rPr>
        <sz val="10"/>
        <color indexed="8"/>
        <rFont val="Arial"/>
        <family val="2"/>
      </rPr>
      <t>Revisado el listado de asistencia a la capacitación en donde se presentó el formato de préstamo de expedientes al funcionario responsable de esta actividad, se evidencia que se dio cumplimiento a esta acción.</t>
    </r>
  </si>
  <si>
    <r>
      <t xml:space="preserve">10/04/2018: </t>
    </r>
    <r>
      <rPr>
        <sz val="10"/>
        <color indexed="8"/>
        <rFont val="Arial"/>
        <family val="2"/>
      </rPr>
      <t xml:space="preserve">Listado de asistencia presentación formato del 15/02/2018
</t>
    </r>
  </si>
  <si>
    <t>Revisión y ajuste al formato FT-GD-07-03 Préstamo de Expedientes</t>
  </si>
  <si>
    <t>Formato FT-GD-07-03 Préstamo de Expedientes revisado</t>
  </si>
  <si>
    <t>26/03/2018: Se realizo revision al formato o FT-GD-07-03 Préstamo de Expedientes no es necesario realizar ajuste al mismo</t>
  </si>
  <si>
    <r>
      <rPr>
        <b/>
        <sz val="10"/>
        <color indexed="8"/>
        <rFont val="Arial"/>
        <family val="2"/>
      </rPr>
      <t>26/03/2018</t>
    </r>
    <r>
      <rPr>
        <sz val="10"/>
        <color indexed="8"/>
        <rFont val="Arial"/>
        <family val="2"/>
      </rPr>
      <t xml:space="preserve">
FT-GD-07-11 REGISTRO DE ASISTENCIA A EVENTOS Y OTRAS ACTIVIDADES- de fecha 15 de febrero de 2018</t>
    </r>
  </si>
  <si>
    <r>
      <t xml:space="preserve">10/04/2018: </t>
    </r>
    <r>
      <rPr>
        <sz val="10"/>
        <color indexed="8"/>
        <rFont val="Arial"/>
        <family val="2"/>
      </rPr>
      <t>Se revisa en Maloca Aula SIG en donde se evidencia que el formato que se encuentra vigente es el FT-GD-07-03 PRESTAMO DE EXPEDIENTES Versión  2, con Fecha Aprobación:20/02/2014. Teniendo en cuenta que el responsable de la acción en su seguimiento dice que no es necesario su ajuste, se da por cerrada esta acción.</t>
    </r>
  </si>
  <si>
    <t>Maloca Aula SIG
http://www.idep.edu.co/?q=content/gd-07-proceso-de-gesti%C3%B3n-documental#overlay-context=</t>
  </si>
  <si>
    <t>Verificar el adecuado y completo diligenciamiento del total de los campos previstos en el formato de consulta</t>
  </si>
  <si>
    <t>formato FT-GD-07-03 Préstamo de Expedientes</t>
  </si>
  <si>
    <t>SAFYCD-PQRS</t>
  </si>
  <si>
    <t>Una vez revisados los valores registrados en las variables del indicador "Eficacia en la entrega de la correspondencia del IDEP", se identificaron las siguientes  diferencias al realizar el cruce de información: 
Segundo Trimestre: 198 comunicaciones recibidas, 42 PQRS y 177 Facturas, para un total de 417 comunicaciones, lo que difiere de lo registrado en el indicador que son 239 comunicaciones.
Tercer Trimestre: 215 comunicaciones recibidas, 77 PQRS y 198 Facturas, para un total de 498 comunicaciones, lo que difiere de lo registrado en el indicador que son 126 comunicaciones.
Adicionalmente, las variables del indicador establecen la oportunidad en la entrega de la correspondencia, lo que difiere del nombre del indicador que establece la "Eficacia en la entrega de la correspondencia del IDEP". Se recomienda generar concordancia entre el objetivo, nombre y fórmula del indicador, así como un parámetro claro del tiempo previsto para el reparto y entrega de la correspondencia interna en la entidad.
Respecto al indicador "Eficiencia en la atención a consultas y requerimientos de archivo", en el desarrollo de la auditoría no fue posible corroborar los valores registrados en las variables del indicador, dado que el expediente físico suministrado carece de fechas de solicitud, entrega y devolución de los documentos del archivo central.</t>
  </si>
  <si>
    <t xml:space="preserve">La capacitacion dada al funcionario responsable de la ventanilla de radicacion fue deficiente. </t>
  </si>
  <si>
    <t>Capacitacion exhaustiva al funcionario responsable de la ventanilla en puesto de trabajo.</t>
  </si>
  <si>
    <t>26/03/2018,
FT-GD-07-11 REGISTRO DE ASISTENCIA A EVENTOS Y OTRAS ACTIVIDADES- de fecha 15 de febrero de 2018</t>
  </si>
  <si>
    <r>
      <t xml:space="preserve">10/04/2018 </t>
    </r>
    <r>
      <rPr>
        <sz val="10"/>
        <color indexed="8"/>
        <rFont val="Arial"/>
        <family val="2"/>
      </rPr>
      <t>Listado de asistencia</t>
    </r>
  </si>
  <si>
    <t>Revision y ajuste a los indicadores de gestión.</t>
  </si>
  <si>
    <t>Indicadores ajustados</t>
  </si>
  <si>
    <t>Seguimiento al reporte de la correspondencia recibida.</t>
  </si>
  <si>
    <t>Reporte de la correspondencia recibida.</t>
  </si>
  <si>
    <t>02/04/2018,
correo electronico del 28/03/2018</t>
  </si>
  <si>
    <r>
      <t xml:space="preserve">28/07/2017: Diana Karina Ruiz P. 
</t>
    </r>
    <r>
      <rPr>
        <b/>
        <sz val="10"/>
        <color indexed="8"/>
        <rFont val="Arial"/>
        <family val="2"/>
      </rPr>
      <t>10/04/2018:</t>
    </r>
    <r>
      <rPr>
        <sz val="10"/>
        <color indexed="8"/>
        <rFont val="Arial"/>
        <family val="2"/>
      </rPr>
      <t xml:space="preserve"> Alix del Pilar Hurtado Pedraza, Técnico Operativo (E )</t>
    </r>
  </si>
  <si>
    <r>
      <t xml:space="preserve">28/07/2017: Diana Karina Ruiz P.
12/10/2017: Diana Karina Ruiz-Jefe de OCI
Alix del Pilar Hurtado Pedraza-Técnico Operativo OCI
</t>
    </r>
    <r>
      <rPr>
        <b/>
        <sz val="10"/>
        <color indexed="8"/>
        <rFont val="Arial"/>
        <family val="2"/>
      </rPr>
      <t>10/04/2018:</t>
    </r>
    <r>
      <rPr>
        <sz val="10"/>
        <color indexed="8"/>
        <rFont val="Arial"/>
        <family val="2"/>
      </rPr>
      <t xml:space="preserve"> Alix del Pilar Hurtado Pedraza, Técnico Operativo (E )</t>
    </r>
  </si>
  <si>
    <r>
      <t xml:space="preserve">28/07/2017: Diana Karina Ruiz P.
</t>
    </r>
    <r>
      <rPr>
        <b/>
        <sz val="10"/>
        <color indexed="8"/>
        <rFont val="Arial"/>
        <family val="2"/>
      </rPr>
      <t>10/04/2018</t>
    </r>
    <r>
      <rPr>
        <sz val="10"/>
        <color indexed="8"/>
        <rFont val="Arial"/>
        <family val="2"/>
      </rPr>
      <t>: Alix del Pilar Hurtado Pedraza, Técnico Operativo (E )</t>
    </r>
  </si>
  <si>
    <r>
      <t xml:space="preserve">10/04/2018: </t>
    </r>
    <r>
      <rPr>
        <sz val="10"/>
        <color indexed="8"/>
        <rFont val="Arial"/>
        <family val="2"/>
      </rPr>
      <t>Alix del Pilar Hurtado Pedraza, Técnico Operativo (E )</t>
    </r>
  </si>
  <si>
    <r>
      <rPr>
        <b/>
        <sz val="10"/>
        <color indexed="8"/>
        <rFont val="Arial"/>
        <family val="2"/>
      </rPr>
      <t>10/04/2018</t>
    </r>
    <r>
      <rPr>
        <sz val="10"/>
        <color indexed="8"/>
        <rFont val="Arial"/>
        <family val="2"/>
      </rPr>
      <t>: Alix del Pilar Hurtado Pedraza, Técnico Operativo (E )</t>
    </r>
  </si>
  <si>
    <t>Revisar y ajustar  la valoración de probabilidad e impacto de los riesgos del proceso  y los controles relacionados, con la OAP</t>
  </si>
  <si>
    <t xml:space="preserve">Matriz de riesgos y controles del proceso </t>
  </si>
  <si>
    <t>Profesional Universitario -  Servicios Generales</t>
  </si>
  <si>
    <t>23/11/2017: http://www.idep.edu.co/?q=content/mapa-de-riesgos-por-proceso#overlay-context=</t>
  </si>
  <si>
    <t xml:space="preserve">Solicitar mediante memorando al supervisor del contrato del aplicativo del Sistema Información SIAFI,  que se asigne la fecha automáticamente,  en la que se hacer el registro   para que todos los documentos generados del Módulo Administrativa - Bienes,   tengan la fecha del día actual. </t>
  </si>
  <si>
    <t xml:space="preserve">Emitir acto administrativo  y radicarlo </t>
  </si>
  <si>
    <t>23/11/2017: Memorando N° 001658 de fecha 23/11/2017.</t>
  </si>
  <si>
    <t>De la gestión de riesgos del proceso se materializaron los siguientes:
*Pérdida de bienes del inventario del Instituto. (Perdida de equipos de cómputo y de comunicaciones)
*No realizar el procedimiento de baja de manera oportuna.
Por lo que se requiere revisar el riesgo residual que hoy se encuentra valorado en zona baja, reformulando e incluyendo todos los controles para evitar su reincidencia.</t>
  </si>
  <si>
    <t>Se presentaron situaciones por variables en la gestión de procesos que provocaron la materializacion de estos.</t>
  </si>
  <si>
    <t xml:space="preserve">Una vez revisado el expediente denominado  "Salidas de Almacén de la vigencia  2016", se identificaron las siguientes  situaciones en el procedimiento GRF-GT-11-01 EGRESOS O SALIDAS DE BIENES: 
1)  Se observa que en Diez y Siete (17) Salidas (documento emitido por SIAFI), se encuentran diferencias entre la fecha reportada en la Salida de Almacén como documento soporte y el formato "FT-GRF-11-03 Solicitud de Bienes Área de Servicios Generales" que hace parte de los soportes de cada una de ellas. (Salidas Nos. 2, 4, 5, 7, 20, 26, 37, 43, 59, 60, 61, 62, 63, 64, 65, 66 y 70).
2) Se identifica que la cantidad solicitada en el formato  FT-GRF-11-03 Solicitud de Bienes Área de Servicios Generales  no corresponde a la que se registra en la salida correspondiente.  (Salidas Nos. 4, 5, 7, 9 y 42).
3) Igualmente, se observa que en dos (2) salidas, se hace referencia como soporte el formato FT-GRF-11-03, el cual una vez revisado, no se  encuentra como soporte documental de  la salida correspondiente. (Salidas Nos. 39 y 40).
4) Revisado el expediente de "Salidas de Almacén de la vigencia  2016",  se observa que Cincuenta y seis (56) de estos, presentan diferencias entre  la fecha que figura en el documento físico y  la fecha del sistema, esto se identificó en  SIAFI (Bitácora de Estados) para cada uno de los registros.
Información detallada “Anexo_1_verificación_Recursos_Físicos_2017”
</t>
  </si>
  <si>
    <t xml:space="preserve">Deficiencia al registrar la información en el sistema de información SIAFI, toda vez  que al abrir el aplicativo muestra el documento, en la ultima fecha de salida grabado y permite realizar los registros en esta fecha, independiente del día en que se haga.
</t>
  </si>
  <si>
    <t>Se identificaron las siguientes  situaciones en el procedimiento PRO-GRF-11-02 INGRESOS,  que se especifican por registro en el anexo:
Revisado el expediente denominado "Ingresos / Altas de Almacén Vigencia 2016" ,  se observa que Ocho (8) de estos, presentan diferencias entre  la fecha que figura en el documento físico y  la fecha del sistema, esto se identificó en  SIAFI (Bitácora de Estados) para cada uno de los registros.</t>
  </si>
  <si>
    <t>Se identifica que algunas actas de comités del proceso se suscriben hasta dos meses después de la celebración de los mismos. (Anexo 1), adicionalmente una vez revisado el expediente denominado "Actas de sostenibilidad contable 2015", se encuentra sin foliar y el rotulo no se encuentra acorde con las tablas de retención documental, dado que en el rótulo se identifica como: "SERIE: CONCILIACIÓN; SUBSERIE: ACTAS; y Rótulo sin fecha de aprobación del SIG.</t>
  </si>
  <si>
    <t xml:space="preserve">No se está siguiendo  lo establecido en las Resoluciones de creación de los comités en cuanto al tiempo de suscripción de las actas.                                       </t>
  </si>
  <si>
    <t>Generar una alerta en calendario google aps para realizar la suscripción de las actas de acuerdo con el tiempo establecido en la Resolución De creación de Comités</t>
  </si>
  <si>
    <t>Verificacion de alertas en el calendario google aps del responsable de cada comité.</t>
  </si>
  <si>
    <t>Subdirector Administrativo, Financiero y de Control Interno Disciplinario / Profesional Especializado Responsable de Presupuesto</t>
  </si>
  <si>
    <t>Se presentan 12 acciones de las 34 acciones formuladas en el Plan de Mejoramiento por procesos en estado vencido, equivalente al 35%, la mayoría de acciones se relacionan con la auditoría de 2016. Este retraso puede estar relacionado con la distribución de cargas de trabajo al interior del proceso y con la falta de  apropiación del ciclo de mejoramiento por los referentes designados. Esta situación incide en la materialización del riesgo del proceso de transversal Mejoramiento Continuo: “Inadecuado tratamiento de las no conformidades, hallazgos, acciones preventivas correctivas y de mejora” y es un incumplimiento del numeral 8.5. MEJORA, 8.5.1. Mejora Continua de la NTCGP 1000:2009 adoptada por la ley 872 de 2003.</t>
  </si>
  <si>
    <t xml:space="preserve">Las acciones correctivas no estan siendo efectivas
las alertas de seguimiento no estan siendo eficaces 
No se están revisando y actualizando los documentos donde se refleje  los cambio normativos y/o la operatividad del proceso, esto  conlleva a que el principio de multitud de cambios de la mejora continua no sea eficiente. 
</t>
  </si>
  <si>
    <t xml:space="preserve">Actualizar los procedimientos, documentos y formatos del  área de Contabilidad </t>
  </si>
  <si>
    <t xml:space="preserve">Seguimiento al Plan de Mejora Auditorioa 2016 </t>
  </si>
  <si>
    <t xml:space="preserve">Profesional Especializado  - Contabilidad </t>
  </si>
  <si>
    <t>Se identificaron las siguientes  situaciones en el PRO-GF-14-14 CAUSACIÓN ÓRDENES DE PAGO que se especifican por registro en el anexo:
Revisada una muestra de comprobantes de egreso 2017, se observa que veintidós  (22) de estos junto con  sus respectivas órdenes de pago, presentan diferencias entre  la fecha que figura en el documento físico y  la fecha del sistema, esto se identificó en  SIAFI (Bitácora de Estados) para cada uno de los registros.  
En esta muestra  en cuatro de las  órdenes de pago revisadas  (Ordenes de pago 25, 26, 27 y 89 de 2017), se identifica que las facturas fueron  radicadas por fuera del tiempo   establecido por las comunicaciones  mensuales vía correo Electrónico que emite  la Subdirección Administrativa y Financiera  (Tesorería)  y por fuera de  la directriz dada en la circular No. 006 del 6/06/2015 emitida por la Dirección General del IDEP, en la cual dice "... el Instituto como mecanismo de control en el registro de sus operaciones con terceros, a partir de la fecha efectuará un cierre mensual para la recepción de solicitudes de desembolso por parte de los supervisores de contrato a la Tesorería del Instituto, teniendo en cuenta que la fecha de la factura o cuenta de cobro del contratista debe estar dentro del rango del primero (01) al décimo octavo (18) día calendario del mes, en coherencia con el Programa Anual de Pagos - PAC; si este último día no es hábil, se debe anticipar la fecha de facturación para el día inmediatamente anterior, en su defecto, tendrá que presentar la factura o la cuenta de cobro en el mes siguiente dentro del mismo rango".
En la muestra revisada se presentan diferencias entre la orden de pago y el comprobante de egreso de entre 12 y 18 días cuando el procedimiento CAUSACIÓN ÓRDENES DE PAGO  PRO-GF-14-14  establece en el numeral de 8. Tiempos  que este se desarrolla en tres (3) días, esto posiblemente a una determinación de tiempos del ciclo del procedimiento que no establece  a que etapa corresponden estos y que incide en la desviación del estándar y una afectación de ciclo tesoral de la entidad.</t>
  </si>
  <si>
    <t xml:space="preserve">No se están revisando y actualizando los documentos donde se refleje  los cambio normativos y/o la operatividad del proceso, esto  conlleva a que el principio de multitud de cambios de la mejora continua no sea eficiente. </t>
  </si>
  <si>
    <t>Actualizar procedimiento PRO-GF-174-14 Causación de orden de pago a tesorería.</t>
  </si>
  <si>
    <t>http://www.idep.edu.co/?q=content/gf-14-proceso-de-gesti%C3%B3n-financiera#overlay-context=</t>
  </si>
  <si>
    <t xml:space="preserve">Profesional Especializado Tesorería </t>
  </si>
  <si>
    <t xml:space="preserve">Se identifica el no cumplimiento de las siguientes políticas de operación del PRO-GF-14-12 REVISIÓN A LOS INFORMES DE EJECUCIÓN FINANCIERA DE LOS RECURSOS ENTREGADOS EN ADMINISTRACIÓN:
"El Contratista deberá entregar los Informes Financieros, de acuerdo con lo establecido por la Guía del IDEP adoptada mediante la Resolución 129 de 2004".  (Esta guía se menciona en la actividad 5 del mismo y no es registrada en la gestión documental del proceso)
"Tratándose de los contratos y convenios interadministrativos relacionados con el área misional del IDEP, estos informes de ejecución, los trimestrales y el final, deben ser suscritos por el (la) supervisor (a) y el (la) Subdirector (a) Académico (a)"
"Todos los contratos y/o convenios que sean financiados mediante recursos financieros de inversión del IDEP, deberán especificar en las cláusulas del contrato el número de informes financieros a presentar y las fechas en las que debe hacerlo" (No se identifico en convenio 18 y 26 de 2016)
"Con base en los informes de ejecución financiera que trimestralmente reporta la Subdirección Administrativa, Financiera y de Control Disciplinario de estos convenios y contratos interadministrativos (o de asociación u otros de similar naturaleza), cada uno (a) de los (las) supervisores (as) de los mismos por parte del IDEP deben elaborar y presentar, también trimestralmente (o como se haya acordado en las minutas correspondientes), a más tardar el quinto día hábil de cada trimestre, a las instancias internas (Subdirecciones y Oficinas Asesoras) y externas competentes, los respectivos informes de ejecución en los términos de la Propuesta Técnico – Económica presentada y aprobada por la entidad contratante o cooperante en cada caso. Además de estos informes de ejecución trimestrales, los (las) supervisores (as) anteriormente referidos deben elaborar y presentar a las instancias internas y externas competentes, a más tardar el quinto día hábil después de la finalización de cada convenio o contrato interadministrativo, el respectivo informe final, con base en el cual se debe realizar la liquidación de cada uno de estos contratos y convenios" ( No se identificaron informes de ejecución trimestrales sino en cada expedientes contractual con periodicidad distinta)
El incumplimiento de estas políticas incide en la gestión contractual dado que no se evidencia uniformidad en las clausulas y presentación de informes financieros, esta situación puede asociarse a la no actualización de lineamientos documentales del proceso  que requieren de  falta de escenarios entre dependencias para la determinación de lineamientos unificados y trasversales al proceso de Gestión Financiera.
</t>
  </si>
  <si>
    <t xml:space="preserve">Fusionar el procedimiento PRO-GF-14-05  Análisis de Información Financiera con el procedimiento  PRO-GF-14-11 Gestión Contable , el cual se denominara Gestión Contable. </t>
  </si>
  <si>
    <t>Expedir acto administrativo  que derogue la resolución  No 129  de 2004 , con el fin de actualizar el procedimiento de revisión a los informes de ejecución financiera de los recursos entregados en la administración .</t>
  </si>
  <si>
    <t>Resolución publicada  \\192.168.1.252\resoluciones</t>
  </si>
  <si>
    <t>Profesional Especializado  - Contabilidad y Oficina Asesora Jurídica</t>
  </si>
  <si>
    <t>Diferencias en la información de partidas conciliatorias entre Tesorería y Contabilidad.  Sin soportes</t>
  </si>
  <si>
    <t>1. Falta de autocontrol, transparencia y honestidad del profesional del àrea de tesorería.
2. Insuficientes controles  al rol de tesorero.
3. Insuficientes puntos de control  para el reporte de ordenes de pago (D216/17 Art 9) y ordenes de pagos de recursos propios.
4. Falta de reporte de informes diarios de bancos por parte del área de Tesorería.
5. Incumplimiento del manual de funciones.
6. Falta de mecanismos de comunicación requeridos de acuerdo a los lineamientos establecidos por la Corporación Transparencia por Colombia.
7. Enfoque principalmente orientado hacia el Subsistema de gestiòn de calidad desde las auditorias realizadas por Control Interno y no hacia la operatividad del área.
8. Insuficiente documentación en el SIG del proceso de Gestión financiera (Tesorería).
9.  Falta de aplicación de controles en el Sistema de Información SIAFI e inexistencia de perfiles definidos en el mismo.
10. Comunicación limitada con proveedores .</t>
  </si>
  <si>
    <t>Interponer denuncias en los órganos de control que corresponda (Fiscalía, Contraloría, Personería)</t>
  </si>
  <si>
    <t>Oficios radicados</t>
  </si>
  <si>
    <t>Directora General</t>
  </si>
  <si>
    <r>
      <rPr>
        <b/>
        <sz val="10"/>
        <color indexed="8"/>
        <rFont val="Arial"/>
        <family val="2"/>
      </rPr>
      <t>06/04/2018:</t>
    </r>
    <r>
      <rPr>
        <sz val="10"/>
        <color indexed="8"/>
        <rFont val="Arial"/>
        <family val="2"/>
      </rPr>
      <t xml:space="preserve">  06/04/2018: El subdirector Administrativo, Financiero y de Control Disciplinario, presento ante la Fiscalía General de la Nación denuncia por presunto peculado por apropiación en contra del Ex funcionario Juan Francisco Reyes, la cual quedo suscrita mediante radicado Interno N° 2660 de fecha 30/01/2018. La Oficina Asesora de Control Interno (OCI) con radicado N° 000171 del 14/02/2018,  presento informe preliminar de auditoría especial ante la Contraloría de Bogotá. El cual quedo suscrito mediante radicado interno N° 000215 de fecha 31/01/2018, La directora General mediante radicado Interno N°  000124 del 05/02/2018, ofició a la Personería de Bogotá, sobre el particular y sobre la apertura del proceso disciplinario Interno, igualmente se le comunico la anterior situación a la Contraloría  de Bogotá mediante radicado Interno N° 000171 de 14/02/2018. 
Finalmente el 23/02/2018, el Subdirector Administrativo, Financiero y de Control Disciplinario, presento ampliación de la denuncia ante la Fiscalía General de la Nación suministrando Información del Banco de Bogotá en la que se precisan valores trasladados en el 2017 de la cuenta cuyo titular es el IDEP. </t>
    </r>
  </si>
  <si>
    <t>25/04/2018: Se realizó seguimiento al cumplimiento de éstas acciones por parte de la OCI y quedan documentados en actas de fecha 01, 08 y 15 de marzo de 2018.</t>
  </si>
  <si>
    <t>Acta de Control Interno de fecha 01, 08 y 15 de marzo de 2018</t>
  </si>
  <si>
    <t xml:space="preserve">Realizar los trámites respectivos con la aseguradora </t>
  </si>
  <si>
    <t xml:space="preserve">Correo electrónico </t>
  </si>
  <si>
    <t>Subdirector Adminsitrativo y Financiero</t>
  </si>
  <si>
    <t>25/04/2018: Se realizó seguimiento al cumplimiento de éstas acciones por parte de la OCI y quedan documentados en actas de fecha 01, 08 y 15 de marzo de 2018</t>
  </si>
  <si>
    <t xml:space="preserve">Realizar una auditoría especial al proceso de Gestion Financiera </t>
  </si>
  <si>
    <t>Informe de auditoría</t>
  </si>
  <si>
    <t>Jefe Oficina Control Interno</t>
  </si>
  <si>
    <r>
      <rPr>
        <b/>
        <sz val="10"/>
        <color indexed="8"/>
        <rFont val="Arial"/>
        <family val="2"/>
      </rPr>
      <t xml:space="preserve">09/04/2018: </t>
    </r>
    <r>
      <rPr>
        <sz val="10"/>
        <color indexed="8"/>
        <rFont val="Arial"/>
        <family val="2"/>
      </rPr>
      <t>Se realizó Auditoria Especial de Proceso de Gestión Financiera, cuyo objeto fue la verificacion de los giros efectuados por parte de la Tesoreria de la Entidad durante el año 2017, el informe Preliminar fue radicado mediante N° 000215 el 31/01/2018.</t>
    </r>
  </si>
  <si>
    <t xml:space="preserve">Formular cronograma de trabajo con las actividades necesarias para lograr la depuración contable del año 2017 </t>
  </si>
  <si>
    <t>Cronograma de trabajo</t>
  </si>
  <si>
    <t>Profesional Especializado Contabilidad 222-04
Técnico Operativo 314-01 Contabilidad
Técnico Operativo 314-01 Tesorería
Profesional Tesorero General 201-04</t>
  </si>
  <si>
    <r>
      <rPr>
        <b/>
        <sz val="10"/>
        <color indexed="8"/>
        <rFont val="Arial"/>
        <family val="2"/>
      </rPr>
      <t xml:space="preserve">06/04/2018: </t>
    </r>
    <r>
      <rPr>
        <sz val="10"/>
        <color indexed="8"/>
        <rFont val="Arial"/>
        <family val="2"/>
      </rPr>
      <t xml:space="preserve">
Se formulo y se presento para abrobaciòn ante el nivel Directivo ( Directora, Sub Aministrativo, Jefe OAP, Jefe OCI) el Plan Anual de Sostenibilidad Contable- Tesoreria 2018. a la fecha se encuentra en proceso de Ejecuciòn </t>
    </r>
  </si>
  <si>
    <t>Solicitar a la Tesoreria Distrital asesoría para el establecimiento de controles efectivos para el área de tesoreria de la entidad de acuerdo a la normativa.</t>
  </si>
  <si>
    <t>Profesional Especializado 
Contabilidad 222-04</t>
  </si>
  <si>
    <r>
      <rPr>
        <b/>
        <sz val="10"/>
        <color indexed="8"/>
        <rFont val="Arial"/>
        <family val="2"/>
      </rPr>
      <t xml:space="preserve">06/04/2018: </t>
    </r>
    <r>
      <rPr>
        <sz val="10"/>
        <color indexed="8"/>
        <rFont val="Arial"/>
        <family val="2"/>
      </rPr>
      <t xml:space="preserve">
Se solicito al Asesor de la Dirección Distrital de contabilidad Dr José Antonio Zambrano, nos referenciara  con un funcionario de la Dirección Distrital de Tesorería, con el fin de realizar una mesa de trabajo con el Tesorero (a) de la entidad y el Subdirector Administrativo,</t>
    </r>
  </si>
  <si>
    <t>Presentar al Comité técnico de sostenibilidad  contable los resultados de las actividades establecidas en el cronograma</t>
  </si>
  <si>
    <t>Acta del comité de sostenibilidad contable</t>
  </si>
  <si>
    <t>Secretario Técnico del comité de sostenibilidad contable 
Técnico Operativo 314-01 Contabilidad</t>
  </si>
  <si>
    <t>Incluir dentro del orden del día del Comité técnico de sostenibilidad contable la presentación de los avances en la depuración de la información contable.</t>
  </si>
  <si>
    <t>Secretario Técnico del comité de sostenibilidad contable 
Técnico Operativo 314-01 Contabilidad
Técnico Operativo 314-01 Tesorería
Profesional Tesorero General 201-04</t>
  </si>
  <si>
    <t>Elaborar e implementar un protocolo de manejo de cuentas por parte de la Tesorería</t>
  </si>
  <si>
    <t>Protocolo de manejo de cuentas por parte de la Tesorería</t>
  </si>
  <si>
    <t>Revisión de los procedimientos 
PRO-GF-14-06 Conciliaciones bancarias y contables
PRO-GF-14-11 Gestión Contable
PRO-GF-14-12 Revisión a los informes de ejecución financiera de los recursos entregados en administración
PRO-GF-14-14 Causación de Órdenes de Pago
PRO-GF-14-15 Programación Mensualizada de Caja PAC</t>
  </si>
  <si>
    <t>Procedimientos</t>
  </si>
  <si>
    <t>Contratista Subdirección administrativa, Financiera y CID</t>
  </si>
  <si>
    <r>
      <rPr>
        <b/>
        <sz val="10"/>
        <color indexed="8"/>
        <rFont val="Arial"/>
        <family val="2"/>
      </rPr>
      <t>09/04/2018:</t>
    </r>
    <r>
      <rPr>
        <sz val="10"/>
        <color indexed="8"/>
        <rFont val="Arial"/>
        <family val="2"/>
      </rPr>
      <t xml:space="preserve"> Una vez revisados los procedimientos de Contabilidad y Tesoreria del Proceso de Gestion Financiera,  se pudo verificar que ellos cumplen con los controles necesarios para la operatividad del Proceso, sin embargo los dumentos fueron actualizados  en cuanto a:  la Normatividad Legal Vigente y forma . 
* PRO-GF-14-06 Conciliaciones bancarias y contables.  Fecha de aporbacion  26/03/2018.
* PRO-GF-14-11 Gestión Contable.   Fecha de Aprobacion 26/03/2018.
*PRO-GF-14-12 Revisión a los informes de ejecución financiera de los recursos entregados en administración. Fecha de Aprobacion 26/03/2018.
*PRO-GF-14-14 Causación de Órdenes de Pago. Fecha de Aprobación 23/06/2018
*PRO-GF-14-15 Programación Mensualizada de Caja PAC. Este documento No fue necesario actualizarlo, esta conforme a la operatividad del proceso.</t>
    </r>
  </si>
  <si>
    <t xml:space="preserve">Revisión y actualizar el mapa de riesgos del proceso Gestión Financiera con sus respectivos puntos de control  </t>
  </si>
  <si>
    <t>Mapa de riesgos</t>
  </si>
  <si>
    <t xml:space="preserve">Revisar  y actualizar el manual de políticas contables
MN-GF-14-01 Manual de políticas y prácticas contables. </t>
  </si>
  <si>
    <t>Manual de políticas contables</t>
  </si>
  <si>
    <t>Profesional Especializado Contabilidad 222-04</t>
  </si>
  <si>
    <r>
      <rPr>
        <b/>
        <sz val="10"/>
        <color indexed="8"/>
        <rFont val="Arial"/>
        <family val="2"/>
      </rPr>
      <t xml:space="preserve">06/04/2018: </t>
    </r>
    <r>
      <rPr>
        <sz val="10"/>
        <color indexed="8"/>
        <rFont val="Arial"/>
        <family val="2"/>
      </rPr>
      <t>El Manual MN-GF-14-01 Manual de Políticas Contables NICSP , Se encuentra actualizado y Publicado en el Aula Maloca SIG, con fecha de aprobaciòn de 15/01/2018</t>
    </r>
  </si>
  <si>
    <t>24/4/2018:  Esta actividad se encuentra cumplida y se da cierre a la misma.</t>
  </si>
  <si>
    <t>http://www.idep.edu.co/sites/default/files/MN_GF_14_01MANUAL_POLITICAS_IDEP_V2.pdf</t>
  </si>
  <si>
    <t>Implementar la generación del informe diario de bancos de tesorería  y documentar como punto de control la aprobación por parte del Subdirector Administrativo y Financiero. Esta actividad se incluirá  dentro del documento operativo que corresponda.</t>
  </si>
  <si>
    <t>Documento operativo</t>
  </si>
  <si>
    <t>Profesional Especializado Contabilidad 222-04
Técnico Operativo 314-01 Contabilidad
Técnico Operativo 314-01 Tesorería
Profesional Tesorero General 201-04
Contratista Subdirección administrativa, Financiera y CID</t>
  </si>
  <si>
    <t>Revisar políticas de seguridad de la información que consideren:
- Establecimiento de perfiles y niveles de autorización  para crear, aprobar, validar y/o anular documentos en el  Sistema Administrativo y Finaciero  SIAFI, de acuerdo a lo definido por la Subdirección administrativa, Financiera y CID.
- Implementar los controles necesarios mejorar la seguridad de la información en los equipos desde los cuales se realicen transacciones de la entidad.</t>
  </si>
  <si>
    <t>Subdirección administrativa, Financiera y CID
Contratista Oficina Asesora de Planeación</t>
  </si>
  <si>
    <t>Realizar el Protocolo de Seguridad para el área de Tesorería.</t>
  </si>
  <si>
    <t>Protocolo de Seguridad</t>
  </si>
  <si>
    <t xml:space="preserve">Realizar circularización de saldos a diciembre 31 de 2017 de proveedores cuyos contratos estén sin liquidar. </t>
  </si>
  <si>
    <t>Técnico Operativo 314-01 Contabilidad</t>
  </si>
  <si>
    <t>Ejecución del Plan Anticorrupción y Atención al Ciudadano - PAAC, en su componente "Iniciativas adicionales del PAAC": 
- Socialización  del ideario ético de la entidad asociado al código de buen gobierno.</t>
  </si>
  <si>
    <t>PAAC</t>
  </si>
  <si>
    <t>Subdirección administrativa, Financiera y CID
Subdirección académica
Oficina Asesora Jurídica</t>
  </si>
  <si>
    <t>Ejecución del Plan Anticorrupción y Atención al Ciudadano - PAAC, en su componente "Atención al ciudadano": 
- Crear canales de comunicación requeridos de acuerdo a los lineamientos establecidos por la Corporación Transparencia por Colombia.</t>
  </si>
  <si>
    <t>Oficina Asesora de Planeación
Subdirección administrativa, Financiera y CID
Subdirección académica</t>
  </si>
  <si>
    <t>Ejecución de las actividades del Plan de mejoramiento del Indice de transparencia:
- Establecimiento de políticas antisoborno, antitrámites y antipiratería.</t>
  </si>
  <si>
    <t>Subdirección administrativa, Financiera y CID
Subdirección académica
Oficina Ases</t>
  </si>
  <si>
    <t>24/04/2018: Hilda Yamile Morales Laverde - Jefe OCI.</t>
  </si>
  <si>
    <r>
      <rPr>
        <b/>
        <sz val="10"/>
        <color indexed="8"/>
        <rFont val="Arial"/>
        <family val="2"/>
      </rPr>
      <t>09/04/2018:</t>
    </r>
    <r>
      <rPr>
        <sz val="10"/>
        <color indexed="8"/>
        <rFont val="Arial"/>
        <family val="2"/>
      </rPr>
      <t xml:space="preserve"> La SAFYCD, se encuentra validando los ajustes realizados por el proceso de gestion tecnologica y tesoreria con el fin de remitir ultima version a la OAP. Para su revision aprobacion y formalizacion en el Aula Maloca SIG
</t>
    </r>
  </si>
  <si>
    <t>http://www.idep.edu.co/sites/default/files/IN-GF-14-05_Protocolo_de_Seguridad_V1.</t>
  </si>
  <si>
    <r>
      <rPr>
        <b/>
        <sz val="10"/>
        <color indexed="8"/>
        <rFont val="Arial"/>
        <family val="2"/>
      </rPr>
      <t xml:space="preserve">09/04/2018:  </t>
    </r>
    <r>
      <rPr>
        <sz val="10"/>
        <color indexed="8"/>
        <rFont val="Arial"/>
        <family val="2"/>
      </rPr>
      <t xml:space="preserve">El día 6 de febrero inicia la revisión de los controles con el proveedor del SIAFI.
PRIMERA SEMANA DE ABRIL.
</t>
    </r>
  </si>
  <si>
    <r>
      <rPr>
        <b/>
        <sz val="10"/>
        <color indexed="8"/>
        <rFont val="Arial"/>
        <family val="2"/>
      </rPr>
      <t>23/11/2017:</t>
    </r>
    <r>
      <rPr>
        <sz val="10"/>
        <color indexed="8"/>
        <rFont val="Arial"/>
        <family val="2"/>
      </rPr>
      <t xml:space="preserve"> Actividad progrmada para ejecutarse a partir del segundo trimestre del 2018  
</t>
    </r>
    <r>
      <rPr>
        <b/>
        <sz val="10"/>
        <color indexed="8"/>
        <rFont val="Arial"/>
        <family val="2"/>
      </rPr>
      <t>26/03/2018:</t>
    </r>
    <r>
      <rPr>
        <sz val="10"/>
        <color indexed="8"/>
        <rFont val="Arial"/>
        <family val="2"/>
      </rPr>
      <t xml:space="preserve"> Se elaboro el Sistema Integrado de Conservación (SIC)  se incluyo el Plan de conservación documental  como un componente .Acuerdo 006 de 2014 ARTÍCULO 4. COMPONENTES DEL SISTEMA INTEGRADO DE CONSERVACIÓN - SIC. En virtud de la naturaleza de los diferentes tipos de información y/o documentos, los componentes del SIC son:
a). Plan de Conservación Documental: aplica a documentos de archivo creados en medios físicos y/o análogos.
 b). Plan de Preservación Digital a largo plazo: aplica a documentos digitales y/o electrónicos de archivo.
De acuerdo con lo anterior en la elaboración del Sistema integrado de conservación para el Instituto se tomo como punto de partida el plan de conservación documental publicado desde el 2015 y se desarrollo el sistema conforme a la guía práctica para las entidades del Distrito Capital: PROGRAMAS DEL SISTEMA INTEGRADO DE CONSERVACION”.
El documento se encuentra en revisión por parte de los miembros del comité interno de Archivos que sesiono el 20 de marzo de 2018. El cual será publicado y adoptado por el instituto una vez sea aprobado por el comité.
</t>
    </r>
    <r>
      <rPr>
        <b/>
        <sz val="10"/>
        <color indexed="8"/>
        <rFont val="Arial"/>
        <family val="2"/>
      </rPr>
      <t xml:space="preserve">04/07/2018 </t>
    </r>
    <r>
      <rPr>
        <sz val="10"/>
        <color indexed="8"/>
        <rFont val="Arial"/>
        <family val="2"/>
      </rPr>
      <t xml:space="preserve">El sistema integrado de conservación se actualizo y se publico en el siguiente link http://www.idep.edu.co/sites/default/files/PL-GD-07-03_Sistema_Integrado_de_Conservacion_V1. El 26 de junio de 2018. </t>
    </r>
  </si>
  <si>
    <r>
      <t xml:space="preserve">Se realizará envío a 31 de Julio  de 2017 de acuerdo a lo manifestado por La profesional especializada  referente del proceso de Gestión Documental 
12/10/2017: Rad 531 y anexos 
</t>
    </r>
    <r>
      <rPr>
        <sz val="10"/>
        <color indexed="8"/>
        <rFont val="Arial"/>
        <family val="2"/>
      </rPr>
      <t xml:space="preserve">
10/04/2018: Respuesta informe de seguimiento al Plan Archivístico rad 455 del 28/03/2018 Archivo General de la Nación
</t>
    </r>
    <r>
      <rPr>
        <b/>
        <sz val="10"/>
        <color indexed="8"/>
        <rFont val="Arial"/>
        <family val="2"/>
      </rPr>
      <t xml:space="preserve">25/07/2018: </t>
    </r>
    <r>
      <rPr>
        <sz val="10"/>
        <color indexed="8"/>
        <rFont val="Arial"/>
        <family val="2"/>
      </rPr>
      <t>Certificado de inscripción en el Registro Único de Series Documentales radicado en el IDEP bajo en # 944 del 04/07/2018</t>
    </r>
  </si>
  <si>
    <r>
      <t xml:space="preserve">12/10/2017: Diana Karina Ruiz-Jefe de OCI
Alix del Pilar Hurtado Pedraza-Técnico Operativo OCI
20/12/2017: Diana Ruiz
</t>
    </r>
    <r>
      <rPr>
        <b/>
        <sz val="10"/>
        <color indexed="8"/>
        <rFont val="Arial"/>
        <family val="2"/>
      </rPr>
      <t xml:space="preserve">
</t>
    </r>
    <r>
      <rPr>
        <sz val="10"/>
        <color indexed="8"/>
        <rFont val="Arial"/>
        <family val="2"/>
      </rPr>
      <t xml:space="preserve">10/04/2018: Alix del Pilar Hurtado Pedraza, Técnico Operativo (E )
</t>
    </r>
    <r>
      <rPr>
        <b/>
        <sz val="10"/>
        <color indexed="8"/>
        <rFont val="Arial"/>
        <family val="2"/>
      </rPr>
      <t>25/07/2018:</t>
    </r>
    <r>
      <rPr>
        <sz val="10"/>
        <color indexed="8"/>
        <rFont val="Arial"/>
        <family val="2"/>
      </rPr>
      <t xml:space="preserve"> Alix del Pilar Hurtado Pedraza, Técnico Operativo (E )</t>
    </r>
  </si>
  <si>
    <t xml:space="preserve">28/07/2017:
Se revisa documento de trabajo con la clasificación documental (Cuadro de Clasificación Documental preliminar)   a aprobar en Comité de Archivo.
Las fichas de  Fichas de Valoración Documental se encuentran diseñadas (versión preliminar) de acuerdo a las disposición final establecida en la Tabla de Retención Documental  y el formato FICHA DE VALORACIÓN DOCUMENTAL Y DISPOSICIÓN FINAL Código: FT-GD-07-22.
Estos documentos son socializados y aprobados en Comité de Archivo de 28 de Julio de 2017.
12/10/2017: Se realizaron los ajuestes solicitados por la la Secretaria Técnica del Consejo Distrital de Archivos de Bogotá D.C
Se recibieron los ajustes por parte de la  Secretaria Técnica del Consejo Distrital de Archivos de Bogotá D.C, mediante radicado IDEP1239 del 25 de Septiembre de 2017. Posteriormente se analizaron los ajustes y se  proyectó la TRD definitiva para ser presentada en el Comité de Archivo  que se realizará en Octubre de 2017, para ser enviadas a  este ente  para la correspondiente Convalidación.
Se cierra acción.
</t>
  </si>
  <si>
    <r>
      <t xml:space="preserve">Informe de Seguimiento Plan de Mejoramiento por procesos y Plan de Mejoramiento Archivistico (PRO-MIC-03-03 Planes de Mejoramiento, Acciones Correctivas, Preventivas y de Mejora)
Fecha de Seguimiento: 28 de Julio de 2017
</t>
    </r>
    <r>
      <rPr>
        <b/>
        <sz val="10"/>
        <color indexed="8"/>
        <rFont val="Arial"/>
        <family val="2"/>
      </rPr>
      <t xml:space="preserve">
</t>
    </r>
    <r>
      <rPr>
        <sz val="10"/>
        <color indexed="8"/>
        <rFont val="Arial"/>
        <family val="2"/>
      </rPr>
      <t xml:space="preserve">10/04/2018: Respuesta informe de seguimiento al Plan Archivístico rad 455 del 28/03/2018 Archivo General de la Nación
</t>
    </r>
    <r>
      <rPr>
        <b/>
        <sz val="10"/>
        <color indexed="8"/>
        <rFont val="Arial"/>
        <family val="2"/>
      </rPr>
      <t xml:space="preserve">25/07/2018: </t>
    </r>
    <r>
      <rPr>
        <sz val="10"/>
        <color indexed="8"/>
        <rFont val="Arial"/>
        <family val="2"/>
      </rPr>
      <t>Certificado de inscripción en el Registro Único de Series Documentales radicado en el IDEP bajo en # 944 del 04/07/2018</t>
    </r>
  </si>
  <si>
    <r>
      <t xml:space="preserve">Informe de Seguimiento Plan de Mejoramiento por procesos y Plan de Mejoramiento Archivistico (PRO-MIC-03-03 Planes de Mejoramiento, Acciones Correctivas, Preventivas y de Mejora)
Fecha de Seguimiento: 28 de Julio de 2017.
12/10/2017: Hoja de verificación de expedientes
Expediente laboral y FUID asociado, los cuales pueden ser consultados en el archivo de gestión.
</t>
    </r>
    <r>
      <rPr>
        <sz val="10"/>
        <color indexed="8"/>
        <rFont val="Arial"/>
        <family val="2"/>
      </rPr>
      <t xml:space="preserve">10/04/2018: Respuesta informe de seguimiento al Plan Archivístico rad 455 del 28/03/2018 Archivo General de la Nación.
No se aportan nuevas evidencias.
</t>
    </r>
    <r>
      <rPr>
        <b/>
        <sz val="10"/>
        <color indexed="8"/>
        <rFont val="Arial"/>
        <family val="2"/>
      </rPr>
      <t xml:space="preserve">25/07/2018: </t>
    </r>
    <r>
      <rPr>
        <sz val="10"/>
        <color indexed="8"/>
        <rFont val="Arial"/>
        <family val="2"/>
      </rPr>
      <t>Comunicado del Archivo General de la Nación radicado en el IDEP bajo el No. 1014 del 17/07/2018</t>
    </r>
  </si>
  <si>
    <r>
      <t xml:space="preserve">26/03/2018.
Acta de comité interno de Archivos No.1 del 20/03/2018
Z:\PROCEDIMIENTOS_GD\SISTEMA INTEGRADO DE CONSERVACION
</t>
    </r>
    <r>
      <rPr>
        <b/>
        <sz val="10"/>
        <color indexed="8"/>
        <rFont val="Arial"/>
        <family val="2"/>
      </rPr>
      <t xml:space="preserve">04/07/2018 </t>
    </r>
    <r>
      <rPr>
        <sz val="10"/>
        <color indexed="8"/>
        <rFont val="Arial"/>
        <family val="2"/>
      </rPr>
      <t>http://www.idep.edu.co/sites/default/files/PL-GD-07-03_Sistema_Integrado_de_Conservacion_</t>
    </r>
  </si>
  <si>
    <r>
      <t xml:space="preserve">10/04/2018: En Comité de Archivo No. 01 que se realizó el 20 de marzo de 2018, se presento el documento denominado "Sistema Integrado de Conservación", el cual se remitió por correo electrónico para su revisión. Se encuentra pendiente su aprobación y publicación
</t>
    </r>
    <r>
      <rPr>
        <b/>
        <sz val="10"/>
        <rFont val="Arial"/>
        <family val="2"/>
      </rPr>
      <t xml:space="preserve">25/07/2018: </t>
    </r>
    <r>
      <rPr>
        <sz val="10"/>
        <rFont val="Arial"/>
        <family val="2"/>
      </rPr>
      <t xml:space="preserve">Con fecha del 26/06/2018, se aprobó la versión 1 del  PL-GD-07-03 SISTEMA INTEGRADO DE CONSERVACIÓN, el cual se encuentra publicado en la página web enlace de Maloca AulaSIG, http://www.idep.edu.co/sites/default/files/PL-GD-07-03_Sistema_Integrado_de_Conservacion_V1.pdf.
</t>
    </r>
    <r>
      <rPr>
        <b/>
        <sz val="10"/>
        <rFont val="Arial"/>
        <family val="2"/>
      </rPr>
      <t xml:space="preserve">NOTA: </t>
    </r>
    <r>
      <rPr>
        <sz val="10"/>
        <rFont val="Arial"/>
        <family val="2"/>
      </rPr>
      <t>La Oficina de Control Interno, CIERRA ESTA ACCIÓN, teniendo en cuenta que se han realizado la formulación del del Sistema Integrado de Consevación,  sin embargo recomienda tener en cuenta las observaciones presentadas al seguimiento de plan de mejoramiento que radicó El Archivo General de la Nación n el IDEP bajo el No. 1014 del 17/07/2018respecto a este hallazgo.</t>
    </r>
  </si>
  <si>
    <r>
      <rPr>
        <sz val="10"/>
        <rFont val="Arial"/>
        <family val="2"/>
      </rPr>
      <t xml:space="preserve">10/04/2018: Acta de Comité de Archivo y documento preliminar denominado "Sistema Integrado de Conservación"
</t>
    </r>
    <r>
      <rPr>
        <b/>
        <sz val="10"/>
        <rFont val="Arial"/>
        <family val="2"/>
      </rPr>
      <t xml:space="preserve">25/07/2018: </t>
    </r>
    <r>
      <rPr>
        <sz val="10"/>
        <rFont val="Arial"/>
        <family val="2"/>
      </rPr>
      <t>http://www.idep.edu.co/sites/default/files/PL-GD-07-03_Sistema_Integrado_de_Conservacion_V1.pdf</t>
    </r>
  </si>
  <si>
    <r>
      <t xml:space="preserve">Identificación de Tablas por periodo de Estructura Organica
proyección de tablas de valoración
Inventarios en estado natural. Radicado 924 de 2017
</t>
    </r>
    <r>
      <rPr>
        <sz val="10"/>
        <color indexed="8"/>
        <rFont val="Arial"/>
        <family val="2"/>
      </rPr>
      <t xml:space="preserve">10/04/2018: Respuesta informe de seguimiento al Plan Archivístico rad 455 del 28/03/2018 Archivo General de la Nación
</t>
    </r>
    <r>
      <rPr>
        <b/>
        <sz val="10"/>
        <color indexed="8"/>
        <rFont val="Arial"/>
        <family val="2"/>
      </rPr>
      <t xml:space="preserve">25/07/2018: </t>
    </r>
    <r>
      <rPr>
        <sz val="10"/>
        <color indexed="8"/>
        <rFont val="Arial"/>
        <family val="2"/>
      </rPr>
      <t>Respuesta informe de  seguimiento al Plan de Mejoramiento Archivistico, el cual fue radicado en el IDEP bajo el No. 1014 del 17/07/2018  Archivo General de la Nación</t>
    </r>
  </si>
  <si>
    <r>
      <t xml:space="preserve">Identificación de Tablas por periodo de Estructura Organica
proyección de tablas de valoración
Inventarios en estado natural. Radicado 924 de 2017
</t>
    </r>
    <r>
      <rPr>
        <sz val="10"/>
        <color indexed="8"/>
        <rFont val="Arial"/>
        <family val="2"/>
      </rPr>
      <t xml:space="preserve">
10/04/2018: Respuesta informe de seguimiento al Plan Archivístico rad 455 del 28/03/2018 Archivo General de la Nación
</t>
    </r>
    <r>
      <rPr>
        <b/>
        <sz val="10"/>
        <color indexed="8"/>
        <rFont val="Arial"/>
        <family val="2"/>
      </rPr>
      <t xml:space="preserve">25/07/2018: </t>
    </r>
    <r>
      <rPr>
        <sz val="10"/>
        <color indexed="8"/>
        <rFont val="Arial"/>
        <family val="2"/>
      </rPr>
      <t xml:space="preserve">Respuesta informe de  seguimiento al Plan de Mejoramiento Archivistico, el cual fue radicado en el IDEP bajo el No. 1014 del 17/07/2018  Archivo General de la Nación
</t>
    </r>
  </si>
  <si>
    <r>
      <t xml:space="preserve">Acta de comité 12 de diciembre de 2017
Radicado 924 de 2017
</t>
    </r>
    <r>
      <rPr>
        <sz val="10"/>
        <color indexed="8"/>
        <rFont val="Arial"/>
        <family val="2"/>
      </rPr>
      <t xml:space="preserve">10/04/2018: Respuesta informe de seguimiento al Plan Archivístico rad 455 del 28/03/2018 Archivo General de la Nación
</t>
    </r>
    <r>
      <rPr>
        <b/>
        <sz val="10"/>
        <color indexed="8"/>
        <rFont val="Arial"/>
        <family val="2"/>
      </rPr>
      <t xml:space="preserve">
25/07/2018:</t>
    </r>
    <r>
      <rPr>
        <sz val="10"/>
        <color indexed="8"/>
        <rFont val="Arial"/>
        <family val="2"/>
      </rPr>
      <t xml:space="preserve"> Respuesta informe de  seguimiento al Plan de Mejoramiento Archivistico, el cual fue radicado en el IDEP bajo el No. 1014 del 17/07/2018  Archivo General de la Nación</t>
    </r>
  </si>
  <si>
    <r>
      <t xml:space="preserve">Radicado 924 de 2017
</t>
    </r>
    <r>
      <rPr>
        <sz val="10"/>
        <color indexed="8"/>
        <rFont val="Arial"/>
        <family val="2"/>
      </rPr>
      <t xml:space="preserve">10/04/2018: Respuesta informe de seguimiento al Plan Archivístico rad 455 del 28/03/2018 Archivo General de la Nación
</t>
    </r>
    <r>
      <rPr>
        <b/>
        <sz val="10"/>
        <color indexed="8"/>
        <rFont val="Arial"/>
        <family val="2"/>
      </rPr>
      <t xml:space="preserve">25/07/2018: </t>
    </r>
    <r>
      <rPr>
        <sz val="10"/>
        <color indexed="8"/>
        <rFont val="Arial"/>
        <family val="2"/>
      </rPr>
      <t>Respuesta informe de  seguimiento al Plan de Mejoramiento Archivistico, el cual fue radicado en el IDEP bajo el No. 1014 del 17/07/2018  Archivo General de la Nación</t>
    </r>
  </si>
  <si>
    <r>
      <t xml:space="preserve">28/07/2017: Diana Karina Ruiz P.
12/10/2017: Diana Karina Ruiz-Jefe de OCI
Alix del Pilar Hurtado Pedraza-Técnico Operativo OCI
</t>
    </r>
    <r>
      <rPr>
        <sz val="10"/>
        <color indexed="8"/>
        <rFont val="Arial"/>
        <family val="2"/>
      </rPr>
      <t xml:space="preserve">10/04/2018: Alix del Pilar Hurtado Pedraza, Técnico Operativo (E )
</t>
    </r>
    <r>
      <rPr>
        <b/>
        <sz val="10"/>
        <color indexed="8"/>
        <rFont val="Arial"/>
        <family val="2"/>
      </rPr>
      <t xml:space="preserve">
25/07/2018</t>
    </r>
    <r>
      <rPr>
        <sz val="10"/>
        <color indexed="8"/>
        <rFont val="Arial"/>
        <family val="2"/>
      </rPr>
      <t>: Alix del Pilar Hurtado Pedraza, Técnico Operativo (E )</t>
    </r>
  </si>
  <si>
    <r>
      <t xml:space="preserve">Alix del Pilar Hurtado Pedraza-Técnico Operativo OCI12/10/2017: Diana Karina Ruiz-Jefe de OCI
Alix del Pilar Hurtado Pedraza-Técnico Operativo OCI
20/12/2017: Diana Ruiz
</t>
    </r>
    <r>
      <rPr>
        <sz val="10"/>
        <color indexed="8"/>
        <rFont val="Arial"/>
        <family val="2"/>
      </rPr>
      <t xml:space="preserve">10/04/2018: Alix del Pilar Hurtado Pedraza, Técnico Operativo (E )
</t>
    </r>
    <r>
      <rPr>
        <b/>
        <sz val="10"/>
        <color indexed="8"/>
        <rFont val="Arial"/>
        <family val="2"/>
      </rPr>
      <t xml:space="preserve">
25/07/2018:</t>
    </r>
    <r>
      <rPr>
        <sz val="10"/>
        <color indexed="8"/>
        <rFont val="Arial"/>
        <family val="2"/>
      </rPr>
      <t xml:space="preserve"> Alix del Pilar Hurtado Pedraza, Técnico Operativo (E )</t>
    </r>
  </si>
  <si>
    <r>
      <t xml:space="preserve">20/12/2017: Diana Ruiz
</t>
    </r>
    <r>
      <rPr>
        <sz val="10"/>
        <color indexed="8"/>
        <rFont val="Arial"/>
        <family val="2"/>
      </rPr>
      <t xml:space="preserve">
10/04/2018: Alix del Pilar Hurtado Pedraza, Técnico Operativo (E )
</t>
    </r>
    <r>
      <rPr>
        <b/>
        <sz val="10"/>
        <color indexed="8"/>
        <rFont val="Arial"/>
        <family val="2"/>
      </rPr>
      <t xml:space="preserve">
25/07/2018</t>
    </r>
    <r>
      <rPr>
        <sz val="10"/>
        <color indexed="8"/>
        <rFont val="Arial"/>
        <family val="2"/>
      </rPr>
      <t>: Alix del Pilar Hurtado Pedraza, Técnico Operativo (E )</t>
    </r>
  </si>
  <si>
    <r>
      <t xml:space="preserve">20/12/2017: Diana Ruiz
</t>
    </r>
    <r>
      <rPr>
        <b/>
        <sz val="10"/>
        <color indexed="8"/>
        <rFont val="Arial"/>
        <family val="2"/>
      </rPr>
      <t xml:space="preserve">
</t>
    </r>
    <r>
      <rPr>
        <sz val="10"/>
        <color indexed="8"/>
        <rFont val="Arial"/>
        <family val="2"/>
      </rPr>
      <t xml:space="preserve">10/04/2018: Alix del Pilar Hurtado Pedraza, Técnico Operativo (E )
</t>
    </r>
    <r>
      <rPr>
        <b/>
        <sz val="10"/>
        <color indexed="8"/>
        <rFont val="Arial"/>
        <family val="2"/>
      </rPr>
      <t xml:space="preserve">
25/07/2018</t>
    </r>
    <r>
      <rPr>
        <sz val="10"/>
        <color indexed="8"/>
        <rFont val="Arial"/>
        <family val="2"/>
      </rPr>
      <t>: Alix del Pilar Hurtado Pedraza, Técnico Operativo (E )</t>
    </r>
  </si>
  <si>
    <r>
      <t xml:space="preserve">28/07/2017: Diana Karina Ruiz P.
12/10/2017: Diana Karina Ruiz-Jefe de OCI
Alix del Pilar Hurtado Pedraza-Técnico Operativo OCI
</t>
    </r>
    <r>
      <rPr>
        <sz val="10"/>
        <color indexed="8"/>
        <rFont val="Arial"/>
        <family val="2"/>
      </rPr>
      <t>10/04/2018</t>
    </r>
    <r>
      <rPr>
        <b/>
        <sz val="10"/>
        <color indexed="8"/>
        <rFont val="Arial"/>
        <family val="2"/>
      </rPr>
      <t>:</t>
    </r>
    <r>
      <rPr>
        <sz val="10"/>
        <color indexed="8"/>
        <rFont val="Arial"/>
        <family val="2"/>
      </rPr>
      <t xml:space="preserve"> Alix del Pilar Hurtado Pedraza, Técnico Operativo (E )
</t>
    </r>
    <r>
      <rPr>
        <b/>
        <sz val="10"/>
        <color indexed="8"/>
        <rFont val="Arial"/>
        <family val="2"/>
      </rPr>
      <t>25/07/2018</t>
    </r>
    <r>
      <rPr>
        <sz val="10"/>
        <color indexed="8"/>
        <rFont val="Arial"/>
        <family val="2"/>
      </rPr>
      <t>: Alix del Pilar Hurtado Pedraza, Técnico Operativo (E )</t>
    </r>
  </si>
  <si>
    <r>
      <t xml:space="preserve">10/04/2018: Alix del Pilar Hurtado Pedraza, Técnico Operativo (E )
</t>
    </r>
    <r>
      <rPr>
        <b/>
        <sz val="10"/>
        <color indexed="8"/>
        <rFont val="Arial"/>
        <family val="2"/>
      </rPr>
      <t>25/07/2018:</t>
    </r>
    <r>
      <rPr>
        <sz val="10"/>
        <color indexed="8"/>
        <rFont val="Arial"/>
        <family val="2"/>
      </rPr>
      <t xml:space="preserve"> Alix del Pilar Hurtado Pedraza, Técnico Operativo (E )</t>
    </r>
  </si>
  <si>
    <r>
      <t xml:space="preserve">24/4/2018:  Se encuentra pendiente su aprobación y publicación.
</t>
    </r>
    <r>
      <rPr>
        <b/>
        <sz val="10"/>
        <color indexed="8"/>
        <rFont val="Arial"/>
        <family val="2"/>
      </rPr>
      <t>01/06/2018:</t>
    </r>
    <r>
      <rPr>
        <sz val="10"/>
        <color indexed="8"/>
        <rFont val="Arial"/>
        <family val="2"/>
      </rPr>
      <t xml:space="preserve"> En Maloca AulaSIG se encuentra publicado el documento denominado “PROTOCOLO DE SEGURIDAD Y MANEJO DE CUENTAS – TESORERÍA”, con fecha de aprobación del 02/05/2018. Se cierra la acción</t>
    </r>
  </si>
  <si>
    <r>
      <t xml:space="preserve">http://www.idep.edu.co/?q=content/gf-14-proceso-de-gesti%C3%B3n-financiera#overlay-context=
</t>
    </r>
    <r>
      <rPr>
        <b/>
        <sz val="10"/>
        <color indexed="8"/>
        <rFont val="Arial"/>
        <family val="2"/>
      </rPr>
      <t xml:space="preserve">19/07/2018:  </t>
    </r>
    <r>
      <rPr>
        <sz val="10"/>
        <color indexed="8"/>
        <rFont val="Arial"/>
        <family val="2"/>
      </rPr>
      <t xml:space="preserve">http://www.idep.edu.co/?q=content/gf-14-proceso-de-gesti%C3%B3n-financiera#overlay-context= </t>
    </r>
  </si>
  <si>
    <r>
      <t xml:space="preserve">24/04/2018: Hilda Yamile Morales Laverde - Jefe OCI.
01/06/2018:   Hilda Yamile Morales Laverde, Jefe Oficina Control Interno 
</t>
    </r>
    <r>
      <rPr>
        <b/>
        <sz val="10"/>
        <rFont val="Arial"/>
        <family val="2"/>
      </rPr>
      <t xml:space="preserve">
25/07/2018</t>
    </r>
    <r>
      <rPr>
        <sz val="10"/>
        <rFont val="Arial"/>
        <family val="2"/>
      </rPr>
      <t>: Alix del Pilar Hurtado P., Técnico Operativo (E ) OCI</t>
    </r>
  </si>
  <si>
    <t>Materialización del riesgo "Tener ataques informáticos a bases de datos, red de comunicaciones, sistemas de información y/o página web de la entidad", donde se detectó un virus de tipo ransomware, denominado GANDCRAB en una versión reciente, que en la práctica lo que hace es secuestrar archivos mediante el cifrado de los mismos. Este virus afectó las siguientes unidades:
1.    Unidades Z de los usuarios: Andrea Bustamante, Ana María Caro, Ana Alexandra Díaz, Adriana Díaz Izquierdo y Abdonina Guevara.
2.    Carpetas compartidas denominadas Académica, Administrativa (Contabilidad, PIGA, SAFyCD, Servicios Generales, Talento Humano y Tesorería) y Control Interno (2014 hasta la carpeta Planeación).
3.    Sistema operativo del Sistema de Información HUMANO.</t>
  </si>
  <si>
    <t>* Debilidad en la aplicación de los controles establecidos en el mapa de riesgos
* Debilidad y falta de documentación en los controles existentes para evitar ataques informáticos a las bases de datos, red de comunicaciones, sistemas de información y/o página web .
*  Falta de lineamientos o procedimientos documentados de seguridad y privacidad de la información.
* Falta de capacitaciones y/o socializaciones efectivas de lineamientos para preservar la seguridad y privacidad de la información a funcionarios y contratistas de la entidad.</t>
  </si>
  <si>
    <t>Eliminar el virus detectado del dominio y como medida preventiva se desconectaron los discos externos que almacenan la información de las unidades Z y del Centro de Documentación, razón por la cual en este momento ningún usuario puede visibilizar su unidad Z. Lo correspondiente a lo almacenado en el disco externo Centro de documentación fue restablecido el martes 25 de septiembre.
Paralelamente se inició la realización de un nuevo backup de las unidades Z en un disco externo y una vez finalice este proceso serán activadas nuevamente dichas unidades en la red interna del IDEP, con lo cual esperamos que el jueves 27 de septiembre tengan acceso a sus unidades Z.</t>
  </si>
  <si>
    <t>Profesionales y/o contratistas del proceso Gestión tecnológica.</t>
  </si>
  <si>
    <t>Servicio reestablecido</t>
  </si>
  <si>
    <t>Mapa de riesgos del proceso actualizado</t>
  </si>
  <si>
    <t>Plan de contingencia tecnológica actualizado y publicado</t>
  </si>
  <si>
    <t>Realizar una socialización efectiva a funcionarios y contratistas del IDEP sobre los procedimientos establecidos en seguridad y privacidad de la información</t>
  </si>
  <si>
    <t>Evidencias de la realización de la socialización</t>
  </si>
  <si>
    <t>Verificar la restricción al acceso de páginas que puedan afectar la seguridad de la información de la entidad y descarga de software, en todos los equipos de la entidad.</t>
  </si>
  <si>
    <t xml:space="preserve">Evidencias de la capacitación </t>
  </si>
  <si>
    <t xml:space="preserve">Fortalecer los recursos existentes para la realización de Backups </t>
  </si>
  <si>
    <t>Backups realizados</t>
  </si>
  <si>
    <t>Mapa de riesgos actualizados</t>
  </si>
  <si>
    <t>Servicios reestablecidos</t>
  </si>
  <si>
    <t>Acta No. 1 de reunión 5 abril de 2016 (Expediente Contractual)12 de octubre de 2016: correo electrónico enviado por el profesional de soporte SIAFI del Idep. 06 de abril de 2016: Prórroga Contrato 034.
12 de julio de 2017: Comunicación externa 469 del 07 de julio de 2017
24/11/2017: Actas de capacitación en el módulo de metas e indicadores del sistema de información SIAFI suscritas con el proveedor del software y los personas capacitadas.
Acceso al módulo de metas e indicadores a través del recurso compartido "S" en la carpeta GOOBI de SIAFI.
Actas de seguimiento al contrato. Seguimiento a indicadores en SIG
Módulo  en producción
Módulo  en producción 
Pantallazo del aplicativo GOOBI</t>
  </si>
  <si>
    <r>
      <rPr>
        <b/>
        <sz val="10"/>
        <color indexed="8"/>
        <rFont val="Arial"/>
        <family val="2"/>
      </rPr>
      <t>02/04/2018</t>
    </r>
    <r>
      <rPr>
        <sz val="10"/>
        <color indexed="8"/>
        <rFont val="Arial"/>
        <family val="2"/>
      </rPr>
      <t xml:space="preserve"> Se realizo seguimiento a los datos enviados a traves de correo electronico por la funcionaria responsable de la radicacion.
</t>
    </r>
    <r>
      <rPr>
        <b/>
        <sz val="10"/>
        <color indexed="8"/>
        <rFont val="Arial"/>
        <family val="2"/>
      </rPr>
      <t xml:space="preserve">04/07/2018 </t>
    </r>
    <r>
      <rPr>
        <sz val="10"/>
        <color indexed="8"/>
        <rFont val="Arial"/>
        <family val="2"/>
      </rPr>
      <t xml:space="preserve">Se realizo seguimiento a los datos enviados a traves de correo electronico por la funcionaria responsable de la radicacion el 04/07/.2018
</t>
    </r>
    <r>
      <rPr>
        <b/>
        <sz val="10"/>
        <color indexed="8"/>
        <rFont val="Arial"/>
        <family val="2"/>
      </rPr>
      <t xml:space="preserve">01/10/2018 </t>
    </r>
    <r>
      <rPr>
        <sz val="10"/>
        <color indexed="8"/>
        <rFont val="Arial"/>
        <family val="2"/>
      </rPr>
      <t>Se realizo seguimiento a los datos enviados a traves de correo electronico por la funcionaria responsable de la radicacion el 04/07/.2018</t>
    </r>
  </si>
  <si>
    <r>
      <rPr>
        <b/>
        <sz val="10"/>
        <color indexed="8"/>
        <rFont val="Arial"/>
        <family val="2"/>
      </rPr>
      <t>02/04/2018:</t>
    </r>
    <r>
      <rPr>
        <sz val="10"/>
        <color indexed="8"/>
        <rFont val="Arial"/>
        <family val="2"/>
      </rPr>
      <t xml:space="preserve">
 FT-GD-07-03 Préstamo de Expediente (documento fisico )http://www.idep.edu.co/?q=content/gd-07-proceso-de-gesti%C3%B3n-documental#overlay-context=
</t>
    </r>
    <r>
      <rPr>
        <b/>
        <sz val="10"/>
        <color indexed="8"/>
        <rFont val="Arial"/>
        <family val="2"/>
      </rPr>
      <t>1/10/2018</t>
    </r>
    <r>
      <rPr>
        <sz val="10"/>
        <color indexed="8"/>
        <rFont val="Arial"/>
        <family val="2"/>
      </rPr>
      <t xml:space="preserve"> formato  FT-GD-07-03 Préstamo de Expedientes</t>
    </r>
  </si>
  <si>
    <t>Mapa de riesgos actualizado</t>
  </si>
  <si>
    <t>Correos electrónicos remitidos por el Subdirector Administrativo, Financiero y de Control Disciplinario</t>
  </si>
  <si>
    <t>Se solicita  retirar estas actividades de la matriz del plan  de mejoraiento del proceso Gestión financiera teniendo en cuenta que dichas actividades no son competencia de este proceso</t>
  </si>
  <si>
    <r>
      <rPr>
        <b/>
        <sz val="10"/>
        <rFont val="Arial"/>
        <family val="2"/>
      </rPr>
      <t xml:space="preserve">09/04/2018: </t>
    </r>
    <r>
      <rPr>
        <sz val="10"/>
        <rFont val="Arial"/>
        <family val="2"/>
      </rPr>
      <t xml:space="preserve">
Se REALIZO CIRCULARIZACION DE SALDOS A PROVEEDORES, ACTUALIZAR LIQUIDACION DE CONTRATOS.   PENDIENTE CONFIRMAR CASOS PARTICULARES.  -  
</t>
    </r>
  </si>
  <si>
    <t xml:space="preserve">Listado de mesas ayuda solicitadas después del evento. </t>
  </si>
  <si>
    <t>N:\2018\10. PLAN MEJORAMIENTO POR PROCESOS\04.Seguimiento 30_09_2018\Soportes Seguimiento P.M. por procesos a 30_Sep\GF</t>
  </si>
  <si>
    <r>
      <t xml:space="preserve">10/04/2018: Alix del Pilar Hurtado Pedraza, Técnico Operativo (E )
25/07/2018: Alix del Pilar Hurtado Pedraza, Técnico Operativo (E )
</t>
    </r>
    <r>
      <rPr>
        <b/>
        <sz val="10"/>
        <color indexed="8"/>
        <rFont val="Arial"/>
        <family val="2"/>
      </rPr>
      <t>22/10/2018:</t>
    </r>
    <r>
      <rPr>
        <sz val="10"/>
        <color indexed="8"/>
        <rFont val="Arial"/>
        <family val="2"/>
      </rPr>
      <t xml:space="preserve"> Alix del Pilar Hurtado Pedraza, Técnico Operativo (E )</t>
    </r>
  </si>
  <si>
    <t xml:space="preserve">06/10/2017: Evidencias Citadas en el seguimiento y a solicitud del interesado.
24/11/2017: http://www.idep.edu.co/?q=content/gf-14-proceso-de-gesti%C3%B3n-financiera#overlay-context=
06/04/2018: http://www.idep.edu.co/?q=content/gf-14-proceso-de-gesti%C3%B3n-financiera#overlay-context=
24/11/2017: http://www.idep.edu.co/?q=content/gf-14-proceso-de-gesti%C3%B3n-financiera#overlay-context=
</t>
  </si>
  <si>
    <t>24/11/2017: http://www.idep.edu.co/sites/default/files/PRO-GF-14-14%20Causacion_ordenes_de_pago_V4_1.pdf#overlay-context=content/gf-14-proceso-de-gesti%25C3%25B3n-financiera%3Fq%3Dcontent/gf-14-proceso-de-gesti%25C3%25B3n-financiera
06/04/2018: el Procedimiento se encuentra publicado en el siguiente link: http://www.idep.edu.co/sites/default/files/PRO-GF-14-14_Causacion_ordenes_pago_V5.pdf
05/10/2018: El procedimiento se encuentra actualizado en http://www.idep.edu.co/?q=content/gf-14-proceso-de-gesti%C3%B3n-financiera#overlay-context=</t>
  </si>
  <si>
    <t>24/11/2017: http://www.idep.edu.co/sites/default/files/PRO-GF-14-11%20Gestio%CC%81n%20Contable_V4.pdf
06/04/2018: http://www.idep.edu.co/sites/default/files/PRO-GF-14-11_Gestion_Contable_V5.pdf</t>
  </si>
  <si>
    <t>06/04/2018: Correo Institucional dirigido a la OAJ</t>
  </si>
  <si>
    <t xml:space="preserve">06/04/2018:
 Actas de Comité Tecnico de Sostenibilidad Contable 2018. </t>
  </si>
  <si>
    <t xml:space="preserve">06/04/2018: 
Actas de Comité Tecnico de Sostenibilidad Contable 2018. </t>
  </si>
  <si>
    <t>09/04/2018: 
http://www.idep.edu.co/?q=content/gf-14-proceso-de-gesti%C3%B3n-financiera#overlay-context=</t>
  </si>
  <si>
    <t>09/04/2018: 
http://www.idep.edu.co/sites/default/files/MN_GF_14_01MANUAL_POLITICAS_IDEP_V2.pdf</t>
  </si>
  <si>
    <r>
      <rPr>
        <sz val="10"/>
        <color indexed="8"/>
        <rFont val="Arial"/>
        <family val="2"/>
      </rPr>
      <t xml:space="preserve">09/04/2018: 
*Radicado N° 2660 de fecha 30/01/2018.
*Radicado N° 000171 del 14/02/2018
*Radicado N° 000215 de fecha 31/01/2018
*Radiacdo N°  000124 del 05/02/2018
*Radicado N° 000171 de 14/02/2018.
</t>
    </r>
  </si>
  <si>
    <r>
      <rPr>
        <sz val="10"/>
        <color indexed="8"/>
        <rFont val="Arial"/>
        <family val="2"/>
      </rPr>
      <t>09/04/2018: 
*Radicado N° 000215 del 31/01/2018.</t>
    </r>
  </si>
  <si>
    <r>
      <rPr>
        <sz val="10"/>
        <color indexed="8"/>
        <rFont val="Arial"/>
        <family val="2"/>
      </rPr>
      <t>06/04/2018: 
se encuentra como soporte en el expediente de Actas de Comité de Sostenibilidad Contable de la Vigencia 2018.</t>
    </r>
  </si>
  <si>
    <r>
      <rPr>
        <sz val="10"/>
        <color indexed="8"/>
        <rFont val="Arial"/>
        <family val="2"/>
      </rPr>
      <t>06/04/2018: 
Correo Institucional de Fecha 06/02/2018.</t>
    </r>
  </si>
  <si>
    <r>
      <t xml:space="preserve">25/4/2018:  Se realizó la actualización de procedimientos y se encuetran publicados en la página web.   
</t>
    </r>
    <r>
      <rPr>
        <b/>
        <sz val="10"/>
        <color indexed="8"/>
        <rFont val="Arial"/>
        <family val="2"/>
      </rPr>
      <t xml:space="preserve">19/07/2018: </t>
    </r>
    <r>
      <rPr>
        <sz val="10"/>
        <color indexed="8"/>
        <rFont val="Arial"/>
        <family val="2"/>
      </rPr>
      <t xml:space="preserve">No se reportó seguimiento por parte del líder del proceso de Gestión Financiera. Sin embargo, revisado Maloca AulaSIG, se evidencia que en el mes de marzo de 2018, se actualizaron los siguientes procedimientos:
* PRO-GF-14-06 Conciliaciones bancarias y contables.  Fecha de aporbacion  26/03/2018.
* PRO-GF-14-11 Gestión Contable.   Fecha de Aprobacion 26/03/2018.
*PRO-GF-14-12 Revisión a los informes de ejecución financiera de los recursos entregados en administración. Fecha de Aprobacion 26/03/2018.
*PRO-GF-14-14 Causación de Órdenes de Pago. Fecha de Aprobación 23/06/2018
 El procedimiento PRO-GF-14-15 Programación Mensualizada de Caja PAC. se encuentra en su versión 4 del 19/07/2017. SE CIERRA LA ACCIÓN
</t>
    </r>
  </si>
  <si>
    <r>
      <t xml:space="preserve">24/4/2018:  Esta actividad se encuentra sin avance y vencida.
</t>
    </r>
    <r>
      <rPr>
        <b/>
        <sz val="10"/>
        <color indexed="8"/>
        <rFont val="Arial"/>
        <family val="2"/>
      </rPr>
      <t xml:space="preserve">01/06/2018: </t>
    </r>
    <r>
      <rPr>
        <sz val="10"/>
        <color indexed="8"/>
        <rFont val="Arial"/>
        <family val="2"/>
      </rPr>
      <t xml:space="preserve">Revisado en Maloca AulaSIG,  se encuentra publicado el documento denominado “PROTOCOLO DE SEGURIDAD Y MANEJO DE CUENTAS – TESORERÍA”, con fecha de aprobación del 02/05/2018, en donde se evidencia la implementación de controles necesarios para mejorar  la seguridad de la información en los equipos desde los cuales se realicen transacciones de la entidad.
1) En acta del  23/03/2018, se definen perfiles en SIAFI, así:
</t>
    </r>
    <r>
      <rPr>
        <i/>
        <u/>
        <sz val="10"/>
        <color indexed="8"/>
        <rFont val="Arial"/>
        <family val="2"/>
      </rPr>
      <t xml:space="preserve">Perfil Tesorero: </t>
    </r>
    <r>
      <rPr>
        <i/>
        <sz val="10"/>
        <color indexed="8"/>
        <rFont val="Arial"/>
        <family val="2"/>
      </rPr>
      <t xml:space="preserve"> </t>
    </r>
    <r>
      <rPr>
        <sz val="10"/>
        <color indexed="8"/>
        <rFont val="Arial"/>
        <family val="2"/>
      </rPr>
      <t xml:space="preserve">Se Quito definitivamente el permiso de “anulación” para todo el módulo tesoral. A su vez se asignaron estos permisos al Subdirector Administrativo
</t>
    </r>
    <r>
      <rPr>
        <i/>
        <u/>
        <sz val="10"/>
        <color indexed="8"/>
        <rFont val="Arial"/>
        <family val="2"/>
      </rPr>
      <t>Perfil Subdirector Adm</t>
    </r>
    <r>
      <rPr>
        <sz val="10"/>
        <color indexed="8"/>
        <rFont val="Arial"/>
        <family val="2"/>
      </rPr>
      <t xml:space="preserve">: Se quitaron los permisos de “Creación”, “Modificación” y “Firma” del módulo tesoral. A su vez se asignó el permiso de “Anulación”
La solicitud de anulación se realizará vía correo electrónico por el Tesorero General explicando los motivos de la solicitud y se efectuará por el Subdirector Administrativo.  
La Oficina de Control Interno, realizará revisión en SIAFI, con el fin de verificar el cumplimiento de los roles y permisos establecidos
</t>
    </r>
    <r>
      <rPr>
        <b/>
        <sz val="10"/>
        <color indexed="8"/>
        <rFont val="Arial"/>
        <family val="2"/>
      </rPr>
      <t xml:space="preserve">25/07/2018: </t>
    </r>
    <r>
      <rPr>
        <sz val="10"/>
        <color indexed="8"/>
        <rFont val="Arial"/>
        <family val="2"/>
      </rPr>
      <t>Revisado en Goobi, se evidencia que se encuentra parametrizados los perfiles del Tesorero y el Subdirector Administrativo de acuerdo a lo establecido en el acta del 23/03/2018</t>
    </r>
  </si>
  <si>
    <r>
      <t>24/4/2018:  Se aportó como evidencia la confirmación de saldos de Corporación Magisterio y se verificó las liquidaciones de los contratos.  Se continua con el seguimiento de ésta acción.
01/06/2018: Se encuentra pendiente anexar los soportes de los correos efectuados. 
19/07/2018: Cotinúa pendiente el anexar los soportes de los correos efectuados respecto a la circularización realizada con los supervisores.
NOTA: La Oficina de Control Interno, durante el mes de Agosto, realizará visita administrativa al área de contabilidad, con el fin de verificar los documentos que soporten la gestión adelantada en cumplimiento a las acciones planteadas.</t>
    </r>
    <r>
      <rPr>
        <b/>
        <sz val="10"/>
        <rFont val="Arial"/>
        <family val="2"/>
      </rPr>
      <t xml:space="preserve">
18/10/2018: </t>
    </r>
    <r>
      <rPr>
        <sz val="10"/>
        <rFont val="Arial"/>
        <family val="2"/>
      </rPr>
      <t xml:space="preserve">El 16 de febrero de 2018 se reimitió correo a los supervisores de contratos por parte de la Subdirección Administrativa y Financiera con el fin verificar la efectividad de los pagos a febrero de 2018, así mismo, la liquidación de los contratos de la vigencia de 2017. Producto de la circularización se presentó inquietudes respecto al contrato 106 de 2017, del cual se hizo claridad con la remisión del acta de liquidación de este. 
</t>
    </r>
  </si>
  <si>
    <r>
      <t xml:space="preserve">24/4/2018:  Se inicia el seguimiento el segundo semestre de 2018.
19/07/2018: No se reportaron avances por parte del líder del proceso.
NOTA: La Oficina de Control Interno, durante el mes de Agosto, realizará visita administrativa al área de contabilidad, con el fin de verificar los documentos que soporten la gestión adelantada en cumplimiento a las acciones planteadas.
</t>
    </r>
    <r>
      <rPr>
        <b/>
        <sz val="10"/>
        <rFont val="Arial"/>
        <family val="2"/>
      </rPr>
      <t xml:space="preserve">
18/10/2018: </t>
    </r>
    <r>
      <rPr>
        <sz val="10"/>
        <rFont val="Arial"/>
        <family val="2"/>
      </rPr>
      <t xml:space="preserve">Teniendo en cuenta que esta acción no guarda relación con el  proceso de Gestión Financiera, es necesario el retiro por no ser competencia de la Subdirección.  </t>
    </r>
  </si>
  <si>
    <r>
      <t>24/4/2018:  Se inicia el seguimiento el segundo semestre de 2018.
19/07/2018: No se reportaron avances por parte del líder del proceso.
NOTA: La Oficina de Control Interno, durante el mes de Agosto, realizará visita administrativa al área de contabilidad, con el fin de verificar los documentos que soporten la gestión adelantada en cumplimiento a las acciones planteadas.</t>
    </r>
    <r>
      <rPr>
        <b/>
        <sz val="10"/>
        <rFont val="Arial"/>
        <family val="2"/>
      </rPr>
      <t xml:space="preserve">
18/10/2018: </t>
    </r>
    <r>
      <rPr>
        <sz val="10"/>
        <rFont val="Arial"/>
        <family val="2"/>
      </rPr>
      <t xml:space="preserve">Teniendo en cuenta que esta acción no guarda relación con el  proceso de Gestión Financiera, es necesario el retiro por no ser competencia de la Subdirección.  </t>
    </r>
  </si>
  <si>
    <r>
      <t xml:space="preserve">24/04/2018: Hilda Yamile Morales Laverde - Jefe OCI.
</t>
    </r>
    <r>
      <rPr>
        <b/>
        <sz val="10"/>
        <rFont val="Arial"/>
        <family val="2"/>
      </rPr>
      <t xml:space="preserve">19/07/2018: </t>
    </r>
    <r>
      <rPr>
        <sz val="10"/>
        <rFont val="Arial"/>
        <family val="2"/>
      </rPr>
      <t>Alix del Pilar Hurtado P., Técnico Operativo (E ) OCI</t>
    </r>
  </si>
  <si>
    <r>
      <t xml:space="preserve">24/04/2018: Hilda Yamile Morales Laverde - Jefe OCI.
</t>
    </r>
    <r>
      <rPr>
        <b/>
        <sz val="10"/>
        <rFont val="Arial"/>
        <family val="2"/>
      </rPr>
      <t xml:space="preserve">
</t>
    </r>
    <r>
      <rPr>
        <sz val="10"/>
        <rFont val="Arial"/>
        <family val="2"/>
      </rPr>
      <t xml:space="preserve">01/06/2018:   Hilda Yamile Morales Laverde, Jefe Oficina Control Interno </t>
    </r>
  </si>
  <si>
    <r>
      <t xml:space="preserve">24/04/2018: Hilda Yamile Morales Laverde - Jefe OCI.
</t>
    </r>
    <r>
      <rPr>
        <b/>
        <sz val="10"/>
        <rFont val="Arial"/>
        <family val="2"/>
      </rPr>
      <t xml:space="preserve">
</t>
    </r>
    <r>
      <rPr>
        <sz val="10"/>
        <rFont val="Arial"/>
        <family val="2"/>
      </rPr>
      <t xml:space="preserve">19/07/2018: Alix del Pilar Hurtado P., Técnico Operativo (E ) OCI
</t>
    </r>
    <r>
      <rPr>
        <b/>
        <sz val="10"/>
        <rFont val="Arial"/>
        <family val="2"/>
      </rPr>
      <t>19/10/2018:</t>
    </r>
    <r>
      <rPr>
        <sz val="10"/>
        <rFont val="Arial"/>
        <family val="2"/>
      </rPr>
      <t xml:space="preserve"> Sandra Milena Bonilla R._ Contratista de Apoyo Profesional_ OCI</t>
    </r>
  </si>
  <si>
    <t xml:space="preserve">http://www.idep.edu.co/sites/default/files/IN-GF-14-05_Protocolo_de_Seguridad_V1.
Acta No. 2 del 23/03/2018 Plan de Mejoramiento proceso Financiero
</t>
  </si>
  <si>
    <r>
      <t xml:space="preserve">24/04/2018: Hilda Yamile Morales Laverde - Jefe OCI.
19/07/2018: Alix del Pilar Hurtado P., Técnico Operativo (E ) OCI
</t>
    </r>
    <r>
      <rPr>
        <b/>
        <sz val="10"/>
        <rFont val="Arial"/>
        <family val="2"/>
      </rPr>
      <t>19/10/2018:</t>
    </r>
    <r>
      <rPr>
        <sz val="10"/>
        <rFont val="Arial"/>
        <family val="2"/>
      </rPr>
      <t xml:space="preserve"> Sandra Milena Bonilla R._ Contratista de Apoyo Profesional_ OCI</t>
    </r>
  </si>
  <si>
    <r>
      <t xml:space="preserve">24/04/2018: Hilda Yamile Morales Laverde - Jefe OCI.
</t>
    </r>
    <r>
      <rPr>
        <b/>
        <sz val="10"/>
        <rFont val="Arial"/>
        <family val="2"/>
      </rPr>
      <t xml:space="preserve">
</t>
    </r>
    <r>
      <rPr>
        <sz val="10"/>
        <rFont val="Arial"/>
        <family val="2"/>
      </rPr>
      <t xml:space="preserve">19/07/2018: Alix del Pilar Hurtado P., Técnico Operativo (E ) OCI
</t>
    </r>
    <r>
      <rPr>
        <b/>
        <sz val="10"/>
        <rFont val="Arial"/>
        <family val="2"/>
      </rPr>
      <t xml:space="preserve">
19/10/2018:</t>
    </r>
    <r>
      <rPr>
        <sz val="10"/>
        <rFont val="Arial"/>
        <family val="2"/>
      </rPr>
      <t xml:space="preserve"> Sandra Milena Bonilla R._ Contratista de Apoyo Profesional_ OCI</t>
    </r>
  </si>
  <si>
    <r>
      <t xml:space="preserve">24/04/2018: Hilda Yamile Morales Laverde - Jefe OCI.
01/06/2018:   Hilda Yamile Morales Laverde, Jefe Oficina Control Interno 
19/07/2018: Alix del Pilar Hurtado P., Técnico Operativo (E ) OCI
</t>
    </r>
    <r>
      <rPr>
        <b/>
        <sz val="10"/>
        <rFont val="Arial"/>
        <family val="2"/>
      </rPr>
      <t>19/10/2018:</t>
    </r>
    <r>
      <rPr>
        <sz val="10"/>
        <rFont val="Arial"/>
        <family val="2"/>
      </rPr>
      <t xml:space="preserve"> Sandra Milena Bonilla R._ Contratista de Apoyo Profesional_ OCI</t>
    </r>
  </si>
  <si>
    <t>TOTAL  
HALLAZGOS</t>
  </si>
  <si>
    <t>Información insuficiente a usuarios y partes interesadas acerca de la gratuidad de los productos y servicios del IDEP.
Colusión por parte de los Directivos, Funcionarios y/o contratistas que intervienen en la los procesos de distribución de publicaciones</t>
  </si>
  <si>
    <t>Realizar una campaña de información a usuarios y partes interesadas acerca de la gratuidad de los productos y servicios del IDEP, para mejorar  los niveles de publicidad de la información del IDEP a usuarios y partes interesadas.</t>
  </si>
  <si>
    <t xml:space="preserve">Publicación en la Pagina Web del IDEP de la campaña realizada,  ( enlace) 
Elaboración y envío  de campaña virtual a través de la generación de correos masivos a las bases de datos de usuarios del IDEP </t>
  </si>
  <si>
    <t>Subdirectora Académica 
Asesor de la Dirección general (Líder proceso comunicaciones)</t>
  </si>
  <si>
    <t>Durante el mes de noviembre se revisó y ajustó el mapa de riesgos del proceso de Divulgación y comunicación,  cuyos cambios  se  registraron en el acta de reunión del 28 de noviembre que reposan en el archivo de gestión de la Subdirección académica. Frente al riesgo de Uso indebido de las imágenes y textos para favorecer o desfavorecer a una marca o a un tercero, los controles que se tienen  se califican moderados, por esto se propone desde el líder formular una acción de mejora  preventiva que permita mitigar la ocurrencia del riesgo  anticorrupción identificado.</t>
  </si>
  <si>
    <t>Omisión en la aplicación del manual de imagen institucional
Colusión por parte de los Directivos, Funcionarios y/o contratistas que intervienen en la los procesos de comunicación y divulgación.
Controles ineficientes a los requisitos que deben cumplir las publicaciones.</t>
  </si>
  <si>
    <t xml:space="preserve">Elaborar una lista de chequeo para la verificación y seguimiento del cumplimiento de los criterios  del manual de imagen de la Alcaldía de Bogotá, para la publicación de imágenes y /o textos </t>
  </si>
  <si>
    <t>Publicación de la lista de chequeo en el SIG así como su incorporación  en la caracterización del  proceso de Divulgación y comunicación
Matriz diligenciada  con la verificación de los criterios de  las imágenes y/o textos que  se han publicado</t>
  </si>
  <si>
    <t>Durante el mes de noviembre se revisó y ajustó el mapa de riesgos del proceso de Divulgación y comunicación,  cuyos cambios  se  registraron en el acta de reunión del 28 de noviembre que reposan en el archivo de gestión de la Subdirección académica. Frente al riesgo de Información de las convocatorias   sea divulgada y socializada de manera parcial, inoportuna y/o desactualizada a la comunidad, los controles que se tienen  se califican moderados, por esto se propone desde el líder formular una acción de mejora  preventiva que permita mitigar la ocurrencia del riesgo identificado.</t>
  </si>
  <si>
    <t>La fuente que produce la información en la entidad no la entrega a tiempo.
Falta de oportunidad en el envío de la información a las partes interesadas por los canales institucionales del IDEP (página web, correo electrónico masivo)</t>
  </si>
  <si>
    <t xml:space="preserve">Elaborar una matriz de seguimiento  de la información de las convocatorias que se publica  en los canales institucionales del IDEP. </t>
  </si>
  <si>
    <t xml:space="preserve">Matriz diligenciada  con el seguimiento de la información publicada de las convocatorias </t>
  </si>
  <si>
    <t>Durante el mes de noviembre se revisó y ajustó el mapa de riesgos del proceso de Divulgación y comunicación,  cuyos cambios  se  registraron en el acta de reunión del 28 de noviembre que reposan en el archivo de gestión de la Subdirección académica. Frente al riesgo de Retrasos o demoras en los tiempos de entrega de publicaciones a los usuarios y partes interesadas, los controles que se tienen  se califican moderados, por esto se propone desde el líder formular una acción correctiva que permita mitigar la ocurrencia del riesgo identificado, puesto que su materialización corresponde a  factores externos al IDEP.</t>
  </si>
  <si>
    <t>Incumplimiento en los tiempos estimados de impresión por parte de la Imprenta Distrital.
Retrasos en la entrega de contenidos e insumos producto de los proyectos que apoya y promueve el IDEP.
Falta de consentimientos informados de los autores y/o participantes de los estudios desarrollados del IDEP</t>
  </si>
  <si>
    <t xml:space="preserve">Subdirectora Académica 
Profesional Especializado 222-105 de la subdirección académica </t>
  </si>
  <si>
    <t>Subdirectora Académica</t>
  </si>
  <si>
    <t>Durante el mes de noviembre se revisó y ajustó el mapa de riesgos del proceso de Atención al ciudadano,  cuyos cambios  se  registraron en el acta de reunión del 28 de noviembre que reposan en el archivo de gestión de la Subdirección académica. Frente al riesgo de Usuarios atendidos de manera inoportuna, ineficaz, ineficiente, indigna y/o sin calidez, los controles que se tienen  se califican moderados, por esto se propone desde el líder formular una acción de mejora  preventiva que permita mitigar la ocurrencia del riesgo  identificado.</t>
  </si>
  <si>
    <t>Desconocimiento de la información institucional por parte de los funcionarios del instituto.
Un servicio deficiente por parte de funcionarios que tienen asignada la responsabilidad.
Inadecuada caracterización de usuarios y partes interesadas que permitan conocer las necesidades y expectativas de los usuarios.</t>
  </si>
  <si>
    <t>Hacer una campaña virtual a los  servidores públicos  para sensibilizar la necesidad de atender  a los usuarios de manera oportuna, eficaz, eficiente, digna y/o con calidez, divulgando el contenido del Manual de atención al ciudadano del instituto para la investigación educativa y el desarrollo pedagógico - IDEP</t>
  </si>
  <si>
    <t>Subdirectora Académica
Asesor Dirección General ( Líder del proceso de comunicaciones)</t>
  </si>
  <si>
    <t>Durante el mes de noviembre se revisó y ajustó el mapa de riesgos del proceso de Investigación y desarrollo pedagógico,  cuyos cambios  se  registraron en el acta de reunión del 27 de noviembre que reposan en el archivo de gestión de la Subdirección académica. Frente al riesgo de productos resultado de los proyectos de IyDP con plagio,  se propone desde el líder formular una acción de mejora  preventiva que permita mitigar la ocurrencia del riesgo identificado.</t>
  </si>
  <si>
    <t>Inadecuada utilización de herramientas tecnológicas que permitan la identificación de plagio en los documentos
Desconocimiento de las normas de referencia ión o citas de autor
Falta de integridad del contratista o funcionario.</t>
  </si>
  <si>
    <t>Documentar  el uso de la herramienta tecnológica que permite identificar plagio</t>
  </si>
  <si>
    <t xml:space="preserve">Documento  instructivo para el uso de la herramienta tecnológica anti plagio con la que cuente el IDEP  formalizado en el SIG en el proceso de Investigación y desarrollo pedagógico. </t>
  </si>
  <si>
    <t>Durante el mes de noviembre se revisó y ajustó el mapa de riesgos del proceso de Investigación y desarrollo pedagógico,  cuyos cambios  se  registraron en el acta de reunión del 27 de noviembre que reposan en el archivo de gestión de la Subdirección académica. Frente al riesgo de retiro anticipado de los participantes de los proyectos de Investigación y Desarrollo Pedagógico,  se propone desde el líder formular una acción de mejora  preventiva que permita mitigar la ocurrencia del riesgo identificado.</t>
  </si>
  <si>
    <t>Limitación de tiempo por parte de los interesados por múltiples actividades en las instituciones educativas.
Desarticulación entre las diferentes actividades que realiza el Instituto con los usuarios y partes interesadas.
Falta de motivación o interés en los proyectos desarrollados</t>
  </si>
  <si>
    <t>Socializar los lineamientos de las  guías  GU-IDP-04-01 Proyectos de Investigación y GU-IDP-04-02 Proyectos Desarrollo Pedagógico, especialmente en los temas relacionados con  la suscripción de actas de compromiso, las formas en que se puede realizar acompañamiento para prevenir este riesgo y  finalmente los tipos de incentivos académicos que pueden otorgarse a los participantes de los proyectos.</t>
  </si>
  <si>
    <t>Lista de asistencia de la socialización realizada a los funcionarios de la Subdirección Académica</t>
  </si>
  <si>
    <t>06/30/2019</t>
  </si>
  <si>
    <t>Se realizó la consulta a cuatro (4) funcionarios responsables de actividades sobre el cumplimiento de los lineamientos establecidos en las  guías GU-IDP-04-02 Proyectos Desarrollo Pedagógica y GU-IDP-04-01 Proyectos de Investigación específicamente del numeral 9. A lo cual se evidencio que tan solo una funcionaria esta dando cumplimiento a la organización de la carpeta del proyecto utilizando Google Drive</t>
  </si>
  <si>
    <t>No hay conocimiento  por  funcionarios y/o contratistas  de la subdirección académica , de los aspectos propuestos en las guías GU-IDP-04-02 Proyectos Desarrollo Pedagógica y GU-IDP-04-01 Proyectos de Investigación</t>
  </si>
  <si>
    <t>Socialización de los lineamientos de la GU-IDP-04-02 Proyectos Desarrollo Pedagógica y GU-IDP-04-01 Proyectos de Investigación</t>
  </si>
  <si>
    <t xml:space="preserve">De acuerdo al cronograma establecido en la ficha técnica, para el segundo semestre se estableció un 30 % de avance; en el POA se reporto n 0,30 de cumplimiento para este trimestre, no obstante estos datos solo cruza con el reposte del PEDI.
Se presenta diferencias en los datos reportados en los tres instrumentos de validación, tanto en la meta proyectada como en el avance reportado, no es consistente la medida de evaluación del indicador .
Homogeneidad para la presentación de los diferentes instrumentos de evaluación a la gestión. </t>
  </si>
  <si>
    <t xml:space="preserve">No hay una presentación clara en las metas y el  avance (unidad de medida  y metodología de medición)  por cada estudio, en los instrumentos de indicadores  de gestión, plan operativo anual y fichas de proyectos. </t>
  </si>
  <si>
    <t xml:space="preserve">Revisión y modificación de los indicadores para el proceso de Investigación y Desarrollo Pedagógico  con el fin de alinear la medición entre  los instrumentos de planeación como el POA, los indicadores de Gestión del proceso y fichas de proyectos. </t>
  </si>
  <si>
    <t xml:space="preserve">Hoja de vida de los indicadores formulados para el proceso 
Plan Operativo Anual con porcentajes programados acordes a los indicadores del proceso </t>
  </si>
  <si>
    <t>De la revisión efectuada se observó que se presentan diferencias en el cronograma establecido en el POA y en la documentación que reposasen el expediente de las siguientes fichas: Sistema de monitoreo al cumplimiento de los estándares de calidad de educación inicial, Estudio investigación e innovación- un marco de referencia para el premio ala investigación educativa y reconocimiento docente</t>
  </si>
  <si>
    <t>No es claro los criterios para formular las fichas de proyectos de investigación o desarrollo pedagógico en la dependencia
No se evidencia una actividad  en el Plan operativo anual de la Subdirección Académica, el cual tiene ficha de proyecto pero su seguimiento se encuentra  reportado dentro de otra ficha de proyecto</t>
  </si>
  <si>
    <t xml:space="preserve">Actualizar el procedimiento PRO-IDP-04-01 Formulación de Proyectos de Investigación y Desarrollo Pedagógico, con el fin de  establecer los criterios para la elaboración o no de la de Ficha de proyectos de investigación o desarrollo  pedagógico. </t>
  </si>
  <si>
    <t>Documento de procedimiento PRO-IDP-04-01 Formulación de Proyectos de Investigación y Desarrollo Pedagógico actualizado  a la vigencia 2019</t>
  </si>
  <si>
    <t xml:space="preserve">Se presentan diferencias en las metas establecidas según el cronograma que reposa en la ficha técnica y los instrumentos de indicadores de gestión . </t>
  </si>
  <si>
    <t xml:space="preserve">Se presenta un error en la sumatoria del cronograma planeado </t>
  </si>
  <si>
    <t>Cuadro de seguimiento diligenciado</t>
  </si>
  <si>
    <r>
      <t xml:space="preserve">Actividad quese realizara una vez se tengan convalidadas las Tablas de Retención Documental  
06/10/2017: Actividad en desarrollado , la cual se implementara una vez se tengan aprobadas las tablas de retencion Documental.  
23/10/2017:Actividad programada para el 2018 una vez se envien los ajustes solicitados para la convalidacion definitiva  
</t>
    </r>
    <r>
      <rPr>
        <b/>
        <sz val="10"/>
        <rFont val="Arial"/>
        <family val="2"/>
      </rPr>
      <t>26/03/2018</t>
    </r>
    <r>
      <rPr>
        <b/>
        <sz val="10"/>
        <color indexed="8"/>
        <rFont val="Arial"/>
        <family val="2"/>
      </rPr>
      <t xml:space="preserve">. </t>
    </r>
    <r>
      <rPr>
        <sz val="10"/>
        <color indexed="8"/>
        <rFont val="Arial"/>
        <family val="2"/>
      </rPr>
      <t xml:space="preserve">El 12 de enero se recibió concepto de la Secretaría Técnica del Consejo Distrital de Archivos en la que se propone al consejo  la convalidación en firme de la TRD en la primera sesión del 2018.
Se está esperando el acuerdo de convalidación emitido por el Consejo Distrital de Archivos de Bogotá .
</t>
    </r>
    <r>
      <rPr>
        <b/>
        <sz val="10"/>
        <color indexed="8"/>
        <rFont val="Arial"/>
        <family val="2"/>
      </rPr>
      <t>25/07/2018</t>
    </r>
    <r>
      <rPr>
        <sz val="10"/>
        <color indexed="8"/>
        <rFont val="Arial"/>
        <family val="2"/>
      </rPr>
      <t xml:space="preserve">   El 29 de junio de se informo a todos los funcionarios y contratistas del Instituto la convalidación de las Tablas de Retención Documental así como su adopción e implementación a través de alerta informativa. 
Para el segundo semestre se programaron las jornadas de sensibilización con las dependencias y el acompañamiento para la implementación de la Tabla de Retención documental para la vigencia  2018.
</t>
    </r>
    <r>
      <rPr>
        <b/>
        <sz val="10"/>
        <color indexed="8"/>
        <rFont val="Arial"/>
        <family val="2"/>
      </rPr>
      <t>11/12/2018</t>
    </r>
    <r>
      <rPr>
        <sz val="10"/>
        <color indexed="8"/>
        <rFont val="Arial"/>
        <family val="2"/>
      </rPr>
      <t xml:space="preserve"> Se realizo acompañamiento a las seis(6 dependecias del instituto para realizar la implementacion de las Tablas de Retencion en cada Una para la vigencia 2018: se realizo identificacion de las series documentales, rotulacion de las carpetas.Inventario unico documental. por parte del lider del proceso se realizo matriz de seguimiento a cada dependencia.</t>
    </r>
  </si>
  <si>
    <r>
      <rPr>
        <b/>
        <sz val="10"/>
        <color indexed="8"/>
        <rFont val="Arial"/>
        <family val="2"/>
      </rPr>
      <t xml:space="preserve">06/03/2018.
</t>
    </r>
    <r>
      <rPr>
        <sz val="10"/>
        <color indexed="8"/>
        <rFont val="Arial"/>
        <family val="2"/>
      </rPr>
      <t>Rad No.2-2018-580 del 15/01/2018
Q:\TRD_COVALIDADA_2018\IMPLEMENTACIÓN TRD</t>
    </r>
  </si>
  <si>
    <r>
      <rPr>
        <b/>
        <sz val="10"/>
        <color indexed="8"/>
        <rFont val="Arial"/>
        <family val="2"/>
      </rPr>
      <t>23/11/2017</t>
    </r>
    <r>
      <rPr>
        <sz val="10"/>
        <color indexed="8"/>
        <rFont val="Arial"/>
        <family val="2"/>
      </rPr>
      <t xml:space="preserve">: Actividad progrmada para ejecutarse a partir del segundo trimestre del 2018  
</t>
    </r>
    <r>
      <rPr>
        <b/>
        <sz val="10"/>
        <color indexed="8"/>
        <rFont val="Arial"/>
        <family val="2"/>
      </rPr>
      <t>26/03/201</t>
    </r>
    <r>
      <rPr>
        <sz val="10"/>
        <color indexed="8"/>
        <rFont val="Arial"/>
        <family val="2"/>
      </rPr>
      <t xml:space="preserve">8: Las  actividades aprobadas  dentro del SIC  se ejecutaran a partir del segundo trimestre  de 2018.
</t>
    </r>
    <r>
      <rPr>
        <b/>
        <sz val="10"/>
        <color indexed="8"/>
        <rFont val="Arial"/>
        <family val="2"/>
      </rPr>
      <t>04/07/2018</t>
    </r>
    <r>
      <rPr>
        <sz val="10"/>
        <color indexed="8"/>
        <rFont val="Arial"/>
        <family val="2"/>
      </rPr>
      <t xml:space="preserve"> debido a que el Sistema Integrado de Conservacion se aprobo y publico el 26 de junio de 2018. las actidades se reprograman para el tercer periodo
</t>
    </r>
    <r>
      <rPr>
        <b/>
        <sz val="10"/>
        <color indexed="8"/>
        <rFont val="Arial"/>
        <family val="2"/>
      </rPr>
      <t>11/12/2018</t>
    </r>
    <r>
      <rPr>
        <sz val="10"/>
        <color indexed="8"/>
        <rFont val="Arial"/>
        <family val="2"/>
      </rPr>
      <t xml:space="preserve"> Se elaboro acto administrativo de Aprobacion del Sistema Integado de conservacion.  Se elaboro  el instructivo de saneamiento ambiental y documental, y la planilla de control de limpieza de los depositos de archivo del instituto </t>
    </r>
  </si>
  <si>
    <r>
      <rPr>
        <b/>
        <sz val="10"/>
        <color indexed="8"/>
        <rFont val="Arial"/>
        <family val="2"/>
      </rPr>
      <t>26/03/2018.</t>
    </r>
    <r>
      <rPr>
        <sz val="10"/>
        <color indexed="8"/>
        <rFont val="Arial"/>
        <family val="2"/>
      </rPr>
      <t xml:space="preserve">
Z:\PROCEDIMIENTOS_GD\SISTEMA INTEGRADO DE CONSERVACION
</t>
    </r>
    <r>
      <rPr>
        <b/>
        <sz val="10"/>
        <color indexed="8"/>
        <rFont val="Arial"/>
        <family val="2"/>
      </rPr>
      <t>04/07/2018</t>
    </r>
    <r>
      <rPr>
        <sz val="10"/>
        <color indexed="8"/>
        <rFont val="Arial"/>
        <family val="2"/>
      </rPr>
      <t xml:space="preserve">
http://www.idep.edu.co/sites/default/files/PL-GD-07-03_Sistema_Integrado_de_Conservacion_
http://www.idep.edu.co/?q=content/gd-07-proceso-de-gesti%C3%B3n-documental#overlay-context=</t>
    </r>
  </si>
  <si>
    <r>
      <rPr>
        <b/>
        <sz val="10"/>
        <color indexed="8"/>
        <rFont val="Arial"/>
        <family val="2"/>
      </rPr>
      <t>02/04/2018</t>
    </r>
    <r>
      <rPr>
        <sz val="10"/>
        <color indexed="8"/>
        <rFont val="Arial"/>
        <family val="2"/>
      </rPr>
      <t xml:space="preserve">. Se verifico el diligenciamiento del formato el cual se encuentra de acuerdo a la operatividad del proceso y  normatividad legal vigente.
</t>
    </r>
    <r>
      <rPr>
        <b/>
        <sz val="10"/>
        <color indexed="8"/>
        <rFont val="Arial"/>
        <family val="2"/>
      </rPr>
      <t xml:space="preserve">11/12/2018 </t>
    </r>
    <r>
      <rPr>
        <sz val="10"/>
        <color indexed="8"/>
        <rFont val="Arial"/>
        <family val="2"/>
      </rPr>
      <t xml:space="preserve">Se verifico el diligenciamiento del formato el cual se encuentra de acuerdo a la operatividad del proceso y  normatividad legal vigente.
</t>
    </r>
  </si>
  <si>
    <r>
      <rPr>
        <b/>
        <sz val="10"/>
        <color indexed="8"/>
        <rFont val="Arial"/>
        <family val="2"/>
      </rPr>
      <t xml:space="preserve">03/04/2018 </t>
    </r>
    <r>
      <rPr>
        <sz val="10"/>
        <color indexed="8"/>
        <rFont val="Arial"/>
        <family val="2"/>
      </rPr>
      <t xml:space="preserve">Se realizo la revision a los indicadores de gestion. Los cuales seran actualizados en el segundo trimestre 
</t>
    </r>
    <r>
      <rPr>
        <b/>
        <sz val="10"/>
        <color indexed="8"/>
        <rFont val="Arial"/>
        <family val="2"/>
      </rPr>
      <t>04/07/2018</t>
    </r>
    <r>
      <rPr>
        <sz val="10"/>
        <color indexed="8"/>
        <rFont val="Arial"/>
        <family val="2"/>
      </rPr>
      <t xml:space="preserve"> los indicadores fiueron actualizados conforme a la solicitud de la Oficina asesora de planeacion
</t>
    </r>
    <r>
      <rPr>
        <b/>
        <sz val="10"/>
        <color indexed="8"/>
        <rFont val="Arial"/>
        <family val="2"/>
      </rPr>
      <t>01/10/2018</t>
    </r>
    <r>
      <rPr>
        <sz val="10"/>
        <color indexed="8"/>
        <rFont val="Arial"/>
        <family val="2"/>
      </rPr>
      <t xml:space="preserve"> la actualizacion de los indicadores se realizara en el cuarto trimestre
</t>
    </r>
    <r>
      <rPr>
        <b/>
        <sz val="10"/>
        <color indexed="8"/>
        <rFont val="Arial"/>
        <family val="2"/>
      </rPr>
      <t xml:space="preserve">11/12/2018 </t>
    </r>
    <r>
      <rPr>
        <sz val="10"/>
        <color indexed="8"/>
        <rFont val="Arial"/>
        <family val="2"/>
      </rPr>
      <t xml:space="preserve">Teniendo en cuenta el proceso de actualizacion que se ha dado con la convalidacion y aprobacion de las tablas de retencion del instituto asi como la implementacion para la vigencia 2018,  el ajuste realizado al proceso de gestion documental y a los procedimientos es necesario reformular los indicadores de gestion para este Proceso.
para la vigencia 2 Se formularan los indicadores de gestion acordes a la actualizacion del proceso de gestion documental en la entidad. </t>
    </r>
  </si>
  <si>
    <t>Falta por implementar planes de ayuda mutua ante amenazas de interés común.</t>
  </si>
  <si>
    <t>En el plan de emergencias interno no se han documentado planes de ayuda mutua.</t>
  </si>
  <si>
    <t>Actualizar el plan interno de emergencias e incluir un item para describir el plan de ayuda mutua.</t>
  </si>
  <si>
    <t>Plan Interno de Emergencias actualizado y publicado</t>
  </si>
  <si>
    <t>Subdirector Administrativo, Financiero y de Control Disciplinario y profesional de apoyo al SG-SST</t>
  </si>
  <si>
    <t>Es necesario documentar los mecanismos de medición de mortalidad por accidentes de trabajo o enfermedades laborales, como mínimo una vez al año.</t>
  </si>
  <si>
    <t>No se tiene formulado el indicador de mortalidad de accidentes de trabajo.
No se ha realizado medición de la mortalidad por accidentes de trabajo o enfermedades laborales.</t>
  </si>
  <si>
    <t>Formular el indicador de mortalidad por accidentes de trabajo</t>
  </si>
  <si>
    <t>Hoja de vida del indicador aprobada y publicada</t>
  </si>
  <si>
    <t>No se han estructurado programas de prevención</t>
  </si>
  <si>
    <t>No se cuenta con programa(s) de prevención enfocados a los riesgos prioritarios.</t>
  </si>
  <si>
    <t>Formular e implementar un programa de prevención con la asesoría  de la ARL.</t>
  </si>
  <si>
    <t>Programa de prevención aprobado y publicado.
Registros de asistencia, piezas de comunicación y/o registro fotográfico de actividades desarrolladas en relación al programa</t>
  </si>
  <si>
    <t>La Entidad no cuenta con las fichas toxicológicas de los productos químicos utilizados</t>
  </si>
  <si>
    <t>No se evidencian las fichas toxicológicas de los productos químicos utilizados por los servidores de la Entidad.</t>
  </si>
  <si>
    <t>Realizar un inventario de los productos químicos utilizados en la Entidad y suministrar las fichas toxicologicas a quienes los manipulan.</t>
  </si>
  <si>
    <t>Inventario de los productos químicos y fichas toxicologicas</t>
  </si>
  <si>
    <t>Los trabajadores no realizan auto-reporte de condiciones de trabajo riesgosas</t>
  </si>
  <si>
    <t>No se ha socializado e implementado el formato de auto-reporte de condiciones de salud y trabajo</t>
  </si>
  <si>
    <t>Socializar el formato de auto-reporte de condiciones de salud y trabajo y promover su implementación en los servidores de la Entidad.</t>
  </si>
  <si>
    <t>Piezas de comunicación interna y/o listados de asistencia</t>
  </si>
  <si>
    <r>
      <t xml:space="preserve">20/01/2017 Se realizó la actualización del formato de acta de comité técnico de sostenibilidad en lo relacionado con la serie documental y se esta dando cumplimiento en los tiempos para su suscripción
06/10/2017:Desde el área de Presupuesto se han efectuado en la presente vigencia cuatro (4) comités de seguimieto presupuestal y dos (2)  comités de emergencia sobre los cuales se tienen las respectivas actas debidamente firmadas. No obstante, teniendo en cuenta la observación generada, es importante revisar los tiempos establecidos para la formalización de las respectivas actas teniendo en cuenta el tiempo que se requiere para proyección de las mismas, envío a los integrantes del comité para su revisión y ajustes pertinentes y posterior corrección y formalización de las mismas. por lo anterior es preciso aclarar que no es viable generar una alerta en calendario google aps para realizar la suscripción de las actas de acuerdo con el tiempo establecido en la Resolución de creación de Comités, esto no implica que el proceso de Gestion Financiera -Presupuesto  no este suscribiendo formalizando las actas de comite. comoevidencia las actas se encuentan debidamente archivas en el respectivo expediente. 
asi mismo  por parate de Contabilidad los aspectos mencionados se corrigieron a partir de las observaciones levantadas por la Oficina de Control Interno, no obstante el expediente anual se folia en su totalidad una vez cerradas las actas de la vigencia, y previo a su remisión al archivo general de la entidad.
Por lo anterior se solicita el cierre de la no conformidad  puesto que se han desarrollado las acciones para eliminar las causas de la no conformidad.
24/11/2017: A partir de esta observación se está dando cumplimiento a los tiempos establecidos en la resolución de creación del Comité Técnico de Sostenibilidad Contable, para lo pertinente a la generación de las actas de Comité y su suscripción por parte de los integrantes, adicionalmente las mismas se están diligenciando según el formato existente en la Maloca Aula SIG, y una vez se incorporan al expediente documental se proceden a foliar.
</t>
    </r>
    <r>
      <rPr>
        <b/>
        <sz val="10"/>
        <rFont val="Arial"/>
        <family val="2"/>
      </rPr>
      <t xml:space="preserve">
06/04/2018:</t>
    </r>
    <r>
      <rPr>
        <sz val="10"/>
        <rFont val="Arial"/>
        <family val="2"/>
      </rPr>
      <t xml:space="preserve"> Se han venido remitiendo las actas de Comite  a través del correo electrónico, para su correspondiente revisión y aprobación, en caso de que hayan observaciones se procede a modificar el acta e imprimirlas para firmas. Pendiente  las alertas en calendarios Google.
</t>
    </r>
    <r>
      <rPr>
        <b/>
        <sz val="10"/>
        <rFont val="Arial"/>
        <family val="2"/>
      </rPr>
      <t xml:space="preserve">05/10/2018: </t>
    </r>
    <r>
      <rPr>
        <sz val="10"/>
        <rFont val="Arial"/>
        <family val="2"/>
      </rPr>
      <t xml:space="preserve"> Igualmente se presentó proyecto de resolución modificatoria al funcionamiento del Comité Técnico de Sostenibilidad Contable, la cual ya fue verirficada por la Oficina Asesora Jurídica y la Oficina de Control Interno y en el momento se encuentra en proceso de ajuste según observaciones y recomendaciones de dichas oficinas, para su posterior firma y publicación.  Con corte al tercer trimestre se encuentra en proceso de elaboraciòn un acta que corresponde a la reunión llevada a cabo el 26 de septiembre de 2018. 
</t>
    </r>
    <r>
      <rPr>
        <b/>
        <sz val="10"/>
        <rFont val="Arial"/>
        <family val="2"/>
      </rPr>
      <t xml:space="preserve">05/12/2018: </t>
    </r>
    <r>
      <rPr>
        <sz val="10"/>
        <rFont val="Arial"/>
        <family val="2"/>
      </rPr>
      <t>Con Resolución No. 147 del 05/12/2018 se modificó el funcionamiento del Comite Técnico de Sostenibilidad del Sistema Contable del Instituto, con el fin de dar cumplimiento al nuevo marco normativo contable, se incorporaron algunas funciones de carácter transitorio, se modificó la periodicidad de las reuniones y  se eliminaron los términos para la elaboración de las actas del comite (Artículo 12 numeral 4). A la fecha las actas se encuentran al día debidamente firmadas y archivadas. El Acta No. 13 de la reunión llevada a cabo el 28 de noviembre de 2018, está en trámite de elaboración.</t>
    </r>
  </si>
  <si>
    <r>
      <t xml:space="preserve">06/10/2017: Se llevó a cabo la actualización de los procedimientos, documentos y formatos del  área de Contabilidad, los mismos se encuentran en proceso de revision final  y posterior publicacion en la MALOCA SIG.
24/11/2017: El inventario Documental del Proceso de Gestión Financiera se encuentra en estado de actulaización 
</t>
    </r>
    <r>
      <rPr>
        <b/>
        <sz val="10"/>
        <rFont val="Arial"/>
        <family val="2"/>
      </rPr>
      <t xml:space="preserve">06/04/2018. </t>
    </r>
    <r>
      <rPr>
        <sz val="10"/>
        <rFont val="Arial"/>
        <family val="2"/>
      </rPr>
      <t xml:space="preserve">No se puede cambiar la línea de acción, dado que el hallazgo no es claro, no obstante se realizo la actualización de los Procedimientos Contables con el fin de mejorar la responsabilidad de  actividades ,  Cargas de trabajo dentro del área contable.
 </t>
    </r>
    <r>
      <rPr>
        <b/>
        <sz val="10"/>
        <rFont val="Arial"/>
        <family val="2"/>
      </rPr>
      <t>25/09/2018:</t>
    </r>
    <r>
      <rPr>
        <sz val="10"/>
        <rFont val="Arial"/>
        <family val="2"/>
      </rPr>
      <t xml:space="preserve"> Los Procedimientos PRO-GF-14-14 Causación de Órdenes de Pago,  PRO-GF-14-06 Conciliaciones bancarias contables, y los formatos FT-GF-14-24 Planilla de autorización de pagos diferentes a la CUD y FT-GF-14-16 Formato conciliación bancaria contable, se encuentran actualizados y publicados en el Aula Maloca SIG, con fecha de Aprobación 25/09/2018.         
</t>
    </r>
    <r>
      <rPr>
        <b/>
        <sz val="10"/>
        <rFont val="Arial"/>
        <family val="2"/>
      </rPr>
      <t>05/10/2018:</t>
    </r>
    <r>
      <rPr>
        <sz val="10"/>
        <rFont val="Arial"/>
        <family val="2"/>
      </rPr>
      <t xml:space="preserve">  Mediante resolución No. 094 de 2018, se adoptó la guía para la presentación de los informes de ejecución financiera de los convenios suscritos por concepto de recursos entregados en administración (transferencia o recursos propios); con base en esta resolución se culmina el proceso de actualización del procedimiento PRO-GF-14-12 Revisión a los informes de ejecución financiera de los recursos entregados en administración.                                                                                                                                                                                                                                                                            </t>
    </r>
    <r>
      <rPr>
        <b/>
        <sz val="10"/>
        <rFont val="Arial"/>
        <family val="2"/>
      </rPr>
      <t>30/11/2018 y 03/12/2018:</t>
    </r>
    <r>
      <rPr>
        <sz val="10"/>
        <rFont val="Arial"/>
        <family val="2"/>
      </rPr>
      <t xml:space="preserve"> Se realizó la actualización de los Procedimientos: PRO-GF-14-11, Gestión Contable, PRO-GF-14-02 Modificación Presupuestal, PRO-GF-14-01 Ejecución Presupuestal, PRO-GF-14-03 Cierre Presupuestal y PRO-GF-14-15 Programación mensualizada de Caja PAC. Así mismo se solicito la creación de los siguientes formatos: Conciliación de Almacén y Conciliación entre Presupuesto-Contabilidad y Tesorería,  los cuales ya fueron enviados a la Oficina Asesora de Planeación para su revisión y publicación en  el Aula Maloca SIG.                         
                                                                                                                                                                                                                                                         </t>
    </r>
    <r>
      <rPr>
        <b/>
        <sz val="10"/>
        <rFont val="Arial"/>
        <family val="2"/>
      </rPr>
      <t>05/12/2018</t>
    </r>
    <r>
      <rPr>
        <sz val="10"/>
        <rFont val="Arial"/>
        <family val="2"/>
      </rPr>
      <t>: Esta acción está en seguimiento por parte de la Oficina de Control Interno. Revisados los libros auxiliares de contabilidad con corte a noviembre 30 de 2018, no se evidencian saldos por concepto de recursos entregados en administración, por lo tanto no ha sido necesario la aplicación del procedimiento, formato y guía.</t>
    </r>
  </si>
  <si>
    <r>
      <t xml:space="preserve">24/11/2017: El procedimiento fue actualizado con fecha de aprobacion 19/07/2017
</t>
    </r>
    <r>
      <rPr>
        <b/>
        <sz val="10"/>
        <rFont val="Arial"/>
        <family val="2"/>
      </rPr>
      <t>06/04/2018</t>
    </r>
    <r>
      <rPr>
        <sz val="10"/>
        <rFont val="Arial"/>
        <family val="2"/>
      </rPr>
      <t xml:space="preserve">: El Porcedimiento PRO-GF-14-14 Causación de Órdenes de Pago,  se encuentra actualizado y publicado en el Aula Maloca SIG, con fecha de Aprobaciòn 23/03/2018. vesion 05                                                                                                                                                                     
</t>
    </r>
    <r>
      <rPr>
        <b/>
        <sz val="10"/>
        <rFont val="Arial"/>
        <family val="2"/>
      </rPr>
      <t>05/10/2018</t>
    </r>
    <r>
      <rPr>
        <sz val="10"/>
        <rFont val="Arial"/>
        <family val="2"/>
      </rPr>
      <t xml:space="preserve">: El Procedimiento PRO-GF-14-14 Causación de Órdenes de Pago,  se actualizó de manera general, se incluyeron puntos de control, se incorporó el formato "Planilla autorización pagos diferentes a la CUD", se modificaron los tiempos y se actualizaron las políticas de operación; se encuentra publicado en la página Web de la Entidad, en el link de  Maloca Aula SIG, con fecha de Aprobación 25/09/2018. versión 06.
                                                                                                                                                                                                                                                 </t>
    </r>
    <r>
      <rPr>
        <b/>
        <sz val="10"/>
        <rFont val="Arial"/>
        <family val="2"/>
      </rPr>
      <t>30/11/2018 y 03/12/2018:</t>
    </r>
    <r>
      <rPr>
        <sz val="10"/>
        <rFont val="Arial"/>
        <family val="2"/>
      </rPr>
      <t xml:space="preserve"> Se realizó la actualización de los Procedimientos: PRO-GF-14-11, Gestión Contable, PRO-GF-14-02 Modificación Presupuestal, PRO-GF-14-01 Ejecución Presupuestal, PRO-GF-14-03 Cierre Presupuestal y PRO-GF-14-15 Programación mensualizada de Caja PAC. Así mismo se solicito la creación de los siguientes formatos: Conciliación de Almacén y Conciliación entre Presupuesto-Contabilidad y Tesorería,  los cuales ya fueron enviados a la Oficina Asesora de Planeación para su revisión y publicación en  el Aula Maloca SIG.      
                                                                                                                                                                                                                                                   </t>
    </r>
    <r>
      <rPr>
        <b/>
        <sz val="10"/>
        <rFont val="Arial"/>
        <family val="2"/>
      </rPr>
      <t>05/12/2018:</t>
    </r>
    <r>
      <rPr>
        <sz val="10"/>
        <rFont val="Arial"/>
        <family val="2"/>
      </rPr>
      <t xml:space="preserve"> Esta acción está en seguimiento por parte de la Oficina de Control Interno. Dentro del periodo de evaluación se aplicó lo establecido en el procedimiento PRO-GF-14-14 Causación de Órdenes de Pago, con lo relacionado a: Se registraron las operaciones en el sistema financiero de la entidad, respetando la fecha de la operación, una vez fueron atendidas las fallas del sistema previamiente reportadas por correo electrónico a la Oficina Asesora de Planeación; teniendo en cuenta la disponibilidad de recursos, se dio cumplimiento al cronograma de radicación de cuentas para pago; se efectuó control a las fechas de emisión y vencimiento de las facturas para pago.</t>
    </r>
  </si>
  <si>
    <r>
      <t xml:space="preserve">24/11/2017: El Procedimiento PRO-GF-14-05 Analisis de Información Financiera Fue eliminado y la informacion quedo contenida dentro del procedimiento PRO-GF-14-11 Gestión Contable con fecha de paobación 20/11/2017
</t>
    </r>
    <r>
      <rPr>
        <b/>
        <sz val="10"/>
        <rFont val="Arial"/>
        <family val="2"/>
      </rPr>
      <t xml:space="preserve">
06/04/2018</t>
    </r>
    <r>
      <rPr>
        <sz val="10"/>
        <rFont val="Arial"/>
        <family val="2"/>
      </rPr>
      <t xml:space="preserve">: El Procedimiento PRO-GF-14-05 Análisis de Información Financiera Fue eliminado y la información quedo contenida dentro del procedimiento PRO-GF-14-11 Gestión Contable con fecha de aprobación 20/11/2017, se revisaron y actualizaron las políticas de operación y la normatividad legal vigente. 
</t>
    </r>
    <r>
      <rPr>
        <b/>
        <sz val="10"/>
        <rFont val="Arial"/>
        <family val="2"/>
      </rPr>
      <t xml:space="preserve">
05/10/2018:</t>
    </r>
    <r>
      <rPr>
        <sz val="10"/>
        <rFont val="Arial"/>
        <family val="2"/>
      </rPr>
      <t xml:space="preserve"> Mediante resolución No. 094 de 2018, se adoptó la guía para la presentación de los informes de ejecución financiera de los convenios suscritos por concepto de recursos entregados en administración (transferencia o recursos propios); con base en esta resolución se culmina el proceso de actualización del procedimiento PRO-GF-14-12 Revisión a los informes de ejecución financiera de los recursos entregados en administración. Se solicita el cierre de la acción.                                        
                                                                                                                                                                                                                                                 </t>
    </r>
    <r>
      <rPr>
        <b/>
        <sz val="10"/>
        <rFont val="Arial"/>
        <family val="2"/>
      </rPr>
      <t>30/11/2018 y 03/12/2018:</t>
    </r>
    <r>
      <rPr>
        <sz val="10"/>
        <rFont val="Arial"/>
        <family val="2"/>
      </rPr>
      <t xml:space="preserve"> Se realizó la actualización de los Procedimientos: PRO-GF-14-11, Gestión Contable, PRO-GF-14-02 Modificación Presupuestal, PRO-GF-14-01 Ejecución Presupuestal, PRO-GF-14-03 Cierre Presupuestal y PRO-GF-14-15 Programación mensualizada de Caja PAC. Así mismo se solicito la creación de los siguientes formatos: Conciliación de Almacén y Conciliación entre Presupuesto-Contabilidad y Tesorería,  los cuales ya fueron enviados a la Oficina Asesora de Planeación para su revisión y publicación en  el Aula Maloca SIG.             </t>
    </r>
    <r>
      <rPr>
        <b/>
        <sz val="10"/>
        <rFont val="Arial"/>
        <family val="2"/>
      </rPr>
      <t xml:space="preserve">
                                                                                                                                                                                                                                                      05/12/2018</t>
    </r>
    <r>
      <rPr>
        <sz val="10"/>
        <rFont val="Arial"/>
        <family val="2"/>
      </rPr>
      <t>: Esta acción está en seguimiento por parte de la Oficina de Control Interno. Revisados los libros auxiliares de contabilidad con corte a noviembre 30 de 2018, no se evidencian saldos por concepto de recursos entregados en administración, por lo tanto no ha sido necesario la aplicación del procedimiento, formato y guía.</t>
    </r>
  </si>
  <si>
    <r>
      <t xml:space="preserve">24/11/2017 Infortunadamente se solicitó el original de la Resolución al Archivo General de la entidad, no obstante el mismo no se encontró.Pendiente Tramite 
</t>
    </r>
    <r>
      <rPr>
        <b/>
        <sz val="10"/>
        <rFont val="Arial"/>
        <family val="2"/>
      </rPr>
      <t xml:space="preserve">06/04/2018: </t>
    </r>
    <r>
      <rPr>
        <sz val="10"/>
        <rFont val="Arial"/>
        <family val="2"/>
      </rPr>
      <t xml:space="preserve">La resolución se encuentra en revisión por parte de la Oficina Asesora Jurídica.
</t>
    </r>
    <r>
      <rPr>
        <b/>
        <sz val="10"/>
        <rFont val="Arial"/>
        <family val="2"/>
      </rPr>
      <t>05/10/2018:</t>
    </r>
    <r>
      <rPr>
        <sz val="10"/>
        <rFont val="Arial"/>
        <family val="2"/>
      </rPr>
      <t xml:space="preserve"> Mediante resolución No. 094 de 2018, se adoptó la guía para la presentación de los informes de ejecución financiera de los convenios suscritos por concepto de recursos entregados en administración (transferencia o recursos propios); con base en esta resolución se culmina el proceso de actualización del procedimiento PRO-GF-14-12 Revisión a los informes de ejecución financiera de los recursos entregados en administración. Se solicita el cierre de la acción.
</t>
    </r>
    <r>
      <rPr>
        <b/>
        <sz val="10"/>
        <rFont val="Arial"/>
        <family val="2"/>
      </rPr>
      <t>05/12/2018:</t>
    </r>
    <r>
      <rPr>
        <sz val="10"/>
        <rFont val="Arial"/>
        <family val="2"/>
      </rPr>
      <t xml:space="preserve"> Esta acción está en seguimiento por parte de la Oficina de Control Interno. Revisados los libros auxiliares de contabilidad con corte a noviembre 30 de 2018, no se evidencian saldos por concepto de recursos entregados en administración, por lo tanto no ha sido necesario la aplicación del procedimiento, formato y guía.</t>
    </r>
  </si>
  <si>
    <r>
      <rPr>
        <b/>
        <sz val="10"/>
        <rFont val="Arial"/>
        <family val="2"/>
      </rPr>
      <t xml:space="preserve">06/04/2018: </t>
    </r>
    <r>
      <rPr>
        <sz val="10"/>
        <rFont val="Arial"/>
        <family val="2"/>
      </rPr>
      <t xml:space="preserve">
Se presento en comité de fecha 01/03/2018,  el  Proyecto del Plan Anual de Sostenibilidad Contable - Tesorería 2018, En comité de fecha 13/03/2018, se presento avance de las actividades planteadas en el Plan
  </t>
    </r>
    <r>
      <rPr>
        <b/>
        <sz val="10"/>
        <rFont val="Arial"/>
        <family val="2"/>
      </rPr>
      <t xml:space="preserve">                                                                                                                                                                                                                                               25/09/2018:</t>
    </r>
    <r>
      <rPr>
        <sz val="10"/>
        <rFont val="Arial"/>
        <family val="2"/>
      </rPr>
      <t xml:space="preserve"> De acuerdo al Plan Anual de Sostenibilidad Contable - Tesorería 2018, se presentó ante comité, durante abril, mayo, junio y septiembre la depuración contable de las partidas conciliatorias, quedando subsanadas con las fichas técnicas que aprobó el comité. El día 24/09/2018 se presentaron las últimas fichas técnicas, con el fin de sanear las partidas conciliatorias del año 2017.                                                                                                                                                        </t>
    </r>
    <r>
      <rPr>
        <b/>
        <sz val="10"/>
        <rFont val="Arial"/>
        <family val="2"/>
      </rPr>
      <t xml:space="preserve">                                                                                                                                                                                              05/10/2018</t>
    </r>
    <r>
      <rPr>
        <sz val="10"/>
        <rFont val="Arial"/>
        <family val="2"/>
      </rPr>
      <t xml:space="preserve">: 
De acuerdo al Plan Anual de Sostenibilidad Contable - Tesorería 2018, se presentó ante el Comité Técnico de Sostenibilidad Contable 44 fichas para depurar las partidas conciliatorias en bancos a 31 de diciembre de 2017, aprobadas por el Comité según consta en actas  de las reuniones del13-03-2018; 24-04-2018; 10-05-2018; 23-05/2018; 08-06-2018; y 27-09-2018.
A 30 de septiembre de 2018 los saldos de Bancos de Tesorería y Extractos Bancarios son consistentes y se encuentran depuradas en 100% las partidas de elevada antiguedad. Se solicita el cierre de la acción.
                                                                                                                                                                                                                                                       </t>
    </r>
    <r>
      <rPr>
        <b/>
        <sz val="10"/>
        <rFont val="Arial"/>
        <family val="2"/>
      </rPr>
      <t>28/11/2018:</t>
    </r>
    <r>
      <rPr>
        <sz val="10"/>
        <rFont val="Arial"/>
        <family val="2"/>
      </rPr>
      <t xml:space="preserve"> De acuerdo al Plan Anual de Sostenibilidad Contable - Tesorería 2018, se presentó ante comité, el consolidado de vigencias 2015, 2016 y 2017 correspondientes a la revisión de movimientos bancarios, contables y presupuestales, soportados mediante las fichas técnicas que soportan las transacciones más significativas.    
                                                                                                                                                                                                                                                       </t>
    </r>
    <r>
      <rPr>
        <b/>
        <sz val="10"/>
        <rFont val="Arial"/>
        <family val="2"/>
      </rPr>
      <t xml:space="preserve">05/12/2018: </t>
    </r>
    <r>
      <rPr>
        <sz val="10"/>
        <rFont val="Arial"/>
        <family val="2"/>
      </rPr>
      <t>Esta acción está en seguimiento por parte de la Oficina de Control Interno. La Versión 4 del formato de Concilliación Bancaria Contable, se comenzó a utilizar a partir de la elaboración de las conciliaciones del mes de septiembre de 2018.</t>
    </r>
  </si>
  <si>
    <r>
      <rPr>
        <b/>
        <sz val="10"/>
        <rFont val="Arial"/>
        <family val="2"/>
      </rPr>
      <t xml:space="preserve">06/04/2018: </t>
    </r>
    <r>
      <rPr>
        <sz val="10"/>
        <rFont val="Arial"/>
        <family val="2"/>
      </rPr>
      <t xml:space="preserve">
En comité de fecha 13/03/2018 se presento avance de las actividades planteadas en el Plan Anual de Sotenibilidad -Contable -Tesoreria 2018 .                                                                               
</t>
    </r>
    <r>
      <rPr>
        <b/>
        <sz val="10"/>
        <rFont val="Arial"/>
        <family val="2"/>
      </rPr>
      <t>25/09/2018:</t>
    </r>
    <r>
      <rPr>
        <sz val="10"/>
        <rFont val="Arial"/>
        <family val="2"/>
      </rPr>
      <t xml:space="preserve"> De acuerdo al Plan Anual de Sostenibilidad Contable - Tesorería 2018, se presentó ante comité, durante abril, mayo, junio y septiembre la depuración contable de las partidas conciliatorias, quedando subsanadas con las fichas técnicas que aprobó el comité. El día 24/09/2018 se presentaron las últimas fichas técnicas, con el fin de sanear las partidas conciliatorias del año 2017.  
 </t>
    </r>
    <r>
      <rPr>
        <b/>
        <sz val="10"/>
        <rFont val="Arial"/>
        <family val="2"/>
      </rPr>
      <t xml:space="preserve">05/10/2018: </t>
    </r>
    <r>
      <rPr>
        <sz val="10"/>
        <rFont val="Arial"/>
        <family val="2"/>
      </rPr>
      <t xml:space="preserve">
Durante la vigencia fiscal 2018, el Comité Técnico de Sostenibilidad Contable se ha reunido 10 vences, para las cuales se han elaborado las respectivas actas, donde se ha informado la gestiòn sobre depuración de partidas conciliatorias en bancos y seguimiento al proceso de implementación del nuevo marco normativo contable a través del sistema de información SIAFI, a continuación se describen los temas tratados en cada reunion:
- Acta No. 1 reuniòn del 14/02/2018: Presentación de los estados contables a diciembre 31 de 2017.
- Acta No. 2 reunión del 1/03/2018: Informe de gestiòn sobre depuración de partidas conciliatorias en bancos y seguimiento al proceso de implementación del nuevo marco normativo contable a través del sistema de información SIAFI. Contabilización recursos girados de los bancos del IDEP a la cuenta personal del señor Juan Francisco Eduardo Salcedo Reyes por $106,980,285.
-  Acta No. 3 reuniòn del 13/03/2018:  Informe de gestiòn sobre depuración de partidas conciliatorias en bancos y seguimiento al proceso de implementación del nuevo marco normativo contable a través del sistema de información SIAFI. Presentación fichas de saneamiento contable No.1 a la No. 4 para depuración partidas conciliatorias de bancos.
- Acta No. 4 reunión del 24/04/2018:  Informe de gestiòn sobre depuración de partidas conciliatorias en bancos y seguimiento al proceso de implementación del nuevo marco normativo contable a través del sistema de información SIAFI.  Presentación fichas de saneamiento contable No.5 a la No. 11 para depuración partidas conciliatorias de bancos. También se informó sobre los trámites adelantados para la preparación y presentación de la información de saldos iniciales a 1 de enero de 2018, así como del reporte de la información del 1 de enero a 31 de marzo de 2018 con destino a la Contaduria General de la Nación.
- Acta No. 5 reunión del 10/05/2018: Informe de gestión sobre depuración de partidas conciliatorias en bancos y seguimiento al proceso de implementación del nuevo marco normativo contable a través del sistema de información SIAFI.  Presentación fichas de saneamiento contable No.12 a la No. 26 para depuración partidas conciliatorias de bancos. Se informó sobre los inconvenientes presentados en la plataforma CHIP de la Contaduría General de la Nación para el cargue de la matriz de saldos iniciales a 1 de enero de 2018.
- Acta No. 6 renión del 23/05/2018. Informe de gestión sobre depuración de partidas conciliatorias en bancos y seguimiento al proceso de implementación del nuevo marco normativo contable a través del sistema de información SIAFI.  Presentación fichas de saneamiento contable No.27 a la No. 31 para depuración partidas conciliatorias de bancos. De otra parte se informó que el aplicativo CHIP está realizando ajustes para el reconocimiento de las cuentas del nuevo catálogo de la Reslución 620 de 2015.
- Acta No. 7 reunión del 8/06/2018:  Informe de gestión sobre depuración de partidas conciliatorias en bancos y seguimiento al proceso de implementación del nuevo marco normativo contable a través del sistema de información SIAFI.  Presentación fichas de saneamiento contable No.32  a la No. 33 para depuración partidas conciliatorias de bancos. De otra parte se informó que aún continúan los inconvenientes con la plataforma CHIP de la Contaduría General de la Nación para el reporte de saldos iniciales a 1 de enero de 2018 y los movimientos del trimestre enero a marzo de 2018. La Contaduría  con Resolución 159 del 29/05/2018 dio un nuevo plazo para la presentación de la información hasta el 30 de junio de 2018.
- Acta No. 8 reunión del 27/07/2018: Inconvenientes para la presentación estados contables del Instituto con corte al segundo semestre de 2018 a la Contaduría General de la Nación.
- Acta No. 9 reunión del 11/09/2018: Presentación informe de la revisión financiera del año 2017 por parte de la Contratista María Fernanda Moreno Muñoz.
- Acta No. 10 reunión del 24/09/2018:  Informe de gestión sobre depuración de partidas conciliatorias en bancos y seguimiento al proceso de implementación del nuevo marco normativo contable a través del sistema de información SIAFI.  Presentación fichas de saneamiento contable No.34  a la No. 45.  A 30 de septiembre de 2018 los saldos de Bancos de Tesorería y Extractos Bancarios son consistentes y se encuentran depuradas en 100% las partidas de elevada antiguedad. Se solicita el cierre de la acción.
                                                                                                                                                                           </t>
    </r>
    <r>
      <rPr>
        <b/>
        <sz val="10"/>
        <rFont val="Arial"/>
        <family val="2"/>
      </rPr>
      <t>28/11/2018:</t>
    </r>
    <r>
      <rPr>
        <sz val="10"/>
        <rFont val="Arial"/>
        <family val="2"/>
      </rPr>
      <t xml:space="preserve"> De acuerdo al Plan Anual de Sostenibilidad Contable - Tesorería 2018, se presentó ante comité, el consolidado de vigencias 2015, 2016 y 2017 correspondientes a la revisión de movimientos bancarios, contables y presupuestales, soportados mediante las fichas técnicas que soportan las transacciones más significativas.
</t>
    </r>
    <r>
      <rPr>
        <b/>
        <sz val="10"/>
        <rFont val="Arial"/>
        <family val="2"/>
      </rPr>
      <t>05/12/2018:</t>
    </r>
    <r>
      <rPr>
        <sz val="10"/>
        <rFont val="Arial"/>
        <family val="2"/>
      </rPr>
      <t xml:space="preserve"> Esta acción está en seguimiento por parte de la Oficina de Control Interno.</t>
    </r>
  </si>
  <si>
    <r>
      <t xml:space="preserve">Se realizò reuniòn con tesoreria para establecer las politicas de seguridad, se tiene en borrador para articularlo con la circular de la SDH de febrero de 2018.  Documento final  para el  20 al 23 por parte de planeación.
05/10/2018:  Se elaboró el instructivo IN-GF-14-05-Protocolo de Seguridad y Manejo Cuentas deTesoreria, aprobado el 02/05/2018 y publicado en la página web institucional en el link Maloka Aula SIG.
</t>
    </r>
    <r>
      <rPr>
        <b/>
        <sz val="10"/>
        <rFont val="Arial"/>
        <family val="2"/>
      </rPr>
      <t>05/12/2018:</t>
    </r>
    <r>
      <rPr>
        <sz val="10"/>
        <rFont val="Arial"/>
        <family val="2"/>
      </rPr>
      <t xml:space="preserve"> Esta acción está en seguimiento por parte de la Oficina de Control Interno.</t>
    </r>
  </si>
  <si>
    <r>
      <rPr>
        <b/>
        <sz val="10"/>
        <rFont val="Arial"/>
        <family val="2"/>
      </rPr>
      <t>09/04/2018:</t>
    </r>
    <r>
      <rPr>
        <sz val="10"/>
        <rFont val="Arial"/>
        <family val="2"/>
      </rPr>
      <t xml:space="preserve">  Inició el 5 de febrero con los funcinarios de la Subdirección Financiera, se entregara seguimiento del Mapa de Riesgo de acuerdo al Cronograma de la OAP. 
</t>
    </r>
    <r>
      <rPr>
        <b/>
        <sz val="10"/>
        <rFont val="Arial"/>
        <family val="2"/>
      </rPr>
      <t>05/10/2018:</t>
    </r>
    <r>
      <rPr>
        <sz val="10"/>
        <rFont val="Arial"/>
        <family val="2"/>
      </rPr>
      <t xml:space="preserve">  Se realizó Seguimiento y Evaluación del Mapa de Riesgos Institucional y de Corrupción por Procesos con corte al 31 de Agosto de 2018, donde se indicó que para mitigar los riesgos se actualizaron los procedimientos PRO-GF-14-06 "Conciliaciones Bancarias Contables", así como el formato y el procedimiento PRO-GF-14-14 "Causación de Órdenes de Pago", en cada uno ellos se implementaron puntos de control.
</t>
    </r>
    <r>
      <rPr>
        <b/>
        <sz val="10"/>
        <rFont val="Arial"/>
        <family val="2"/>
      </rPr>
      <t>05/12/2018:</t>
    </r>
    <r>
      <rPr>
        <sz val="10"/>
        <rFont val="Arial"/>
        <family val="2"/>
      </rPr>
      <t xml:space="preserve"> Esta acción está en seguimiento por parte de la Oficina de Control Interno.                                                                                                                                                                                                                                                                                                                                                                        </t>
    </r>
    <r>
      <rPr>
        <b/>
        <sz val="10"/>
        <rFont val="Arial"/>
        <family val="2"/>
      </rPr>
      <t>07/12/2018</t>
    </r>
    <r>
      <rPr>
        <sz val="10"/>
        <rFont val="Arial"/>
        <family val="2"/>
      </rPr>
      <t xml:space="preserve">: Se presentó el seguimiento y actualización al mapa de riesgos ante la Oficina Asesora de Planeación, previa verificación por parte de los responsables del proceso de Gestión Financiera
</t>
    </r>
  </si>
  <si>
    <r>
      <rPr>
        <b/>
        <sz val="10"/>
        <rFont val="Arial"/>
        <family val="2"/>
      </rPr>
      <t xml:space="preserve">09/04/2018: </t>
    </r>
    <r>
      <rPr>
        <sz val="10"/>
        <rFont val="Arial"/>
        <family val="2"/>
      </rPr>
      <t xml:space="preserve">
15 DE MARZO. DOCUMENTO DEFINITIVO.
</t>
    </r>
    <r>
      <rPr>
        <b/>
        <sz val="10"/>
        <rFont val="Arial"/>
        <family val="2"/>
      </rPr>
      <t>05/10/2018</t>
    </r>
    <r>
      <rPr>
        <sz val="10"/>
        <rFont val="Arial"/>
        <family val="2"/>
      </rPr>
      <t xml:space="preserve">: Se generó del sistema GOOBI a 28/09/2018 el informe de Estado de Caja y Bancos, donde se reflejan los saldos y movimientos de bancos consolidado. Este reporte se generará semanalmente y se remitirá al Subdirector Administrativo y Financiero y de CID. Se inicia a partir de esta fecha, porque ya se finalizó la depuración de las partidas conciliatorias en bancos de elevada antiguedad, las cuales se pueden evidenciar en las actas del Comité Técnico de Sostenibilidad Contable y en el expediente de fichas de saneamiento contable de la vigencia 2018. 
</t>
    </r>
    <r>
      <rPr>
        <b/>
        <sz val="10"/>
        <rFont val="Arial"/>
        <family val="2"/>
      </rPr>
      <t>05/12/2018</t>
    </r>
    <r>
      <rPr>
        <sz val="10"/>
        <rFont val="Arial"/>
        <family val="2"/>
      </rPr>
      <t xml:space="preserve">: El Informe de Estado de Caja y Bancos generado por el sistema financiero del IDEP está saliendo correcto. Se está imprimiendo, firmando (tesorero) y escaneando al finalizar el mes y se está remitiendo junto con los documentos para la elaboraciónn de la conciliación bancaria; de otra parte se está presentando mensualmente al Comité Directivo informe de saldos de cuentas bancarias. </t>
    </r>
  </si>
  <si>
    <t>Revisión del mapa de riesgos del proceso. Respecto al riesgo "Disponibilidad y control de documentos del Sistema Integrado de Gestión del IDEP inadecuados o ineficientes", se determina que es necesario verificar que la información publicada en la Maloca SIG, corresponda a lo descrito en el Listado maestro de documentos, para garantizar que la información publicada es la vigente y correcta.</t>
  </si>
  <si>
    <t>Verificar que la información publicada en la Maloca SIG corresponda al Listado maestro de documentos que se realizará en el mes de febrero de 2019.</t>
  </si>
  <si>
    <t>Maloca SIG y Listado Maestro de Documentos a febrero 28 de 2019</t>
  </si>
  <si>
    <t>Contratista SIG - OAP</t>
  </si>
  <si>
    <t>Control del riesgo mencionado suceptible de mejora</t>
  </si>
  <si>
    <t>Revisión del mapa de riesgos del proceso. Respecto al riesgo "Formulación y seguimiento a instrumentos de gestión de manera ineficiente, inadecuada y/o inoportuna", se determina que es necesario hacer más acompañamiento a los procesos para la formulación de sus intrumentos de gestión, para que queden correctamente formulados y alineados a la gestión general del IDEP</t>
  </si>
  <si>
    <t>Acompañar en la formulación de los instrumentos de gestión a los procesos que así lo requieran o soliciten.</t>
  </si>
  <si>
    <t>Listados de asistencia</t>
  </si>
  <si>
    <r>
      <t xml:space="preserve">20/01/2017: Se revisará y ajustará la valoracion de probabilidad e impacto de los riesgos del proceso  y los controles relacionados con la OAP durante el primer trimestre de 2017.
07/04/2017: Se revisará y ajustará la valoracion de probabilidad e impacto de los riesgos del proceso  y los controles relacionados con la OAP durante el segundo trimestre de 2017.
06/10/2017:  Mediante  correo electronico del 10 de julio de 2017 a laOficina Asesora de Planeación  al Sistema Integrado de Gestión la solicitud de modifricación del indicador se ajusto la valoración del riesgo.
23/11/2017: Mediante correo electronico de Fecha 23/11/2017, se solicito a la OAP la publñicacion en la Maloca SIG, la modificacion del riesgo " "Pérdida de bienes del inventario del Instituto. "
Por lo anterior se solcita el cierre del hallazgo.
</t>
    </r>
    <r>
      <rPr>
        <b/>
        <sz val="10"/>
        <color indexed="8"/>
        <rFont val="Arial"/>
        <family val="2"/>
      </rPr>
      <t xml:space="preserve">
</t>
    </r>
    <r>
      <rPr>
        <sz val="10"/>
        <color indexed="8"/>
        <rFont val="Arial"/>
        <family val="2"/>
      </rPr>
      <t xml:space="preserve">04/04/2018: Una vez recibidas las cinco (5) respuestas de IDE Instituciones Distritales, se procedió a contactarnos con los responsables de las mismas, algunas ya no se encontraban interesadas, se continúo con el contacto por orden de registro de respuesta. El colegio ESC Normal Distrital María Montessori" el cual se encuentra en proceso de suscripción del acta de entrega de estos bienes en el mes de abril del 2018. 
</t>
    </r>
    <r>
      <rPr>
        <b/>
        <sz val="10"/>
        <color indexed="8"/>
        <rFont val="Arial"/>
        <family val="2"/>
      </rPr>
      <t>09/07/2018</t>
    </r>
    <r>
      <rPr>
        <sz val="10"/>
        <color indexed="8"/>
        <rFont val="Arial"/>
        <family val="2"/>
      </rPr>
      <t xml:space="preserve"> En el mes de julio del 2018, se solicitará la refolmulación de la acción de mejora de acuerdo a la reunión planteada.
</t>
    </r>
    <r>
      <rPr>
        <b/>
        <sz val="10"/>
        <color indexed="8"/>
        <rFont val="Arial"/>
        <family val="2"/>
      </rPr>
      <t>13/12/2018:</t>
    </r>
    <r>
      <rPr>
        <sz val="10"/>
        <color indexed="8"/>
        <rFont val="Arial"/>
        <family val="2"/>
      </rPr>
      <t xml:space="preserve"> Se elaboró el formato y se envío por correo electrónico para que revise el formato propuesto en el sentido de temas jurídico y si es viable o no, para dar cumplimiento a la actividad antes citada.  Asi mismo, se actualizó el Mapa de Riesgo en el nuevo formato en el que se evaluaron y ponderaron los controles respectivos.</t>
    </r>
  </si>
  <si>
    <r>
      <rPr>
        <b/>
        <sz val="10"/>
        <color rgb="FF000000"/>
        <rFont val="Arial"/>
        <family val="2"/>
      </rPr>
      <t xml:space="preserve">27/10/2018 </t>
    </r>
    <r>
      <rPr>
        <sz val="10"/>
        <color rgb="FF000000"/>
        <rFont val="Arial"/>
        <family val="2"/>
      </rPr>
      <t xml:space="preserve">Se realizó la acción y se reestableció el servicio.                                        </t>
    </r>
    <r>
      <rPr>
        <b/>
        <sz val="10"/>
        <color rgb="FF000000"/>
        <rFont val="Arial"/>
        <family val="2"/>
      </rPr>
      <t xml:space="preserve">05/12/2018: </t>
    </r>
  </si>
  <si>
    <r>
      <rPr>
        <b/>
        <sz val="10"/>
        <color rgb="FF000000"/>
        <rFont val="Arial"/>
        <family val="2"/>
      </rPr>
      <t xml:space="preserve">07/12/2108: </t>
    </r>
    <r>
      <rPr>
        <sz val="10"/>
        <color rgb="FF000000"/>
        <rFont val="Arial"/>
        <family val="2"/>
      </rPr>
      <t xml:space="preserve">Se realizó seguimiento el 25/10/2018 por parte del líder del proceso y el equipo de tecnología en donde se concluye actualizar en el plan de contingencia lo correspondiente para la recuperación de información de las carpetas z y de oficina y para  el apagado de hiperconvergencia. </t>
    </r>
  </si>
  <si>
    <t>Plan de contingencia actualizado,  se solicitó publicación dentro del SIG el día 16/12/2018</t>
  </si>
  <si>
    <t>PL-GT-12-02 Plan de Contingencia Tecnológica</t>
  </si>
  <si>
    <t>Correo electrónico remitido al líder del proceso Gestión Financiera</t>
  </si>
  <si>
    <t>Seguimiento realizado a la matriz de riesgos del proceso puntualmente al riesgo" Interrupción en la prestación de servicios tecnológicos a usuarios internos y externos en la entidad" en donde se evalúa la efectividad de uno de los controles establecidos actualmente como  "Realizar seguimiento a los acuerdos de nivel de servicio establecido con cada uno de los proveedores de los sistemas de información" y se determina que al continuar en zona de riesgo alta se debe fortalecer este control.</t>
  </si>
  <si>
    <t>Necesidad de fortalecer controles existentes</t>
  </si>
  <si>
    <t xml:space="preserve">Validar el cumplimiento de los acuerdos de servicio establecidos con los proveedores  durante la ejecución del contrato,  no limitarlo a la autorización del pago </t>
  </si>
  <si>
    <r>
      <t xml:space="preserve">10/04/2018: Alix del Pilar Hurtado Pedraza, Técnico Operativo (E )
25/07/2018: Alix del Pilar Hurtado Pedraza, Técnico Operativo (E )
22/10/2018: Alix del Pilar Hurtado Pedraza, Técnico Operativo (E )
</t>
    </r>
    <r>
      <rPr>
        <b/>
        <sz val="10"/>
        <color indexed="8"/>
        <rFont val="Arial"/>
        <family val="2"/>
      </rPr>
      <t xml:space="preserve">21/12/2018: </t>
    </r>
    <r>
      <rPr>
        <sz val="10"/>
        <color indexed="8"/>
        <rFont val="Arial"/>
        <family val="2"/>
      </rPr>
      <t>Alix del Pilar Hurtado Pedraza, Técnico Operativo (E )</t>
    </r>
  </si>
  <si>
    <r>
      <t>10/04/2018: A</t>
    </r>
    <r>
      <rPr>
        <sz val="10"/>
        <color indexed="8"/>
        <rFont val="Arial"/>
        <family val="2"/>
      </rPr>
      <t xml:space="preserve">ctividad que se desarrollará durante la vigencia 2018
25/07/2018: </t>
    </r>
    <r>
      <rPr>
        <b/>
        <sz val="10"/>
        <color indexed="8"/>
        <rFont val="Arial"/>
        <family val="2"/>
      </rPr>
      <t xml:space="preserve"> </t>
    </r>
    <r>
      <rPr>
        <sz val="10"/>
        <color indexed="8"/>
        <rFont val="Arial"/>
        <family val="2"/>
      </rPr>
      <t xml:space="preserve">Actividad que se encuentra en ejecución.  
La Oficina de Control Interno recomienda tener en cuenta las observaciones dadas por el Archivo General de la Nación respecto al seguimiento al Plan de Mejoramiento Archivistico, el cual fue radicado en el IDEP bajo el No. 1014 del 17/07/2018
22/10/2018:  En Comité Interno de Archivo del 17/05/2018, se aprobó el Sistema Intregrado de Conservación; igualmente con Resolución No. 068 del 25 de Junio de 2018, emitida por la Directora General del IDEP, se aprueba el Sistema Integrado de Conservación - SIG para el IDEP.
Los siguientes documentos se encuentran en revisión: 1) Protocolo Saneamiento Ambiental y Documental y 2) Planilla de Control  Limpieza a los Depósitos de Archivos del IDEP.
</t>
    </r>
    <r>
      <rPr>
        <b/>
        <sz val="10"/>
        <color indexed="8"/>
        <rFont val="Arial"/>
        <family val="2"/>
      </rPr>
      <t xml:space="preserve">21/12/2018: </t>
    </r>
    <r>
      <rPr>
        <sz val="10"/>
        <color indexed="8"/>
        <rFont val="Arial"/>
        <family val="2"/>
      </rPr>
      <t xml:space="preserve">Se revisa en Maloca Aula SIG en donde se evidencia la publicació de los siguientes documetnos: 1)  IN-GD-07-02 INSTRUCTIVO DE SANEAMIENTO AMBIENTAL Y DOCUMENTAL  y 2) FT-GD-07-26 PLANILLA CONTROL DE LIMPIEZA A LOS DÉPOSITOS DE ARCHIVO DEL IDEP, los dos con fecha de aprobación del 20/11/2018.
Igualmente, con radicado IDEP No. 1778 del 26/11/2018, el archivo General de la Nación envío concepto en el cual  se dá por superado el hallazgo.  </t>
    </r>
  </si>
  <si>
    <r>
      <t xml:space="preserve">25/07/2018: Respuesta informe de  seguimiento al Plan de Mejoramiento Archivistico, el cual fue radicado en el IDEP bajo el No. 1014 del 17/07/2018  Archivo General de la Nación
22/10/2018: Evidencias que soportan el avance de esta acción:
  - Correo Aclaración evidencia Concepto Técnico Aprobación - SIC
 - Acta Comité Interno de Archivo del 17/05/2018
  - Resolución No. 068 del 25/06/2008
  - Protocolo Saneamiento Ambiental y Documental
  - Planilla de Control  Limpieza a los Depósitos de Archivos 
</t>
    </r>
    <r>
      <rPr>
        <b/>
        <sz val="10"/>
        <color rgb="FF000000"/>
        <rFont val="Arial"/>
        <family val="2"/>
      </rPr>
      <t xml:space="preserve">21/12/2018: </t>
    </r>
    <r>
      <rPr>
        <sz val="10"/>
        <color rgb="FF000000"/>
        <rFont val="Arial"/>
        <family val="2"/>
      </rPr>
      <t xml:space="preserve">Oficio radicado  IDEP No. 1778 del 26/11/2018, el archivo General de la Nación envío concepto en el cual  se dá por superado el hallazgo.  </t>
    </r>
  </si>
  <si>
    <r>
      <t xml:space="preserve">10/04/2018: Alix del Pilar Hurtado Pedraza, Técnico Operativo (E )
25/07/2018: Alix del Pilar Hurtado Pedraza, Técnico Operativo (E )
</t>
    </r>
    <r>
      <rPr>
        <b/>
        <sz val="10"/>
        <color indexed="8"/>
        <rFont val="Arial"/>
        <family val="2"/>
      </rPr>
      <t xml:space="preserve">
</t>
    </r>
    <r>
      <rPr>
        <sz val="10"/>
        <color indexed="8"/>
        <rFont val="Arial"/>
        <family val="2"/>
      </rPr>
      <t>22/10/2018</t>
    </r>
    <r>
      <rPr>
        <b/>
        <sz val="10"/>
        <color indexed="8"/>
        <rFont val="Arial"/>
        <family val="2"/>
      </rPr>
      <t xml:space="preserve">: </t>
    </r>
    <r>
      <rPr>
        <sz val="10"/>
        <color indexed="8"/>
        <rFont val="Arial"/>
        <family val="2"/>
      </rPr>
      <t xml:space="preserve">Alix del Pilar Hurtado Pedraza, Técnico Operativo (E )
</t>
    </r>
    <r>
      <rPr>
        <b/>
        <sz val="10"/>
        <color indexed="8"/>
        <rFont val="Arial"/>
        <family val="2"/>
      </rPr>
      <t xml:space="preserve">21/12/2018: </t>
    </r>
    <r>
      <rPr>
        <sz val="10"/>
        <color indexed="8"/>
        <rFont val="Arial"/>
        <family val="2"/>
      </rPr>
      <t>Alix del Pilar Hurtado Pedraza, Técnico Operativo (E )</t>
    </r>
  </si>
  <si>
    <r>
      <t xml:space="preserve">10/04/2018: Respuesta informe de seguimiento al Plan Archivístico rad 455 del 28/03/2018 Archivo General de la Nación
25/07/2018: </t>
    </r>
    <r>
      <rPr>
        <sz val="10"/>
        <rFont val="Arial"/>
        <family val="2"/>
      </rPr>
      <t xml:space="preserve"> Cronograma y plan de trabajo para la implementación de las TRD
22/10/2018:  Evidencias que soportan el avance de esta acción:
 - Cronograma y Plan de Trabajo Implementación TRD
 - 2.Estado de Implementación TRD
 - Hojas de control de expedientes de la oficina Asesora Jurídica (4); Oficina Control Interno (8); SAFyCD (6); Subdirecicón Académica (1)
 - Identificación estantería - Registro Fotográfico de: Oficina Control Interno, Sub Administrativa y Subd Académica; Oficina Asesora Jurídica (4)
</t>
    </r>
    <r>
      <rPr>
        <b/>
        <sz val="10"/>
        <rFont val="Arial"/>
        <family val="2"/>
      </rPr>
      <t xml:space="preserve">
21/12/2018: </t>
    </r>
    <r>
      <rPr>
        <sz val="10"/>
        <rFont val="Arial"/>
        <family val="2"/>
      </rPr>
      <t xml:space="preserve">Oficio radicado  IDEP No. 1778 del 26/11/2018, el archivo General de la Nación envío concepto en el cual  se dá por superado el hallazgo. 
</t>
    </r>
  </si>
  <si>
    <t>N:\2018\10. PLAN MEJORAMIENTO POR PROCESOS\05.Seguimiento 21_12_2018\Soportes_Seg_Dic_2018_Plan Mejoramiento\Gestión _Tecnológica</t>
  </si>
  <si>
    <r>
      <t xml:space="preserve">28/11/2017: Diana Ruiz
21/12/2017: Diana Ruiz
24/04/2018:  Hilda Yamile Morales Laverde - Jefe OCI. 
01/06/2018:   Hilda Yamile Morales Laverde, Jefe Oficina Control Interno 
</t>
    </r>
    <r>
      <rPr>
        <b/>
        <sz val="10"/>
        <rFont val="Arial"/>
        <family val="2"/>
      </rPr>
      <t>19/07/2018:</t>
    </r>
    <r>
      <rPr>
        <sz val="10"/>
        <rFont val="Arial"/>
        <family val="2"/>
      </rPr>
      <t xml:space="preserve"> Alix del Pilar Hurtado P., Técnico Operativo (E ) OCI
</t>
    </r>
    <r>
      <rPr>
        <b/>
        <sz val="10"/>
        <rFont val="Arial"/>
        <family val="2"/>
      </rPr>
      <t>17/10/2018:</t>
    </r>
    <r>
      <rPr>
        <sz val="10"/>
        <rFont val="Arial"/>
        <family val="2"/>
      </rPr>
      <t xml:space="preserve"> Sandra Milena Bonilla R._ Contratista de Apoyo Profesional_ OCI
</t>
    </r>
    <r>
      <rPr>
        <b/>
        <sz val="10"/>
        <rFont val="Arial"/>
        <family val="2"/>
      </rPr>
      <t xml:space="preserve">
24/12/2018:</t>
    </r>
    <r>
      <rPr>
        <sz val="10"/>
        <rFont val="Arial"/>
        <family val="2"/>
      </rPr>
      <t xml:space="preserve"> Sandra Milena Bonilla R._ Contratista de Apoyo Profesional_ OCI</t>
    </r>
  </si>
  <si>
    <r>
      <t>28/11/2017: Diana Ruiz
21/12/2017: Diana Ruiz
12/04/2018:</t>
    </r>
    <r>
      <rPr>
        <b/>
        <sz val="10"/>
        <rFont val="Arial"/>
        <family val="2"/>
      </rPr>
      <t xml:space="preserve"> </t>
    </r>
    <r>
      <rPr>
        <sz val="10"/>
        <rFont val="Arial"/>
        <family val="2"/>
      </rPr>
      <t xml:space="preserve">Alix del Pilar Hurtado Pedraza, Técnico Operativo (E )
01/06/2018:   Hilda Yamile Morales Laverde, Jefe Oficina Control Interno 
</t>
    </r>
    <r>
      <rPr>
        <b/>
        <sz val="10"/>
        <rFont val="Arial"/>
        <family val="2"/>
      </rPr>
      <t xml:space="preserve">19/07/2018: </t>
    </r>
    <r>
      <rPr>
        <sz val="10"/>
        <rFont val="Arial"/>
        <family val="2"/>
      </rPr>
      <t xml:space="preserve">Alix del Pilar Hurtado P., Técnico Operativo (E ) OCI
</t>
    </r>
    <r>
      <rPr>
        <b/>
        <sz val="10"/>
        <rFont val="Arial"/>
        <family val="2"/>
      </rPr>
      <t xml:space="preserve">
22/10/2018</t>
    </r>
    <r>
      <rPr>
        <sz val="10"/>
        <rFont val="Arial"/>
        <family val="2"/>
      </rPr>
      <t xml:space="preserve">: Sandra Milena Bonilla R._ Contratista de Apoyo Profesional_ OCI
</t>
    </r>
    <r>
      <rPr>
        <b/>
        <sz val="10"/>
        <rFont val="Arial"/>
        <family val="2"/>
      </rPr>
      <t>24/12/2018:</t>
    </r>
    <r>
      <rPr>
        <sz val="10"/>
        <rFont val="Arial"/>
        <family val="2"/>
      </rPr>
      <t xml:space="preserve"> Sandra Milena Bonilla R._ Contratista de Apoyo Profesional_ OCI</t>
    </r>
  </si>
  <si>
    <r>
      <t xml:space="preserve">28/11/2017: Diana Ruiz
21/12/2017: Diana Ruiz
12/04/2018: Alix del Pilar Hurtado Pedraza, Técnico Operativo (E )
01/06/2018:   Hilda Yamile Morales Laverde, Jefe Oficina Control Interno 
</t>
    </r>
    <r>
      <rPr>
        <b/>
        <sz val="10"/>
        <rFont val="Arial"/>
        <family val="2"/>
      </rPr>
      <t xml:space="preserve">19/07/2018: </t>
    </r>
    <r>
      <rPr>
        <sz val="10"/>
        <rFont val="Arial"/>
        <family val="2"/>
      </rPr>
      <t xml:space="preserve">Alix del Pilar Hurtado P., Técnico Operativo (E ) OCI
</t>
    </r>
    <r>
      <rPr>
        <b/>
        <sz val="10"/>
        <rFont val="Arial"/>
        <family val="2"/>
      </rPr>
      <t xml:space="preserve">
17/10/2018: </t>
    </r>
    <r>
      <rPr>
        <sz val="10"/>
        <rFont val="Arial"/>
        <family val="2"/>
      </rPr>
      <t>Sandra Milena Bonilla R._ Contratista de Apoyo Profesional_ OCI
17/10/2018: Sandra Milena Bonilla R._ Contratista de Apoyo Profesional_ OCI
24/12/2018: Sandra Milena Bonilla R._ Contratista de Apoyo Profesional_ OCI</t>
    </r>
  </si>
  <si>
    <r>
      <t xml:space="preserve">24/04/2018: Hilda Yamile Morales Laverde - Jefe OCI.
</t>
    </r>
    <r>
      <rPr>
        <b/>
        <sz val="10"/>
        <rFont val="Arial"/>
        <family val="2"/>
      </rPr>
      <t>19/07/2018:</t>
    </r>
    <r>
      <rPr>
        <sz val="10"/>
        <rFont val="Arial"/>
        <family val="2"/>
      </rPr>
      <t xml:space="preserve"> Alix del Pilar Hurtado P., Técnico Operativo (E ) OCI
</t>
    </r>
    <r>
      <rPr>
        <b/>
        <sz val="10"/>
        <rFont val="Arial"/>
        <family val="2"/>
      </rPr>
      <t xml:space="preserve">
18/10/2018</t>
    </r>
    <r>
      <rPr>
        <sz val="10"/>
        <rFont val="Arial"/>
        <family val="2"/>
      </rPr>
      <t xml:space="preserve">: Sandra Milena Bonilla R._ Contratista de Apoyo Profesional_ OCI
</t>
    </r>
    <r>
      <rPr>
        <b/>
        <sz val="10"/>
        <rFont val="Arial"/>
        <family val="2"/>
      </rPr>
      <t>24/12/2018</t>
    </r>
    <r>
      <rPr>
        <sz val="10"/>
        <rFont val="Arial"/>
        <family val="2"/>
      </rPr>
      <t>: Sandra Milena Bonilla R._ Contratista de Apoyo Profesional_ OCI</t>
    </r>
  </si>
  <si>
    <r>
      <t xml:space="preserve">24/04/2018: Hilda Yamile Morales Laverde - Jefe OCI.
</t>
    </r>
    <r>
      <rPr>
        <b/>
        <sz val="10"/>
        <rFont val="Arial"/>
        <family val="2"/>
      </rPr>
      <t xml:space="preserve">
19/07/2018: </t>
    </r>
    <r>
      <rPr>
        <sz val="10"/>
        <rFont val="Arial"/>
        <family val="2"/>
      </rPr>
      <t xml:space="preserve">Alix del Pilar Hurtado P., Técnico Operativo (E ) OCI
</t>
    </r>
    <r>
      <rPr>
        <b/>
        <sz val="10"/>
        <rFont val="Arial"/>
        <family val="2"/>
      </rPr>
      <t xml:space="preserve">
17/10/2018:</t>
    </r>
    <r>
      <rPr>
        <sz val="10"/>
        <rFont val="Arial"/>
        <family val="2"/>
      </rPr>
      <t xml:space="preserve"> Sandra Milena Bonilla R._ Contratista de Apoyo Profesional_ OCI
</t>
    </r>
    <r>
      <rPr>
        <b/>
        <sz val="10"/>
        <rFont val="Arial"/>
        <family val="2"/>
      </rPr>
      <t xml:space="preserve">24/12/2018: </t>
    </r>
    <r>
      <rPr>
        <sz val="10"/>
        <rFont val="Arial"/>
        <family val="2"/>
      </rPr>
      <t>Sandra Milena Bonilla R._ Contratista de Apoyo Profesional_ OCI</t>
    </r>
  </si>
  <si>
    <r>
      <t xml:space="preserve">Acta de Control Interno de fecha 01, 08 y 15 de marzo de 2018
</t>
    </r>
    <r>
      <rPr>
        <b/>
        <sz val="10"/>
        <rFont val="Arial"/>
        <family val="2"/>
      </rPr>
      <t xml:space="preserve">18/10/2018: </t>
    </r>
    <r>
      <rPr>
        <sz val="10"/>
        <rFont val="Arial"/>
        <family val="2"/>
      </rPr>
      <t>Acta de reunión del Comité de Sostenibilidad Contable del 24 de septiembre de 2018.
24/12/2018:  radicado No. 00106-817-001434 del 29 de noviembre de 2018</t>
    </r>
  </si>
  <si>
    <r>
      <t xml:space="preserve">24/04/2018: Hilda Yamile Morales Laverde - Jefe OCI.
</t>
    </r>
    <r>
      <rPr>
        <b/>
        <sz val="10"/>
        <rFont val="Arial"/>
        <family val="2"/>
      </rPr>
      <t xml:space="preserve">19/07/2018: </t>
    </r>
    <r>
      <rPr>
        <sz val="10"/>
        <rFont val="Arial"/>
        <family val="2"/>
      </rPr>
      <t xml:space="preserve">Alix del Pilar Hurtado P., Técnico Operativo (E ) OCI
</t>
    </r>
    <r>
      <rPr>
        <b/>
        <sz val="10"/>
        <rFont val="Arial"/>
        <family val="2"/>
      </rPr>
      <t xml:space="preserve">
17/10/2018: </t>
    </r>
    <r>
      <rPr>
        <sz val="10"/>
        <rFont val="Arial"/>
        <family val="2"/>
      </rPr>
      <t>Sandra Milena Bonilla R._ Contratista de Apoyo Profesional_ OCI
24/12/2018: Sandra Milena Bonilla R._ Contratista de Apoyo Profesional_ OCI</t>
    </r>
  </si>
  <si>
    <r>
      <t xml:space="preserve">24/04/2018: Hilda Yamile Morales Laverde - Jefe OCI.
</t>
    </r>
    <r>
      <rPr>
        <b/>
        <sz val="10"/>
        <rFont val="Arial"/>
        <family val="2"/>
      </rPr>
      <t xml:space="preserve">19/07/2018: </t>
    </r>
    <r>
      <rPr>
        <sz val="10"/>
        <rFont val="Arial"/>
        <family val="2"/>
      </rPr>
      <t xml:space="preserve">Alix del Pilar Hurtado P., Técnico Operativo (E ) OCI
</t>
    </r>
    <r>
      <rPr>
        <b/>
        <sz val="10"/>
        <rFont val="Arial"/>
        <family val="2"/>
      </rPr>
      <t>18/10/2018:</t>
    </r>
    <r>
      <rPr>
        <sz val="10"/>
        <rFont val="Arial"/>
        <family val="2"/>
      </rPr>
      <t xml:space="preserve"> Sandra Milena Bonilla R._ Contratista de Apoyo Profesional_ OCI
</t>
    </r>
    <r>
      <rPr>
        <b/>
        <sz val="10"/>
        <rFont val="Arial"/>
        <family val="2"/>
      </rPr>
      <t xml:space="preserve">
24/12/2018:</t>
    </r>
    <r>
      <rPr>
        <sz val="10"/>
        <rFont val="Arial"/>
        <family val="2"/>
      </rPr>
      <t xml:space="preserve"> Sandra Milena Bonilla R._ Contratista de Apoyo Profesional_ OCI</t>
    </r>
  </si>
  <si>
    <r>
      <t xml:space="preserve">24/04/2018: Hilda Yamile Morales Laverde - Jefe OCI.
</t>
    </r>
    <r>
      <rPr>
        <b/>
        <sz val="10"/>
        <rFont val="Arial"/>
        <family val="2"/>
      </rPr>
      <t xml:space="preserve">19/07/2018: </t>
    </r>
    <r>
      <rPr>
        <sz val="10"/>
        <rFont val="Arial"/>
        <family val="2"/>
      </rPr>
      <t xml:space="preserve">AlIx del Pilar Hurtado P., Técnico Operativo (E ) OCI
</t>
    </r>
    <r>
      <rPr>
        <b/>
        <sz val="10"/>
        <rFont val="Arial"/>
        <family val="2"/>
      </rPr>
      <t>18/10/2018:</t>
    </r>
    <r>
      <rPr>
        <sz val="10"/>
        <rFont val="Arial"/>
        <family val="2"/>
      </rPr>
      <t xml:space="preserve"> Sandra Milena Bonilla R._ Contratista de Apoyo Profesional_ OCI
</t>
    </r>
    <r>
      <rPr>
        <b/>
        <sz val="10"/>
        <rFont val="Arial"/>
        <family val="2"/>
      </rPr>
      <t xml:space="preserve">
24/12/2018:</t>
    </r>
    <r>
      <rPr>
        <sz val="10"/>
        <rFont val="Arial"/>
        <family val="2"/>
      </rPr>
      <t xml:space="preserve"> Sandra Milena Bonilla R._ Contratista de Apoyo Profesional_ OCI</t>
    </r>
  </si>
  <si>
    <r>
      <t xml:space="preserve">10/04/2018 </t>
    </r>
    <r>
      <rPr>
        <sz val="10"/>
        <color indexed="8"/>
        <rFont val="Arial"/>
        <family val="2"/>
      </rPr>
      <t xml:space="preserve">Teniendo en cuenta que a la fecha no se encuentra publicado el seguimiento a los indicadores reportados del primer trimestre y que esta acción tiene fecha de vencimiento el 31/12/2018, La Oficina de Control Interno  realizará seguimiento a la información reportada en los indicadores.
25/07/2018: Información que es reportada en el seguimiento de los indicadores del proceso de gestión documental.  Teniendo en cuenta que esta actividad se vence el 31/12/2018, la Oficina de Control Interno contiuará realizando seguimiento.
22/10/2018: Información que se encuentra reportada en el seguimiento a indicadores del proceso de Gestión Documental con corte 30/09/2018.
</t>
    </r>
    <r>
      <rPr>
        <b/>
        <sz val="10"/>
        <color indexed="8"/>
        <rFont val="Arial"/>
        <family val="2"/>
      </rPr>
      <t xml:space="preserve">26/12/2018: </t>
    </r>
    <r>
      <rPr>
        <sz val="10"/>
        <color indexed="8"/>
        <rFont val="Arial"/>
        <family val="2"/>
      </rPr>
      <t xml:space="preserve">Información que se encuentra reportada en el seguimiento a indicadores dle proceso de Gestión Documental correspondiente al cuarto trimestre de 2018. </t>
    </r>
  </si>
  <si>
    <r>
      <t xml:space="preserve">25/07/2018: </t>
    </r>
    <r>
      <rPr>
        <sz val="10"/>
        <color indexed="8"/>
        <rFont val="Arial"/>
        <family val="2"/>
      </rPr>
      <t xml:space="preserve">Maloca AulaSIG: http://www.idep.edu.co/?q=content/indicadores-de-gesti%C3%B3n
22/10/2018: Seguimiento indicadores proceso Gestión Documental tercer trimestre 2018
http://www.idep.edu.co/?q=content/indicadores-de-gesti%C3%B3n
</t>
    </r>
    <r>
      <rPr>
        <b/>
        <sz val="10"/>
        <color indexed="8"/>
        <rFont val="Arial"/>
        <family val="2"/>
      </rPr>
      <t xml:space="preserve">26/12/2018 </t>
    </r>
    <r>
      <rPr>
        <sz val="10"/>
        <color indexed="8"/>
        <rFont val="Arial"/>
        <family val="2"/>
      </rPr>
      <t xml:space="preserve">Hoja de vida indicadores proceso Gestión Documental seguimiento cuarto trimestre de 2018
</t>
    </r>
  </si>
  <si>
    <r>
      <t xml:space="preserve">10/04/2018: Alix del Pilar Hurtado Pedraza, Técnico Operativo (E )
25/07/2018: Alix del Pilar Hurtado Pedraza, Técnico Operativo (E )
22/10/2018: Alix del Pilar Hurtado Pedraza, Técnico Operativo (E )
</t>
    </r>
    <r>
      <rPr>
        <b/>
        <sz val="10"/>
        <color indexed="8"/>
        <rFont val="Arial"/>
        <family val="2"/>
      </rPr>
      <t xml:space="preserve">
26/12/2018: </t>
    </r>
    <r>
      <rPr>
        <sz val="10"/>
        <color indexed="8"/>
        <rFont val="Arial"/>
        <family val="2"/>
      </rPr>
      <t>Alix del Pilar Hurtado Pedraza, Técnico Operativo (E )</t>
    </r>
  </si>
  <si>
    <r>
      <t xml:space="preserve">10/04/2018: </t>
    </r>
    <r>
      <rPr>
        <sz val="10"/>
        <color indexed="8"/>
        <rFont val="Arial"/>
        <family val="2"/>
      </rPr>
      <t xml:space="preserve">http://www.idep.edu.co/sites/default/files/7.IndicadoresGD_2017_IV.pdf 
http://www.idep.edu.co/?q=content/indicadores-de-gesti%C3%B3n
25/07/2018: Maloca AulaSIG: http://www.idep.edu.co/?q=content/indicadores-de-gesti%C3%B3n
22/10/2018: http://www.idep.edu.co/?q=content/indicadores-de-gesti%C3%B3n
</t>
    </r>
    <r>
      <rPr>
        <b/>
        <sz val="10"/>
        <color indexed="8"/>
        <rFont val="Arial"/>
        <family val="2"/>
      </rPr>
      <t>26/12/2018:</t>
    </r>
    <r>
      <rPr>
        <sz val="10"/>
        <color indexed="8"/>
        <rFont val="Arial"/>
        <family val="2"/>
      </rPr>
      <t xml:space="preserve"> Hoja de vida indicadores proceso Gestión Documental seguimiento cuarto trimestre de 2018</t>
    </r>
  </si>
  <si>
    <t xml:space="preserve">Prórroga al contrato No. 34 del 24/03/2017
16/10/2018:  Pantallazos tomados del sistema de información GOOBI de los módulos: Planeación de Recursos_Metas e Indicadores_Orgaznización de parámetros del sistema_Banco de Proyectos_ Detalle por rubros presupuestales_ "Relaciones de equivalencia entre catálogos y/o dominios" </t>
  </si>
  <si>
    <r>
      <t xml:space="preserve">27/01/2017: Nadia Aixa Pineda Sarmiento-Contratista OCI
21/04/2017: Alix del Pilar Hurtado P.
11/10/2017: Diana Ruiz-Jefe de Oficina de Control Interno
28/11/2017:  Diana Ruiz
22/12/2017: Diana Ruiz
12/04/2018:  Hilda Yamile Morales Laverde -Jefe Oficina de Control Interno. 
01/06/2018: Hilda Yamile Morales Laverde, Jefe Oficina Control Interno
19/07/2018: Alix del Pilar Hurtado P., Técnico Operativo (E ) OCI
18/10/2018: Sandra Milena Bonilla R._ Contratista de Apoyo Profesional_ OCI
</t>
    </r>
    <r>
      <rPr>
        <b/>
        <sz val="10"/>
        <rFont val="Arial"/>
        <family val="2"/>
      </rPr>
      <t xml:space="preserve">
24/12/2018</t>
    </r>
    <r>
      <rPr>
        <sz val="10"/>
        <rFont val="Arial"/>
        <family val="2"/>
      </rPr>
      <t>: Sandra Milena Bonilla R._ Contratista de Apoyo Profesional_ OCI</t>
    </r>
  </si>
  <si>
    <r>
      <t xml:space="preserve">16/10/2018: Sandra Milena Bonilla R._ Contratista de Apoyo Profesional_ OCI
</t>
    </r>
    <r>
      <rPr>
        <b/>
        <sz val="10"/>
        <rFont val="Arial"/>
        <family val="2"/>
      </rPr>
      <t>24/12/2018:</t>
    </r>
    <r>
      <rPr>
        <sz val="10"/>
        <rFont val="Arial"/>
        <family val="2"/>
      </rPr>
      <t xml:space="preserve"> Sandra Milena Bonilla R._ Contratista de Apoyo Profesional_ OCI</t>
    </r>
  </si>
  <si>
    <r>
      <t xml:space="preserve">10/04/2018: </t>
    </r>
    <r>
      <rPr>
        <sz val="10"/>
        <color indexed="8"/>
        <rFont val="Arial"/>
        <family val="2"/>
      </rPr>
      <t xml:space="preserve">Revisado el formado aportado por el responsable de esta acción, se evidencia que se esta dando cumplimiento al diligenciamiento del mismo.  Dado que esta acción tiene fecha de vencimiento diciembre de 2018, la Oficina de Control Interno seguirá realizando revisión al cumplimiento de esta acción.
25/078/2018: No se presenta avance por parte del responsable del proceso de Gestión Documental.
22/10/2018: Se esta diligenciando el formato correspondiente. Teniendo en cuenta que la acción tiene fecha de vencimiento el 31/12/2018, la Oficina de Control Interno continuará realizando seguimiento a su cumplimiento.
</t>
    </r>
    <r>
      <rPr>
        <b/>
        <sz val="10"/>
        <color indexed="8"/>
        <rFont val="Arial"/>
        <family val="2"/>
      </rPr>
      <t xml:space="preserve">26/12/2018: </t>
    </r>
    <r>
      <rPr>
        <sz val="10"/>
        <color indexed="8"/>
        <rFont val="Arial"/>
        <family val="2"/>
      </rPr>
      <t>Se reviso la carpeta de Préstamo de expedientes, en donde se evidencia que se esta diligenciando debidamente el formato. Se cierra la acción</t>
    </r>
  </si>
  <si>
    <r>
      <t xml:space="preserve">10/04/2018: </t>
    </r>
    <r>
      <rPr>
        <sz val="10"/>
        <color indexed="8"/>
        <rFont val="Arial"/>
        <family val="2"/>
      </rPr>
      <t xml:space="preserve">formato  FT-GD-07-03 Préstamo de Expedientes
22/10/2018:  formato FT-GD-07-03 Préstamo de Expedientes diligenciado
</t>
    </r>
    <r>
      <rPr>
        <b/>
        <sz val="10"/>
        <color indexed="8"/>
        <rFont val="Arial"/>
        <family val="2"/>
      </rPr>
      <t xml:space="preserve">
26/12/2018:</t>
    </r>
    <r>
      <rPr>
        <sz val="10"/>
        <color indexed="8"/>
        <rFont val="Arial"/>
        <family val="2"/>
      </rPr>
      <t xml:space="preserve">  formato FT-GD-07-03 Préstamo de Expedientes diligenciado</t>
    </r>
  </si>
  <si>
    <r>
      <t xml:space="preserve">10/04/2018: Alix del Pilar Hurtado Pedraza, Técnico Operativo (E )
25/07/2018: Alix del Pilar Hurtado Pedraza, Técnico Operativo (E )
22/10/2018: Alix del Pilar Hurtado Pedraza, Técnico Operativo (E )
</t>
    </r>
    <r>
      <rPr>
        <b/>
        <sz val="10"/>
        <color indexed="8"/>
        <rFont val="Arial"/>
        <family val="2"/>
      </rPr>
      <t xml:space="preserve">26/12/2018: </t>
    </r>
    <r>
      <rPr>
        <sz val="10"/>
        <color indexed="8"/>
        <rFont val="Arial"/>
        <family val="2"/>
      </rPr>
      <t>Alix del Pilar Hurtado Pedraza, Técnico Operativo (E )</t>
    </r>
  </si>
  <si>
    <r>
      <rPr>
        <sz val="10"/>
        <rFont val="Arial"/>
        <family val="2"/>
      </rPr>
      <t>16/10/2018:</t>
    </r>
    <r>
      <rPr>
        <b/>
        <sz val="10"/>
        <rFont val="Arial"/>
        <family val="2"/>
      </rPr>
      <t xml:space="preserve"> </t>
    </r>
    <r>
      <rPr>
        <sz val="10"/>
        <rFont val="Arial"/>
        <family val="2"/>
      </rPr>
      <t xml:space="preserve">Sandra Milena Bonilla R._ Contratista de Apoyo Profesional_ OCI
</t>
    </r>
    <r>
      <rPr>
        <b/>
        <sz val="10"/>
        <rFont val="Arial"/>
        <family val="2"/>
      </rPr>
      <t>24/12/2018:</t>
    </r>
    <r>
      <rPr>
        <sz val="10"/>
        <rFont val="Arial"/>
        <family val="2"/>
      </rPr>
      <t xml:space="preserve"> Sandra Milena Bonilla R._ Contratista de Apoyo Profesional_ OCI</t>
    </r>
  </si>
  <si>
    <r>
      <rPr>
        <sz val="10"/>
        <rFont val="Arial"/>
        <family val="2"/>
      </rPr>
      <t xml:space="preserve">16/10/2018: Sandra Milena Bonilla R._ Contratista de Apoyo Profesional_ OCI.
</t>
    </r>
    <r>
      <rPr>
        <b/>
        <sz val="10"/>
        <rFont val="Arial"/>
        <family val="2"/>
      </rPr>
      <t xml:space="preserve">
24/12/2018:</t>
    </r>
    <r>
      <rPr>
        <sz val="10"/>
        <rFont val="Arial"/>
        <family val="2"/>
      </rPr>
      <t xml:space="preserve"> Sandra Milena Bonilla R._ Contratista de Apoyo Profesional_ OCI</t>
    </r>
  </si>
  <si>
    <r>
      <t xml:space="preserve">16/10/2018: Sandra Milena Bonilla R._ Contratista de Apoyo Profesional_ OCI
</t>
    </r>
    <r>
      <rPr>
        <b/>
        <sz val="10"/>
        <rFont val="Arial"/>
        <family val="2"/>
      </rPr>
      <t xml:space="preserve">
24/12/2018:</t>
    </r>
    <r>
      <rPr>
        <sz val="10"/>
        <rFont val="Arial"/>
        <family val="2"/>
      </rPr>
      <t xml:space="preserve"> Sandra Milena Bonilla R._ Contratista de Apoyo Profesional_ OCI</t>
    </r>
  </si>
  <si>
    <t>ACCIONES ELIMINADAS</t>
  </si>
  <si>
    <t>Eliminada</t>
  </si>
  <si>
    <t>ELIMINADAS</t>
  </si>
  <si>
    <r>
      <t xml:space="preserve">10/04/2018 </t>
    </r>
    <r>
      <rPr>
        <sz val="10"/>
        <color indexed="8"/>
        <rFont val="Arial"/>
        <family val="2"/>
      </rPr>
      <t>Revisada la hoja de vida de los indicadores del  proceso de Gestión Documental objeto del hallazgo, es decir de la vigencia 2017, y los que se encuentran formulados para la vigencia 2018, se evidencia que a la fecha de seguimiento no han sido ajustados de acuerdo a la observación emitida en el informe de auditoria.  Continúa en seguimiento por parte de ésta Oficina. 
25/07/2018:   Revisado en Maloca Aula SIG los indicadores del proceso de Gestión Documental con seguimiento a 30/06/2018, se evidencia que no fueron ajustados de acuerdo a la acción planteada y a lo reportado por el lider del proceso. Estos  fueron presentados (iguales a los anteriores) en el nuevo formato establecido por el SIG.  ACCIÓN VENCIDA.
22/10/2018:</t>
    </r>
    <r>
      <rPr>
        <b/>
        <sz val="10"/>
        <color indexed="8"/>
        <rFont val="Arial"/>
        <family val="2"/>
      </rPr>
      <t xml:space="preserve"> </t>
    </r>
    <r>
      <rPr>
        <sz val="10"/>
        <color indexed="8"/>
        <rFont val="Arial"/>
        <family val="2"/>
      </rPr>
      <t xml:space="preserve">ACCIÓN QUE SE ENCUENTRA VENCIDA desde el mes de febrero. Se revisa en Maloca Aula SIG, el seguimiento a los indicadores del proceso de Gestión Documental con corte 30/09/2018 y se evidencia que no han sido actualizados.
</t>
    </r>
    <r>
      <rPr>
        <b/>
        <sz val="10"/>
        <color indexed="8"/>
        <rFont val="Arial"/>
        <family val="2"/>
      </rPr>
      <t xml:space="preserve">26/12/2018: </t>
    </r>
    <r>
      <rPr>
        <sz val="10"/>
        <color indexed="8"/>
        <rFont val="Arial"/>
        <family val="2"/>
      </rPr>
      <t xml:space="preserve">Revisada la hoja de vida de los indicadores del Proceso de Gestión Documental, se formularon dos (2) nuevos indicadores, así:
1) </t>
    </r>
    <r>
      <rPr>
        <i/>
        <sz val="10"/>
        <color indexed="8"/>
        <rFont val="Arial"/>
        <family val="2"/>
      </rPr>
      <t xml:space="preserve">Porcentaje de respuestas de las PQRS  con observaciones de acuerdo a la evaluación de oportunidad, coherencia, claridad y/o calidez de los informes del Sistema Distrital de Quejas y Soluciones
</t>
    </r>
    <r>
      <rPr>
        <sz val="10"/>
        <color indexed="8"/>
        <rFont val="Arial"/>
        <family val="2"/>
      </rPr>
      <t>2)</t>
    </r>
    <r>
      <rPr>
        <i/>
        <sz val="10"/>
        <color indexed="8"/>
        <rFont val="Arial"/>
        <family val="2"/>
      </rPr>
      <t xml:space="preserve"> Porcentaje de requerimientos atendidos oportunamente
Se cierra la acción.
</t>
    </r>
  </si>
  <si>
    <t>N:\2018\10. PLAN MEJORAMIENTO POR PROCESOS\05.Seguimiento 21_12_2018\Soportes_Seg_Dic_2018_Plan Mejoramiento\Gestión _Tecnológica.
http://www.idep.edu.co/sites/default/files/PL-GT-12-02_Plan_Contingencia_Tecno_V7.pdf</t>
  </si>
  <si>
    <t>http://www.idep.edu.co/sites/default/files/PL-GT-12-02_Plan_Contingencia_Tecno_V7.pdf</t>
  </si>
  <si>
    <r>
      <t xml:space="preserve">27/01/2017: El acta de 25 de octubre  de 2016 se elaboró un mes y cinco días después,  hasta el 30 de noviembre de 2016. Continúa abierta vencida.
21/04/2017: No presenta seguimiento por parte del líder del proceso y/o responsable
27/07/2017: No presenta seguimiento por parte del líder del proceso y/o responsable. No se evidencia alerta de google calendar.
10/10/2017: Se sigue presentando la situacion. Para cierre condicional debe generar una nueva acción con la justificación tecnica o juridica. Continua abierta.
28/11/2017: Una vez revisado comité de 3 de noviembre de 2017 a la fecha no se ha suscrito, se remitió a los integrantes el 27 de noviembre para revisión. Continua abierta.
21/12/2017: Continua abierta por continuarse prsenetando esta situación.
24/04/2018:  La acción se encuentra vencida desde el mes de diciembre de 2016, a la fecha de seguimiento no se presenta ningún avance frente a la generación de alertas en google apps por lo anterior la acción planteada no ha sido efectiva ni eficaz.  En cuanto al cumplimiento de la Resolución No. 157 de 2010 establece "Elaborar el acta de cada sesión del Comité, cuyo texto para aprobación debe enviar vía correo electrónio institucional a cada participante dentro de los tres (3) días hábiles siguientes a la fecha de realización de la reunión correspondiente"  la última acta de comité se remitió el 23 de abril de 2018 y el comité se realizó el 13 de marzo.  Por lo anterior la acción formulada no ha sido eficaz ni efectiva, se recomienda solicita reformular nuevamente la acción de tal manera que permita subsanar la no conformidad. 
01/06/2018: Dado que la acción no ha sido efectiva se propone revisar el contenido de la Resolución y ajustarla incluyendo la normatividad inherente nuevo marco normativo contable. Dicho ajuste y revisión se realizará antes de finalizar el mes de julio, para posteriormente su seguimiento y cierre por parte de la OCI.
19/07/2018:  No se reportaron avances por parte del líder del proceso. Igualmente, a la fecha de corte de este seguimiento, no se evidencia la formalización de la resolución, compromiso adquirido en reunión de seguimiento al plan de  mejoramiento del proceso de Gestión Financiera realizada el 01/06/2018.
NOTA: La Oficina de Control Interno, durante el mes de Agosto, realizará visita administrativa al área de contabilidad, con el fin de verificar los documentos que soporten la gestión adelantada en cumplimiento a las acciones planteadas.
</t>
    </r>
    <r>
      <rPr>
        <sz val="10"/>
        <rFont val="Arial"/>
        <family val="2"/>
      </rPr>
      <t xml:space="preserve">17/10/2018: En el tercer seguimiento a la implementación del Nuevo Marco Normativo Contable realizado durante el mes de agosto de 2018, se evidenció la inobservancia del artículo tercero de la Resolución 157 de 2010 en cuanto al término fijado para la elaboración de las actas de las reuniones del Comité de Sostenibilidad Contable, el cual no debe superar los 6 días hábiles; nuevamente se ratifica el no cumplimiento de la resolución vigente, según lo informado en el avance de esta acción y lo confirmado en reunión del Comité del 16 de octubre, teniendo en cuenta que a la fecha están pendientes de formalizar las tres (3) últimas actas.   Es importante resaltar que hasta tanto no se apruebe la modificación de la Resolución en comento se debe dar cumplimiento a las fechas establecidas. 
</t>
    </r>
    <r>
      <rPr>
        <b/>
        <sz val="10"/>
        <rFont val="Arial"/>
        <family val="2"/>
      </rPr>
      <t xml:space="preserve">24/12/2018: </t>
    </r>
    <r>
      <rPr>
        <sz val="10"/>
        <rFont val="Arial"/>
        <family val="2"/>
      </rPr>
      <t xml:space="preserve">En el artículo 11 numeral 4 de la Resolución 147 de 2018 se estableció la elaboración de las actas de la sesiones y presentarlas para la aprobación del comité, no se definió dentro de está términos para elaboración ni firma como lo indica el avance reportado por la SAF, de acuerdo con el último seguimiento realizado a la implementación de las NICSP y la sostenibilidad de la información contable radicado No. 00106-817-001434 del 29 de noviembre de 2018  se pudo confirmar que las actas de los comités de sostenibilidad contable se encontraban al día. </t>
    </r>
  </si>
  <si>
    <r>
      <rPr>
        <b/>
        <sz val="10"/>
        <color rgb="FF000000"/>
        <rFont val="Arial"/>
        <family val="2"/>
      </rPr>
      <t>05/10/2018 S</t>
    </r>
    <r>
      <rPr>
        <sz val="10"/>
        <color rgb="FF000000"/>
        <rFont val="Arial"/>
        <family val="2"/>
      </rPr>
      <t xml:space="preserve">e realizó  el análisis de causas,  efectos y los controles existentes para lo cual se formulan las nuevas acciones a ejecutar  dentrol del plan de mejoramiento.       
                                                                                                                                                                                                                      </t>
    </r>
    <r>
      <rPr>
        <b/>
        <sz val="10"/>
        <color rgb="FF000000"/>
        <rFont val="Arial"/>
        <family val="2"/>
      </rPr>
      <t>05/12/2018</t>
    </r>
    <r>
      <rPr>
        <sz val="10"/>
        <color rgb="FF000000"/>
        <rFont val="Arial"/>
        <family val="2"/>
      </rPr>
      <t>: Se actualiza en el mes de noviembre la matriz de riesgos del proceso de acuerdo a la nueva metodología del DAFP en donde el riesgo residual después de aplicar controles continúa en zona de riesgo alto por lo que se hace necesario dar cumplimiento a las acciones definidas para fortalecer los controles. En el seguimiento realizado el 25/10/2018 por parte del líder y equipo de tecnología  se eliminó  la causa "Fallas en la realización de bacupks "</t>
    </r>
  </si>
  <si>
    <r>
      <t>10/04/2018</t>
    </r>
    <r>
      <rPr>
        <b/>
        <sz val="10"/>
        <rFont val="Arial"/>
        <family val="2"/>
      </rPr>
      <t xml:space="preserve">:  </t>
    </r>
    <r>
      <rPr>
        <sz val="10"/>
        <rFont val="Arial"/>
        <family val="2"/>
      </rPr>
      <t>Revisado el mapa de riesgos se documentó a 31 de diciembre de 2017 el riesgo "pérdida de bienes del inventario del instituto" con tres controles y una calificación de riesgo residual "bajo",  lo que no es coherente teniendo en cuenta la materialización del mismo; ahora bien, en la formulación del plan de mejoramiento se da por fecha de finalización de la actividad diciembre de 2016, en el reporte del seguimiento se evidencia que solo hasta noviembre de 2017 se solicitó a la OAP la modficación del riesgo y se solicita el cierre del hallazgo.   En el seguimiento efectuado a abril de 2018 se documenta un seguimiento frente a la gestión de un proceso de bajas que no se relaciona con la identificación del riesgo, una vez se realice el avance correspondiete al primer trimestre del  mapa de riesgos  se evaluara la efectividad de los controles establecidos;  por lo tanto ésta actividad continua en seguimiento. 
Se recomienda su revisión y ajuste.
01/06/2018: Se reformulará la acción de mejora teniendo en cuenta que la misma no permite subsanar la no conformidad.
19/07/2018: No se ha dado cumplimiento al compromiso  adquirido en reunión de seguimiento al plan de  mejoramiento del proceso de Recursos Físicos y Ambiental realizada el 01/06/2018
16/10/2018: Se planteo mediante correo electronico una propuesta para reformular la acción mediante correo electrónico del 8 de agosto del 2018. Se enviará la acción reformulada en el mes de octubre del 2018 una vez revIsada y concertada con el Subdirector Administrativo, Financiero y de Control Disciplinario.
18/10/2018:</t>
    </r>
    <r>
      <rPr>
        <b/>
        <sz val="10"/>
        <rFont val="Arial"/>
        <family val="2"/>
      </rPr>
      <t xml:space="preserve"> </t>
    </r>
    <r>
      <rPr>
        <sz val="10"/>
        <rFont val="Arial"/>
        <family val="2"/>
      </rPr>
      <t xml:space="preserve">Se aportó correo electrónico del 9 de agosto de 2018 con el proyecto de reformulación del Plan de Mejoramiento por procesos de Recursos físicos, pendiente de validación por porte de la Subdirección Administrativa y Financiera. Acción continua en seguimiento. 
</t>
    </r>
    <r>
      <rPr>
        <b/>
        <sz val="10"/>
        <rFont val="Arial"/>
        <family val="2"/>
      </rPr>
      <t xml:space="preserve">24/12/2018: </t>
    </r>
    <r>
      <rPr>
        <sz val="10"/>
        <rFont val="Arial"/>
        <family val="2"/>
      </rPr>
      <t>Verificado el consolidado de mapa de riesgos y de corrupción aprobado al 16 de noviembre de 2018, se observa que respecto al riesgo de "</t>
    </r>
    <r>
      <rPr>
        <i/>
        <sz val="10"/>
        <rFont val="Arial"/>
        <family val="2"/>
      </rPr>
      <t xml:space="preserve">Pérdida de bienes y/o elementos de Propiedad, Planta y Equipo e Inventarios del Instituto."  </t>
    </r>
    <r>
      <rPr>
        <sz val="10"/>
        <rFont val="Arial"/>
        <family val="2"/>
      </rPr>
      <t>se establecieron dos (2) controles detectivos: Monitoreo a través de cámaras de video las 24 horas, administradas por la OAP; el procedimiento PRO-GRF-11-01 Egresos o salidas definitivas de bienes aprobado el 11_07_2017 y dos (2) preventivos así: Registro en el sistema de información el cual asigna un número de placa para identificación y control del bien y la renovación de las pólizas anualmente.</t>
    </r>
  </si>
  <si>
    <r>
      <t xml:space="preserve">16/10/2018: El servicio fue restablecido, sin embargo, se han venido presentado fallas al ingresar a las unidades en red, por tal razón es necesario continuar con el seguimiento de esta acción. 
</t>
    </r>
    <r>
      <rPr>
        <b/>
        <sz val="10"/>
        <rFont val="Arial"/>
        <family val="2"/>
      </rPr>
      <t xml:space="preserve">24/12/2018: </t>
    </r>
    <r>
      <rPr>
        <sz val="10"/>
        <rFont val="Arial"/>
        <family val="2"/>
      </rPr>
      <t>Desde el último suceso reportado por la OAP de materialización del riesgo respecto a la seguridad y privacidad de la información, no se han reportado por parte de la OAP eventos de ataques informáticos hasta la fecha, por lo anterior se cierra la acción.</t>
    </r>
  </si>
  <si>
    <t xml:space="preserve">http://www.idep.edu.co/?q=content/mapa-de-riesgos-por-proceso
Mapa de riesgos reportada por parte de la OAP en el mes de diciembre. </t>
  </si>
  <si>
    <t>http://www.idep.edu.co/?q=content/mapa-de-riesgos-por-proceso
Mapa de Riesgos enviado por parte de la OAP en el mes de diciembre de 2018</t>
  </si>
  <si>
    <r>
      <rPr>
        <sz val="10"/>
        <rFont val="Arial"/>
        <family val="2"/>
      </rPr>
      <t xml:space="preserve">16/10/2018: Acción en ejecución desde el 1/10/2018 hasta el 15/12/2018.
</t>
    </r>
    <r>
      <rPr>
        <b/>
        <sz val="10"/>
        <rFont val="Arial"/>
        <family val="2"/>
      </rPr>
      <t>24/12/2018</t>
    </r>
    <r>
      <rPr>
        <sz val="10"/>
        <rFont val="Arial"/>
        <family val="2"/>
      </rPr>
      <t>: Revisado en Maloca Aula SIG,  se encuentra publicado  PL-GT-12-02 PLAN DE CONTINGENCIA TECNOLÓGICA IDEP  con fecha de aprobación 20/12/2018, en donde en el control de cambios se evidencia la actualización reportada por el líder del proceso.  Por lo anterior se cierra la acción.</t>
    </r>
  </si>
  <si>
    <r>
      <t xml:space="preserve">28/11/2017: Frente  al halalzgo se recomienda revisar si  la acción corresponde a las causas raiz del hallazgo; ya que este se refiere al vencimiento de acciones de mejora mientras la acción plantea: Actualizar los procedimientos, documentos y formatos del  área de Contabilidad.
22/12/2017: la acción no responde a las causas del hallazgo, se recomienda revisar y reformular linea de acción en términos de por qué se presentan retrasos en el cierre de acciones.
24/04/2018: </t>
    </r>
    <r>
      <rPr>
        <b/>
        <sz val="10"/>
        <rFont val="Arial"/>
        <family val="2"/>
      </rPr>
      <t xml:space="preserve"> </t>
    </r>
    <r>
      <rPr>
        <sz val="10"/>
        <rFont val="Arial"/>
        <family val="2"/>
      </rPr>
      <t>De acuerdo al seguimiento efectuado por parte del responsable del proceso, se informa que el hallazgo no es claro y que se realizó la actualización de procedimientos.  No obstante en el seguimiento efectuado por parte de la OCI el día 28/11/2017 y el 22/12/2017, hace hincapié a que el hallazgo es por el vencimiento en las fechas establecidas para ejecutar las acciones de mejora.  
Teniendo en cuenta que la acción formulada no subsana la no conformidad que es el incumplimiento en las acciones de mejora, se solicita reformular la acción por cuanto la que inicialmente se planteó no fue eficaz ni efectiva. 
01/06/2018: Se propone por parte del contador de la Entidad revisar las acciones vencidas con el fin de reformular actividades en pro de subsanar los hallazgos en un tiempo no mayor a seis meses para posterior cierre por parte de la OCI.
19/07/2018: No se reportaron avances por parte del líder del proceso. Igualmente, a la fecha de corte de este seguimiento,  no se evidencia la reformulación de actividades,  compromiso adquirido en reunión de seguimiento al plan de  mejoramiento del proceso de Gestión Financiera realizada el 01/06/2018
NOTA: La Oficina de Control Interno, durante el mes de Agosto, realizará visita administrativa al área de contabilidad, con el fin de verificar los documentos que soporten la gestión adelantada en cumplimiento a las acciones planteadas.</t>
    </r>
    <r>
      <rPr>
        <b/>
        <sz val="10"/>
        <rFont val="Arial"/>
        <family val="2"/>
      </rPr>
      <t xml:space="preserve">
</t>
    </r>
    <r>
      <rPr>
        <sz val="10"/>
        <rFont val="Arial"/>
        <family val="2"/>
      </rPr>
      <t>17/10/2018</t>
    </r>
    <r>
      <rPr>
        <b/>
        <sz val="10"/>
        <rFont val="Arial"/>
        <family val="2"/>
      </rPr>
      <t xml:space="preserve">: </t>
    </r>
    <r>
      <rPr>
        <sz val="10"/>
        <rFont val="Arial"/>
        <family val="2"/>
      </rPr>
      <t xml:space="preserve">De acuerdo a la información suministrada por la Oficina Asesora de Planeación y verificado en Maloca Aula SIG, se evidencia que se actualizó el </t>
    </r>
    <r>
      <rPr>
        <i/>
        <sz val="10"/>
        <rFont val="Arial"/>
        <family val="2"/>
      </rPr>
      <t>PRO-GF-14-12 Revisión a los informes de ejecución financiera de los recursos entregados en Administración;</t>
    </r>
    <r>
      <rPr>
        <sz val="10"/>
        <rFont val="Arial"/>
        <family val="2"/>
      </rPr>
      <t xml:space="preserve"> El Formato FT-14-22 Informe de Ejecución Financiera se encuentra actualizado desde marzo de 2018 y la Guía para la presentación de informes de Ejecución Financiera fue adoptado con la resolución 94 emitida el 13/09/2018. Teniendo en cuenta lo anterior, esta acción continúa en seguimiento.  </t>
    </r>
    <r>
      <rPr>
        <sz val="10"/>
        <color rgb="FFFF0000"/>
        <rFont val="Arial"/>
        <family val="2"/>
      </rPr>
      <t xml:space="preserve">
</t>
    </r>
    <r>
      <rPr>
        <b/>
        <sz val="10"/>
        <rFont val="Arial"/>
        <family val="2"/>
      </rPr>
      <t xml:space="preserve">24/12/2018: </t>
    </r>
    <r>
      <rPr>
        <sz val="10"/>
        <rFont val="Arial"/>
        <family val="2"/>
      </rPr>
      <t xml:space="preserve"> Se actualizó la "GUÍA PARA LA PRESENTACIÓN DE LOS INFORMES DE EJECUCIÓN FINANCIERA DE LOS CONVENIOS  SUSCRITOS POR CONCEPTO DE
RECURSOS ENTREGADOS EN ADMINISTRACIÓN (TRANSFERENCIA O RECURSOS PROPIOS), el 22 de octubre de 2018; se encuentra publicado en el link: http://www.idep.edu.co/sites/default/files/GU-GF-14-01_Guia_Informes_ejec_financiera_v1.pdf.  Esta acción se da por cumplida y se cierra. </t>
    </r>
  </si>
  <si>
    <r>
      <t>28/11/2017; Aunque el procedimiento fue actualizado una vez revisados registros aleatorios de septiembre, octubre y noviembre de 2017 la situación descrita en el hallazgos se sigue presentando. Se recomienda revisar si deben plantearse otras acciones que subsanen esta diferencia.
21/12/2017: Continua en el estado del último segumiento. 
24/04/2018:</t>
    </r>
    <r>
      <rPr>
        <b/>
        <sz val="10"/>
        <rFont val="Arial"/>
        <family val="2"/>
      </rPr>
      <t xml:space="preserve"> </t>
    </r>
    <r>
      <rPr>
        <sz val="10"/>
        <rFont val="Arial"/>
        <family val="2"/>
      </rPr>
      <t xml:space="preserve"> La acción formulada no subsana el hallazgo y/o no conformidad, toda vez que esté se generó por diferencias en los registros de las ordenes de pago en la fecha del documento físico y del sistema; por la extemporaneidad en la radicación de facturas y diferencias entre la orden de pago y el comprobante de egreso de 12 y 18 días, según el procedimiento.
La causa identificada no guarda relación con las observaciones formuladas por parte de ésta oficina;  se evidencia que en la modificación del procedimiento se retiraron los tiempos para su  ejecución.  Por lo tanto ésta oficina considera que la acción no es efectiva ni eficaz y no permite subsanar de fondo las observaciones en el desarrollo de la auditoría efectuada, por lo tanto se solicita revisar y formular una nueva acción. 
01/06/2018: Se reformulará la acción de mejora teniendo en cuenta la no conformidad
19/07/2018: No se reportaron avances por parte del líder del proceso. Igualmente, a la fecha de corte de este seguimiento, no se evidencia la reformulación de la acción de mejora,  compromiso adquirido en reunión de seguimiento al plan de  mejoramiento del proceso de Gestión Financiera realizada el 01/06/2018.
NOTA: La Oficina de Control Interno, durante el mes de Agosto, realizará visita administrativa al área de contabilidad, con el fin de verificar los documentos que soporten la gestión adelantada en cumplimiento a las acciones planteadas</t>
    </r>
    <r>
      <rPr>
        <b/>
        <sz val="10"/>
        <rFont val="Arial"/>
        <family val="2"/>
      </rPr>
      <t xml:space="preserve">.
</t>
    </r>
    <r>
      <rPr>
        <sz val="10"/>
        <rFont val="Arial"/>
        <family val="2"/>
      </rPr>
      <t xml:space="preserve">
17/10/2018: Verificado el enlace http://www.idep.edu.co/sites/default/files/PRO-GF-14-14_Causacion_ordenes_pago_V6.pdf, se observa que la Versión 6 del procedimiento PRO-GF-14-14 CAUSACIÓN ÓRDENES DE PAGO fue aprobada el 25/09/2018,  esta acción continua en seguimiento, con el fin de verificar la aplicabilidad del procedimiento y cierre en el próximo seguimiento.</t>
    </r>
    <r>
      <rPr>
        <sz val="10"/>
        <color rgb="FF0070C0"/>
        <rFont val="Arial"/>
        <family val="2"/>
      </rPr>
      <t xml:space="preserve">  
 </t>
    </r>
    <r>
      <rPr>
        <b/>
        <sz val="10"/>
        <rFont val="Arial"/>
        <family val="2"/>
      </rPr>
      <t xml:space="preserve">
24/12/2018: </t>
    </r>
    <r>
      <rPr>
        <sz val="10"/>
        <rFont val="Arial"/>
        <family val="2"/>
      </rPr>
      <t xml:space="preserve"> Esta actividad se da por cumplida.</t>
    </r>
  </si>
  <si>
    <r>
      <t xml:space="preserve">28/11/2017: El seguimiento NO corresponde a la acción planteada ya que el procedimiento  PRO-GF-14-12 Revisión a los informes de ejecución financiera de los recursos entregados en administración, continua vigente. 
21/12/2017: El seguimiento NO corresponde a la acción planteada ya que el procedimiento  PRO-GF-14-12 Revisión a los informes de ejecución financiera de los recursos entregados en administración, continua vigente. 
12/04/2018: El seguimiento realizado no corresponde al hallazgo establecido al procedimiento  PRO-GF-14-12   Revisión a los informes de ejecución financiera de los recursos entregados en administración.  Sin embargo, la Oficina de Control Interno revisó dicho procedimiento en su versión 5 del  26/03/2018, en donde se enuncia en los apartes: Documentos internos, actividad No. 4 y políticas de operación, la  </t>
    </r>
    <r>
      <rPr>
        <i/>
        <sz val="10"/>
        <rFont val="Arial"/>
        <family val="2"/>
      </rPr>
      <t xml:space="preserve">"Guía de ejecucion financiera adoptada por el IDEP" , </t>
    </r>
    <r>
      <rPr>
        <sz val="10"/>
        <rFont val="Arial"/>
        <family val="2"/>
      </rPr>
      <t>no se evidencia publicada en Maloca Aula SIG dentro de los documentos que hacen asociados al proceso. La acción no ha sido efectiva ni eficaz.
01/06/2018: La guía se encuentra en revisión por parte de los supervisores de convenios, con el fin de que sea aprobada para su posterior publicación.
19/07/2018: No se reportaron avances por parte del líder del proceso. Igualmente, a la fecha del seguimiento, no se evidencia la aprobación y publicación de la guía.
NOTA: La Oficina de Control Interno, durante el mes de Agosto, realizará visita administrativa al área de contabilidad, con el fin de verificar los documentos que soporten la gestión adelantada en cumplimiento a las acciones planteadas.</t>
    </r>
    <r>
      <rPr>
        <b/>
        <sz val="10"/>
        <rFont val="Arial"/>
        <family val="2"/>
      </rPr>
      <t xml:space="preserve">
</t>
    </r>
    <r>
      <rPr>
        <sz val="10"/>
        <rFont val="Arial"/>
        <family val="2"/>
      </rPr>
      <t xml:space="preserve">
17/10/2018:  De acuerdo a la información suministrada por la Oficina Asesora de Planeación y verificado en Maloca Aula SIG, se evidencia que se actualizó el PRO-GF-14-12 Revisión a los informes de ejecución financiera de los recursos entregados en Administración; El Formato FT-14-22 Informe de Ejecución Financiera se encuentra actualizado desde marzo de 2018 y la Guía para la presentación de informes de Ejecución Financiera fue adoptado con la resolución 94 emitida el 13/09/2018. Teniendo en cuenta lo anterior, esta acción continúa en seguimiento.  </t>
    </r>
    <r>
      <rPr>
        <sz val="10"/>
        <color rgb="FFFF0000"/>
        <rFont val="Arial"/>
        <family val="2"/>
      </rPr>
      <t xml:space="preserve">
</t>
    </r>
    <r>
      <rPr>
        <sz val="10"/>
        <rFont val="Arial"/>
        <family val="2"/>
      </rPr>
      <t xml:space="preserve">
</t>
    </r>
    <r>
      <rPr>
        <b/>
        <sz val="10"/>
        <rFont val="Arial"/>
        <family val="2"/>
      </rPr>
      <t>24/12/2018:</t>
    </r>
    <r>
      <rPr>
        <sz val="10"/>
        <rFont val="Arial"/>
        <family val="2"/>
      </rPr>
      <t xml:space="preserve">  Esta actividad se da por cumplida y se cierra. </t>
    </r>
  </si>
  <si>
    <r>
      <t>28/11/2017: Acción en desarrollo
21/12/2017: Acción en desarrollo se encuentra pendiente el trámite 
12/04/2018</t>
    </r>
    <r>
      <rPr>
        <b/>
        <sz val="10"/>
        <rFont val="Arial"/>
        <family val="2"/>
      </rPr>
      <t xml:space="preserve">: </t>
    </r>
    <r>
      <rPr>
        <sz val="10"/>
        <rFont val="Arial"/>
        <family val="2"/>
      </rPr>
      <t>A la fecha no se evidencia el acto administrativo  que derogue la resolución  No 129  de 2004, acción vencida desde diciembre de 2017.
01/06/2018</t>
    </r>
    <r>
      <rPr>
        <b/>
        <sz val="10"/>
        <rFont val="Arial"/>
        <family val="2"/>
      </rPr>
      <t>:</t>
    </r>
    <r>
      <rPr>
        <sz val="10"/>
        <rFont val="Arial"/>
        <family val="2"/>
      </rPr>
      <t xml:space="preserve"> A la fecha no se evidencia el acto administrativo  que derogue la resolución  No 129  de 2004.
19/07/2018: No se reportaron avances por parte del líder del proceso. Igualmente, a la fecha de corte de este seguimiento, no se evidencia el acto administrativo que derogue la resolución 129 de 2004.
NOTA: La Oficina de Control Interno, durante el mes de Agosto, realizará visita administrativa al área de contabilidad, con el fin de verificar los documentos que soporten la gestión adelantada en cumplimiento a las acciones planteadas.</t>
    </r>
    <r>
      <rPr>
        <b/>
        <sz val="10"/>
        <rFont val="Arial"/>
        <family val="2"/>
      </rPr>
      <t xml:space="preserve">
17/10/2018: </t>
    </r>
    <r>
      <rPr>
        <sz val="10"/>
        <rFont val="Arial"/>
        <family val="2"/>
      </rPr>
      <t xml:space="preserve">Verificado la carpeta \\192.168.1.20\Resoluciones\2018 se evidencia la Resolución 94 con la cual se adopta la Guía de presentación de informes de ejecución financiera aprobada el 13/09/2018.   Se continuará con el seguimiento con el fin de evidenciar su aplicación.
</t>
    </r>
    <r>
      <rPr>
        <b/>
        <sz val="10"/>
        <rFont val="Arial"/>
        <family val="2"/>
      </rPr>
      <t>24/12/2018:</t>
    </r>
    <r>
      <rPr>
        <sz val="10"/>
        <rFont val="Arial"/>
        <family val="2"/>
      </rPr>
      <t xml:space="preserve">  Esta acción se cierra por el cumplimiento de la misma.</t>
    </r>
  </si>
  <si>
    <r>
      <t xml:space="preserve">25/04/2018: Se realizó seguimiento al cumplimiento de éstas acciones por parte de la OCI y quedan documentados en actas de fecha 01, 08 y 15 de marzo de 2018
19/07/2018: No se reportaron avances por parte del líder del proceso. 
NOTA: La Oficina de Control Interno, durante el mes de Agosto, realizará visita administrativa al área de contabilidad, con el fin de verificar los documentos que soporten la gestión adelantada en cumplimiento a las acciones planteadas.
</t>
    </r>
    <r>
      <rPr>
        <b/>
        <sz val="10"/>
        <rFont val="Arial"/>
        <family val="2"/>
      </rPr>
      <t xml:space="preserve">
</t>
    </r>
    <r>
      <rPr>
        <sz val="10"/>
        <rFont val="Arial"/>
        <family val="2"/>
      </rPr>
      <t>17/10/2018</t>
    </r>
    <r>
      <rPr>
        <b/>
        <sz val="10"/>
        <rFont val="Arial"/>
        <family val="2"/>
      </rPr>
      <t>:</t>
    </r>
    <r>
      <rPr>
        <sz val="10"/>
        <rFont val="Arial"/>
        <family val="2"/>
      </rPr>
      <t xml:space="preserve"> Según lo informado en Comité de Sostenibilidad Contable del 24 de septiembre de 2018, las partidas conciliatorias con corte a dic/31/2017 se encuentras conciliadas al 100% y teniendo en cuenta que la Versión 4 del formato de Concilliación Bancaria Contable fue aprobada el 25/09/2018 esta acción seguirá siendo objeto de seguimiento. 
</t>
    </r>
    <r>
      <rPr>
        <b/>
        <sz val="10"/>
        <rFont val="Arial"/>
        <family val="2"/>
      </rPr>
      <t xml:space="preserve">24/12/2018: </t>
    </r>
    <r>
      <rPr>
        <sz val="10"/>
        <rFont val="Arial"/>
        <family val="2"/>
      </rPr>
      <t xml:space="preserve">En el Comité de Sostenibilidad Financiero y Contable, se presentó el consolidado de vigencias 2015, 2016 y 2017 correspondientes a la revisión de movimientos bancarios, contables y presupuestales, soportados mediante las fichas técnicas que soportan las transacciones más significativas.  Por la anterior se da por cumplida ésta actividad. </t>
    </r>
  </si>
  <si>
    <t xml:space="preserve">12/04/2018: Se recomienda establecer el periodo de desarrollo de esta acción
19/07/2018: No se reportaron avances por parte del líder del proceso. Continúa sin establecerse el periodo de desarrollo de esta acción
NOTA: La Oficina de Control Interno, durante el mes de Agosto, realizará visita administrativa al área de contabilidad, con el fin de verificar los documentos que soporten la gestión adelantada en cumplimiento a las acciones planteadas.
17/10/2018: Verificada el enlace institucional_ Gestión Documental SIG http://www.idep.edu.co/sites/default/files/IN-GF-14-05_Protocolo_de_Seguridad_V1.pdfse observa la Versión 1 del Protocolo de Seguridad y Manejo de Cuentas _Tesorería aprobado el 02/05/2018.   Esta acción continua en seguimiento con el fin de verificar su cumplimiento y cierre en el próximo informe. 
24/12/2018:  Esta actividad se cierra,  se continuará con el seguimiento desde el plan de mejoramiento institucional. </t>
  </si>
  <si>
    <r>
      <t>25/4/2018:  Esta actividad se encuentra en ejecución.  
19/07/2018: No se reportaron avances por parte del líder del proceso. 
NOTA: La Oficina de Control Interno, durante el mes de Agosto, realizará visita administrativa al área de contabilidad, con el fin de verificar los documentos que soporten la gestión adelantada en cumplimiento a las acciones planteadas.</t>
    </r>
    <r>
      <rPr>
        <b/>
        <sz val="10"/>
        <rFont val="Arial"/>
        <family val="2"/>
      </rPr>
      <t xml:space="preserve">
</t>
    </r>
    <r>
      <rPr>
        <sz val="10"/>
        <rFont val="Arial"/>
        <family val="2"/>
      </rPr>
      <t>18/10/2018</t>
    </r>
    <r>
      <rPr>
        <b/>
        <sz val="10"/>
        <rFont val="Arial"/>
        <family val="2"/>
      </rPr>
      <t xml:space="preserve">: </t>
    </r>
    <r>
      <rPr>
        <sz val="10"/>
        <rFont val="Arial"/>
        <family val="2"/>
      </rPr>
      <t xml:space="preserve">De acuerdo con el seguimiento realizado al mapa de riesgos con corte a 31 de agosto, del cual se emitió Informe radicado con el No. 00106-817-001135 del 25 de septiembre de 2018, esta acción continúa en seguimiento.  
</t>
    </r>
    <r>
      <rPr>
        <b/>
        <sz val="10"/>
        <rFont val="Arial"/>
        <family val="2"/>
      </rPr>
      <t>24/12/2018</t>
    </r>
    <r>
      <rPr>
        <sz val="10"/>
        <rFont val="Arial"/>
        <family val="2"/>
      </rPr>
      <t>: Verificada el CONSOLIDADO MAPA DE RIESGOS INSTITUCIONAL Y DE CORRUPCIÓN POR PROCESO aprobado el 16 de noviembre de 2018 se estableció para el riesgo "Manejo indebido de recursos públicos." se definió un control de detectivo a través del procedimiento PRO-GF-14-06 "Conciliaciones Bancarias Contables", y dos (2) controles preventivos  a través del procedimiento PRO-GF-14-14 "Causación de Órdenes de Pago" así como la aplicación de los controles a través del Protocolo de Seguridad y Manejo de Cuentas de Tesorería IN- GF -14- 05, por lo tanto se cierra esta acción.</t>
    </r>
  </si>
  <si>
    <r>
      <t>24/4/2018:  Esta actividad se encuentra ejecución se realizará seguimiento en el siguiente trimestre por parte de ésta Oficina.
19/07/2018: No se reportaron avances por parte del líder del proceso. 
NOTA: La Oficina de Control Interno, durante el mes de Agosto, realizará visita administrativa al área de contabilidad, con el fin de verificar los documentos que soporten la gestión adelantada en cumplimiento a las acciones planteadas.
18/10/2018:</t>
    </r>
    <r>
      <rPr>
        <b/>
        <sz val="10"/>
        <rFont val="Arial"/>
        <family val="2"/>
      </rPr>
      <t xml:space="preserve"> </t>
    </r>
    <r>
      <rPr>
        <sz val="10"/>
        <rFont val="Arial"/>
        <family val="2"/>
      </rPr>
      <t xml:space="preserve">Según lo informado por el área de Tesorería, a  la fecha se ha generado un reporte con corte al 28/09/2018, sin embargo, los reportes correspondientes al 5 y 12 de octubre no se generaron por inconvenientes con el sistema de información GOOBI. De igual forma, hasta el momento no se ha definido el procedimiento en el cual se incluirá este punto de control.  
</t>
    </r>
    <r>
      <rPr>
        <b/>
        <sz val="10"/>
        <rFont val="Arial"/>
        <family val="2"/>
      </rPr>
      <t xml:space="preserve">
24/12/2018: </t>
    </r>
    <r>
      <rPr>
        <sz val="10"/>
        <rFont val="Arial"/>
        <family val="2"/>
      </rPr>
      <t xml:space="preserve"> Se da por cumplida esta acción y se cierra. </t>
    </r>
  </si>
  <si>
    <t xml:space="preserve">06/10/2017: Evidencias Citadas en el seguimiento y a solicitud del interesado
24/11/2017:Expediente documental de Actas de Comité Técnico de Sostenibilidad Contable
0604/2018: Correo Institucional remitido a los integrantes de Comité. 
</t>
  </si>
  <si>
    <r>
      <t xml:space="preserve">Correo de fecha 23 de abril de 2018 remitiendo el acta del 13 de marzo para revisión de los integrantes del comité. 
</t>
    </r>
    <r>
      <rPr>
        <b/>
        <sz val="10"/>
        <rFont val="Arial"/>
        <family val="2"/>
      </rPr>
      <t xml:space="preserve">17/10/2018: </t>
    </r>
    <r>
      <rPr>
        <sz val="10"/>
        <rFont val="Arial"/>
        <family val="2"/>
      </rPr>
      <t xml:space="preserve">A la fecha se encuentra formalizada y firmada hasta el acta No. 7 del 8 de junio de 2018, a partir de esta acta se encontraron pendientes de firma actas hasta la reunión del Comité Sostenibilidad Contable del 16 de Octubre de 2018. 
</t>
    </r>
    <r>
      <rPr>
        <b/>
        <sz val="10"/>
        <rFont val="Arial"/>
        <family val="2"/>
      </rPr>
      <t xml:space="preserve">
24/12/2018:</t>
    </r>
    <r>
      <rPr>
        <sz val="10"/>
        <rFont val="Arial"/>
        <family val="2"/>
      </rPr>
      <t xml:space="preserve">   Resolución 147 DEL 05/12/2018, carpeta compartida "Resoluciones IDEP - 2018"</t>
    </r>
  </si>
  <si>
    <r>
      <t xml:space="preserve">27/01/2017: Diana Ruiz- Jefe OC
21/04/2017: Alix del Pilar Hurtado P.
27/07/2017: Diana Ruiz
10/10/2017: Diana Ruiz
28/11/2017: Diana Ruiz
21/12/2017: Diana Ruiz
</t>
    </r>
    <r>
      <rPr>
        <b/>
        <sz val="10"/>
        <rFont val="Arial"/>
        <family val="2"/>
      </rPr>
      <t xml:space="preserve">
</t>
    </r>
    <r>
      <rPr>
        <sz val="10"/>
        <rFont val="Arial"/>
        <family val="2"/>
      </rPr>
      <t xml:space="preserve">24/04/2018:   Hilda Yamile Morales Laverde - Jefe OCI. 
01/06/2018:   Hilda Yamile Morales Laverde, Jefe Oficina Control Interno 
</t>
    </r>
    <r>
      <rPr>
        <b/>
        <sz val="10"/>
        <rFont val="Arial"/>
        <family val="2"/>
      </rPr>
      <t xml:space="preserve">
19/07/2018: Alix del Pilar Hurtado P., Técnico Operativo (E ) OCI
17/10/2018: Sandra Milena Bonilla R._ Contratista de Apoyo Profesional_ OCI</t>
    </r>
    <r>
      <rPr>
        <sz val="10"/>
        <rFont val="Arial"/>
        <family val="2"/>
      </rPr>
      <t xml:space="preserve">
</t>
    </r>
    <r>
      <rPr>
        <b/>
        <sz val="10"/>
        <rFont val="Arial"/>
        <family val="2"/>
      </rPr>
      <t xml:space="preserve">24/12/2018: </t>
    </r>
    <r>
      <rPr>
        <sz val="10"/>
        <rFont val="Arial"/>
        <family val="2"/>
      </rPr>
      <t>Sandra Milena Bonilla R._ Contratista de Apoyo Profesional_ OCI</t>
    </r>
  </si>
  <si>
    <r>
      <t xml:space="preserve">http://www.idep.edu.co/?q=content/gf-14-proceso-de-gesti%C3%B3n-financiera#overlay-context=
</t>
    </r>
    <r>
      <rPr>
        <sz val="11"/>
        <rFont val="Calibri"/>
        <family val="2"/>
      </rPr>
      <t>24/12/2018:  http://www.idep.edu.co/sites/default/files/GU-GF-14-01_Guia_Informes_ejec_financiera_v1.pdf</t>
    </r>
  </si>
  <si>
    <r>
      <t xml:space="preserve">28/11/2017: Diana Ruiz
24/04/2018:  Hilda Yamile Morales Laverde - Jefe OCI
01/06/2018:   Hilda Yamile Morales Laverde, Jefe Oficina Control Interno 
19/07/2018: Alix del Pilar Hurtado P., Técnico Operativo (E ) OCI
17/10/2018: Sandra Milena Bonilla R._ Contratista de Apoyo Profesional_ OCI
</t>
    </r>
    <r>
      <rPr>
        <b/>
        <sz val="10"/>
        <rFont val="Arial"/>
        <family val="2"/>
      </rPr>
      <t xml:space="preserve">
24/12/2018:</t>
    </r>
    <r>
      <rPr>
        <sz val="10"/>
        <rFont val="Arial"/>
        <family val="2"/>
      </rPr>
      <t xml:space="preserve"> Sandra Milena Bonilla R._ Contratista de Apoyo Profesional_ OCI</t>
    </r>
  </si>
  <si>
    <r>
      <rPr>
        <b/>
        <sz val="10"/>
        <rFont val="Arial"/>
        <family val="2"/>
      </rPr>
      <t xml:space="preserve">2/12/018:  </t>
    </r>
    <r>
      <rPr>
        <sz val="10"/>
        <rFont val="Arial"/>
        <family val="2"/>
      </rPr>
      <t>http://www.idep.edu.co/sites/default/files/PRO-GF-14-14_Causacion_ordenes_pago_V6.pdf</t>
    </r>
  </si>
  <si>
    <r>
      <rPr>
        <sz val="10"/>
        <rFont val="Arial"/>
        <family val="2"/>
      </rPr>
      <t xml:space="preserve">12/04/2017: 
http://www.idep.edu.co/?q=content/gf-14-proceso-de-gesti%C3%B3n-financiera#overlay-context=
http://www.idep.edu.co/sites/default/files/PRO_GF_14_12_Revision_Informes_V5.pdf
23/10/2018: http://www.idep.edu.co/?q=content/gf-14-proceso-de-gesti%C3%B3n-financiera#overlay-context=
</t>
    </r>
    <r>
      <rPr>
        <b/>
        <sz val="10"/>
        <rFont val="Arial"/>
        <family val="2"/>
      </rPr>
      <t xml:space="preserve">24/12/2018:  </t>
    </r>
    <r>
      <rPr>
        <sz val="10"/>
        <rFont val="Arial"/>
        <family val="2"/>
      </rPr>
      <t>http://www.idep.edu.co/sites/default/files/PRO_GF_14_12_Revision_Informes_V6.pdf</t>
    </r>
  </si>
  <si>
    <t xml:space="preserve">17/10/2018: \\192.168.1.20\Resoluciones\2018
</t>
  </si>
  <si>
    <r>
      <t>25/04/2018: Se realizó seguimiento al cumplimiento de éstas acciones por parte de la OCI y quedan documentados en actas de fecha 01, 08 y 15 de marzo de 2018
19/07/2018: No se reportaron avances por parte del líder del proceso. Sin embargo,en el marco del Comité de Sostenibilidad Financiera y Contable, se han presentado los avances al cronograma de actividades.
NOTA: La Oficina de Control Interno, durante el mes de Agosto, realizará visita administrativa al área de contabilidad, con el fin de verificar los documentos que soporten la gestión adelantada en cumplimiento a las acciones planteadas.</t>
    </r>
    <r>
      <rPr>
        <b/>
        <sz val="10"/>
        <rFont val="Arial"/>
        <family val="2"/>
      </rPr>
      <t xml:space="preserve">
</t>
    </r>
    <r>
      <rPr>
        <sz val="10"/>
        <rFont val="Arial"/>
        <family val="2"/>
      </rPr>
      <t xml:space="preserve">18/10/2018: Según lo informado en Comité de Sostenibilidad Contable del 24 de septiembre de 2018, las partidas conciliatorias con corte a dic/31/2017 se encuentran conciliadas al 100% y teniendo en cuenta que la Versión 4 del formato de Concilliación Bancaria Contable fue aprobada el 25/09/2018 esta acción seguirá siendo objeto de seguimiento. </t>
    </r>
    <r>
      <rPr>
        <sz val="10"/>
        <color rgb="FF0070C0"/>
        <rFont val="Arial"/>
        <family val="2"/>
      </rPr>
      <t xml:space="preserve">
</t>
    </r>
    <r>
      <rPr>
        <b/>
        <sz val="10"/>
        <rFont val="Arial"/>
        <family val="2"/>
      </rPr>
      <t>24/12/2018:</t>
    </r>
    <r>
      <rPr>
        <b/>
        <sz val="10"/>
        <color rgb="FF0070C0"/>
        <rFont val="Arial"/>
        <family val="2"/>
      </rPr>
      <t xml:space="preserve"> </t>
    </r>
    <r>
      <rPr>
        <sz val="10"/>
        <color rgb="FF0070C0"/>
        <rFont val="Arial"/>
        <family val="2"/>
      </rPr>
      <t xml:space="preserve"> </t>
    </r>
    <r>
      <rPr>
        <sz val="10"/>
        <rFont val="Arial"/>
        <family val="2"/>
      </rPr>
      <t>Según lo reportado en el avance y lo observado en el infome de seguimiento a la implementación de NICSP y a la sostenibilidad de la información contable radicado No. 00106-817-001434 del 29 de noviembre de 2018, se da por cerrada esta acción y se realizará seguimiento a través del plan de mejoramiento institucional.</t>
    </r>
  </si>
  <si>
    <r>
      <t>Acta de Control Interno de fecha 01, 08 y 15 de marzo de 2018
17/10/2018:</t>
    </r>
    <r>
      <rPr>
        <b/>
        <sz val="10"/>
        <rFont val="Arial"/>
        <family val="2"/>
      </rPr>
      <t xml:space="preserve"> </t>
    </r>
    <r>
      <rPr>
        <sz val="10"/>
        <rFont val="Arial"/>
        <family val="2"/>
      </rPr>
      <t xml:space="preserve">Acta de Comité de Sostenibilidad Contable del 24/09/2018 y http://www.idep.edu.co/?q=content/gf-14-proceso-de-gesti%C3%B3n-financiera#overlay-context= Formatos_ FT-GF-14-16 Formato de Conciliación Bancaria, 
</t>
    </r>
    <r>
      <rPr>
        <b/>
        <sz val="10"/>
        <rFont val="Arial"/>
        <family val="2"/>
      </rPr>
      <t>24/12/2018</t>
    </r>
    <r>
      <rPr>
        <sz val="10"/>
        <rFont val="Arial"/>
        <family val="2"/>
      </rPr>
      <t>:  Actas del Comité de la vigencia 2018.</t>
    </r>
  </si>
  <si>
    <r>
      <t xml:space="preserve">17/10/2018:http://www.idep.edu.co/sites/default/files/IN-GF-14-5_Protocolo_de_Seguridad_V1.pdf
</t>
    </r>
    <r>
      <rPr>
        <b/>
        <sz val="10"/>
        <rFont val="Arial"/>
        <family val="2"/>
      </rPr>
      <t xml:space="preserve">
24/12/2018:</t>
    </r>
    <r>
      <rPr>
        <sz val="10"/>
        <rFont val="Arial"/>
        <family val="2"/>
      </rPr>
      <t xml:space="preserve"> http://www.idep.edu.co/sites/default/files/IN-GF-14-05_Protocolo_de_Seguridad_V1.pdf</t>
    </r>
  </si>
  <si>
    <r>
      <t>18/10/2018:</t>
    </r>
    <r>
      <rPr>
        <b/>
        <sz val="10"/>
        <rFont val="Arial"/>
        <family val="2"/>
      </rPr>
      <t xml:space="preserve"> </t>
    </r>
    <r>
      <rPr>
        <sz val="10"/>
        <rFont val="Arial"/>
        <family val="2"/>
      </rPr>
      <t xml:space="preserve">Informe Ejecutivo de seguimiento y evaluación a la gestión de los riesgos de los procesos y el seguimiento al mapa de riesgos de corrupción radicado No. 00106-817-001135 del 25 de septiembre de 2018 y http://www.idep.edu.co/?q=content/mapa-de-riesgos-por-proceso.
</t>
    </r>
    <r>
      <rPr>
        <b/>
        <sz val="10"/>
        <rFont val="Arial"/>
        <family val="2"/>
      </rPr>
      <t xml:space="preserve">24/12/2018: 
</t>
    </r>
    <r>
      <rPr>
        <sz val="10"/>
        <rFont val="Arial"/>
        <family val="2"/>
      </rPr>
      <t>Seguimiento Mapa de Riesgos enviado por correo electrónico por la OAP</t>
    </r>
  </si>
  <si>
    <r>
      <t xml:space="preserve">Memorando consultado en SIAFI
Acta de reunión de seguimiento al plan de mejoramiento por procesos de Recursos Físicos y Ambiental del 01/06/2018.
</t>
    </r>
    <r>
      <rPr>
        <b/>
        <sz val="10"/>
        <rFont val="Arial"/>
        <family val="2"/>
      </rPr>
      <t xml:space="preserve">26/12/2018: </t>
    </r>
    <r>
      <rPr>
        <sz val="10"/>
        <rFont val="Arial"/>
        <family val="2"/>
      </rPr>
      <t>http://www.idep.edu.co/sites/default/files/PRO-GRF-11-01_Egresos%20o%20salidas%20de%20bienes_0.pdf#overlay-context=content/grf-11-proceso-de-gesti%25C3%25B3n-de-recursos-f%25C3%25ADsicos%3Fq%3Dcontent/grf-11-proceso-de-gesti%25C3%25B3n-de-recursos-f%25C3%25ADsicos</t>
    </r>
  </si>
  <si>
    <r>
      <t xml:space="preserve"> Solicitud para el Admnistrador del Sistema de Informacion SIAFI, Documento de Almacen y Servicios Publicos." Mediante Memorando con Radicado 001658
</t>
    </r>
    <r>
      <rPr>
        <b/>
        <sz val="10"/>
        <rFont val="Arial"/>
        <family val="2"/>
      </rPr>
      <t xml:space="preserve">26/12/2018: </t>
    </r>
    <r>
      <rPr>
        <sz val="10"/>
        <rFont val="Arial"/>
        <family val="2"/>
      </rPr>
      <t>http://www.idep.edu.co/sites/default/files/PRO-GRF-11-02_%20Ingresos%20o%20Altas%20de%20Amac%C3%A9n_0.pdf#overlay-context=content/grf-11-proceso-de-gesti%25C3%25B3n-de-recursos-f%25C3%25ADsicos%3Fq%3Dcontent/grf-11-proceso-de-gesti%25C3%25B3n-de-recursos-f%25C3%25ADsicos</t>
    </r>
  </si>
  <si>
    <r>
      <t>18/10/2018:</t>
    </r>
    <r>
      <rPr>
        <b/>
        <sz val="10"/>
        <rFont val="Arial"/>
        <family val="2"/>
      </rPr>
      <t xml:space="preserve"> </t>
    </r>
    <r>
      <rPr>
        <sz val="10"/>
        <rFont val="Arial"/>
        <family val="2"/>
      </rPr>
      <t xml:space="preserve">Soporte O:\2018\10. PLAN MEJORAMIENTO POR PROCESOS\04.Seguimiento 30_09_2018\Soportes Seguimiento P.M. por procesos a 
</t>
    </r>
    <r>
      <rPr>
        <b/>
        <sz val="10"/>
        <rFont val="Arial"/>
        <family val="2"/>
      </rPr>
      <t>24/12/2018:</t>
    </r>
    <r>
      <rPr>
        <sz val="10"/>
        <rFont val="Arial"/>
        <family val="2"/>
      </rPr>
      <t xml:space="preserve">  Soportes enviados por correo electrónico por la Tesorera General</t>
    </r>
  </si>
  <si>
    <t>Profesional Universitario -  SAFyCD</t>
  </si>
  <si>
    <t>http://www.idep.edu.co/?q=content/grf-11-proceso-de-gesti%C3%B3n-de-recursos-f%C3%ADsicos-y-ambiental</t>
  </si>
  <si>
    <t>Se abre esta actividad atendiendo la sugerencia de la Oficina de control interno, relacioanda en el informe ejecutivo del estado del plan de mejoramiento institucional y por procesos a diciembre de 2018, para dar cierre a las actividades No. 26 "Solicitar mediante memorando al supervisor del contrato del aplicativo del Sistema Información SIAFI,  que se asigne la fecha automáticamente,  en la que se hacer el registro   para que todos los documentos generados del Módulo Administrativa - Bienes,   tengan la fecha del día actual" y No. 27 "Solicitar mediante memorando al supervisor del contrato del aplicativo del Sistema Información SIAFI,  que se asigne la fecha automáticamente,  en la que se hacer el registro   para que todos los documentos generados del Módulo Administrativa - Bienes,   tengan la fecha del día actual. "</t>
  </si>
  <si>
    <t>Se formula esta actividad para dar cierre a la actividad No. 26  y 27</t>
  </si>
  <si>
    <t>Actualizar los Procedimientos PRO-GRF-11-01 Egresos o salidas definitivas de bienes e incluirle Politica de Operación lo siguiente: "Los registros en el Sistema Administrativo y Financiero de la Entidad se llevarán a cabo en el día en que fue efectiva la operación, siempre y cuando el sistema permita realizar el registro en la misma fecha; en caso de que el sistema presente inconsistencias al momento de registrar las transacciones, se informará el incidente a la Oficina de Planeación." Y en procedimiento PRO-GRF-11-02 Ingresos o Altas de Almacén e incluirle la política de operación:  "Los registros en el Sistema Administrativo y Financiero de la Entidad se llevarán a cabo en el día en que fue efectiva la operación, siempre y cuando el sistema permita realizar el registro en la misma fecha; en caso de que el sistema presente inconsistencias al momento de registrar las transacciones, se informará el incidente a la Oficina de Planeación."</t>
  </si>
  <si>
    <t>Procedimientos PRO-GRF-11-01 Egresos o salidas definitivas de bienes y  PRO-GRF-11-02 Ingresos o Altas de Almacén actualizados</t>
  </si>
  <si>
    <t>Atendiendo las observaciones de la Oficina de control interno relacioandas en el Informe ejecutivo del estado del plan de mejoramiento a Diciembre de 2018, relacionadas con la acción "Capacitacion exhaustiva al funcionario responsable de la ventanilla en puesto de trabajo." se debe formular una acción que de solución efectiva a la no conformidad, hallazgo u observación relacionada.</t>
  </si>
  <si>
    <t>No efectividad de la acción "Capacitacion exhaustiva al funcionario responsable de la ventanilla en puesto de trabajo." formulada</t>
  </si>
  <si>
    <t xml:space="preserve">Revisión y formulación de indicadores de gestión del proceso Gestión Documental para la vigencia 2019, atendiendo las recomendaciones de la Oficina de control interno. </t>
  </si>
  <si>
    <t>Hojas de vida de los indicadores del proceso Gestión Documental aprobados para la vigencia 2019</t>
  </si>
  <si>
    <t>Hoja de vida indicadores proceso e Investigación y Desarrollo Pedagógico vigencia 2019, disponible en: http://www.idep.edu.co/?q=content/indicadores-de-gesti%C3%B3n</t>
  </si>
  <si>
    <r>
      <rPr>
        <sz val="10"/>
        <rFont val="Arial"/>
        <family val="2"/>
      </rPr>
      <t>Hoja de Calculo de google disponible en Drive en :</t>
    </r>
    <r>
      <rPr>
        <u/>
        <sz val="10"/>
        <color theme="10"/>
        <rFont val="Arial"/>
        <family val="2"/>
      </rPr>
      <t xml:space="preserve"> https://drive.google.com/drive/folders/1PEA_kHglMECvfb2aRpTEgSxTeLRMahB-</t>
    </r>
  </si>
  <si>
    <r>
      <t xml:space="preserve">22/11/2017: Se envio a la OAP ; Solicitud  ASUNTO " Solicitud para el Admnistrador del Sisitema de Informacion SIAFI, Documento de Almacen y Servicios Publicos." Mediante Memorando con Radicado 001658 de fecha 23/11/2017.
</t>
    </r>
    <r>
      <rPr>
        <b/>
        <sz val="10"/>
        <color indexed="8"/>
        <rFont val="Arial"/>
        <family val="2"/>
      </rPr>
      <t>04/04/2018:</t>
    </r>
    <r>
      <rPr>
        <sz val="10"/>
        <color indexed="8"/>
        <rFont val="Arial"/>
        <family val="2"/>
      </rPr>
      <t xml:space="preserve"> A la fecha el aplicativo continua con la misma versión, el concluir con esta actividad depende de otra áreas, sin embargo los registros que se realizan desde el Aplicativo en el modulo correspondiente a Almacén se generan en la fecha actual, tal como se puede verificar en el aplicativo.
</t>
    </r>
    <r>
      <rPr>
        <b/>
        <sz val="10"/>
        <color indexed="8"/>
        <rFont val="Arial"/>
        <family val="2"/>
      </rPr>
      <t xml:space="preserve">13/12/2018 </t>
    </r>
    <r>
      <rPr>
        <sz val="10"/>
        <color indexed="8"/>
        <rFont val="Arial"/>
        <family val="2"/>
      </rPr>
      <t xml:space="preserve">Se actualizaron los Proceso y Procedimiento y se dejo como Politica de Operación lo siguiente: "Los registros en el Sistema Administrativo y Financiero de la Entidad se llevarán a cabo en el día en que fue efectiva la operación, siempre y cuando el sistema permita realizar el registro en la misma fecha; en caso de que el sistema presente inconsistencias al momento de registrar las transacciones, se informará el incidente a la Oficina de Planeación.", Se envio formato a la Oficina Asesora de Presupuesto para lo pertinente.
</t>
    </r>
    <r>
      <rPr>
        <b/>
        <sz val="10"/>
        <color indexed="8"/>
        <rFont val="Arial"/>
        <family val="2"/>
      </rPr>
      <t>03/04/2019:</t>
    </r>
    <r>
      <rPr>
        <sz val="10"/>
        <color indexed="8"/>
        <rFont val="Arial"/>
        <family val="2"/>
      </rPr>
      <t xml:space="preserve"> Se formuló la actividad No. 28, teniendo en cuenta las observaciones de la Oficina de Control Interno. </t>
    </r>
  </si>
  <si>
    <r>
      <t xml:space="preserve">06/10/2017: En el IV Trimestre se realizará el respectivo requirimiento.
23/11/2017:Se envio a la OAP ; Solicitud ASUNTO: " Solicitud para el Admnistrador del Sisitema de Informacion SIAFI, Documento de Almacen y Servicios Publicos." Mediante Memorando con Radicado 001658 de fecha 23/11/2017.
</t>
    </r>
    <r>
      <rPr>
        <b/>
        <sz val="10"/>
        <color indexed="8"/>
        <rFont val="Arial"/>
        <family val="2"/>
      </rPr>
      <t xml:space="preserve">
04/04/2018</t>
    </r>
    <r>
      <rPr>
        <sz val="10"/>
        <color indexed="8"/>
        <rFont val="Arial"/>
        <family val="2"/>
      </rPr>
      <t xml:space="preserve">: A la fecha el aplicativo continua con la misma version, el concluir con esta actividad depende de otra áreas, sin embargo los registros que se realizan desde el Aplicativo en el modulo correspondiente a Almacén se generan en la fecha actual, tal como se puede verificar en el aplicativo.
</t>
    </r>
    <r>
      <rPr>
        <b/>
        <sz val="10"/>
        <color indexed="8"/>
        <rFont val="Arial"/>
        <family val="2"/>
      </rPr>
      <t>01/06/2018:</t>
    </r>
    <r>
      <rPr>
        <sz val="10"/>
        <color indexed="8"/>
        <rFont val="Arial"/>
        <family val="2"/>
      </rPr>
      <t xml:space="preserve"> Se reformulará la acción de mejora teniendo en cuenta que la propuesta inicialmente no permite subsanar la no conformidad.
</t>
    </r>
    <r>
      <rPr>
        <b/>
        <sz val="10"/>
        <color indexed="8"/>
        <rFont val="Arial"/>
        <family val="2"/>
      </rPr>
      <t>13/12/2018</t>
    </r>
    <r>
      <rPr>
        <sz val="10"/>
        <color indexed="8"/>
        <rFont val="Arial"/>
        <family val="2"/>
      </rPr>
      <t xml:space="preserve"> Se actualizaron los Proceso y Procedimiento de GRF y se dejo como Politica de Operación lo siguiente: "Los registros en el Sistema Administrativo y Financiero de la Entidad se llevarán a cabo en el día en que fue efectiva la operación, siempre y cuando el sistema permita realizar el registro en la misma fecha; en caso de que el sistema presente inconsistencias al momento de registrar las transacciones, se informará el incidente a la Oficina de Planeación.", Se envio formato a la Oficina Asesora de Presupuesto para lo pertinente.
</t>
    </r>
    <r>
      <rPr>
        <b/>
        <sz val="10"/>
        <color indexed="8"/>
        <rFont val="Arial"/>
        <family val="2"/>
      </rPr>
      <t xml:space="preserve">03/04/2019: </t>
    </r>
    <r>
      <rPr>
        <sz val="10"/>
        <color indexed="8"/>
        <rFont val="Arial"/>
        <family val="2"/>
      </rPr>
      <t xml:space="preserve">Se formuló la actividad No. 28, teniendo en cuenta las observaciones de la Oficina de Control Interno. </t>
    </r>
  </si>
  <si>
    <r>
      <rPr>
        <b/>
        <sz val="10"/>
        <color rgb="FF000000"/>
        <rFont val="Arial"/>
        <family val="2"/>
      </rPr>
      <t xml:space="preserve">03/04/2019: </t>
    </r>
    <r>
      <rPr>
        <sz val="10"/>
        <color rgb="FF000000"/>
        <rFont val="Arial"/>
        <family val="2"/>
      </rPr>
      <t xml:space="preserve">Se realizó la formulación del indicador </t>
    </r>
    <r>
      <rPr>
        <i/>
        <sz val="10"/>
        <color rgb="FF000000"/>
        <rFont val="Arial"/>
        <family val="2"/>
      </rPr>
      <t>"Proporción de accidentes de trabajo mortales en el año"</t>
    </r>
    <r>
      <rPr>
        <sz val="10"/>
        <color rgb="FF000000"/>
        <rFont val="Arial"/>
        <family val="2"/>
      </rPr>
      <t xml:space="preserve"> de acuerdo con lo establecido en la Resolución 0312 de 2019 "Por la cual se definen los Estándares Mínimos del Sistema de Gestión de la Seguridad y Salud en el Trabajo SG-SST"</t>
    </r>
  </si>
  <si>
    <r>
      <rPr>
        <b/>
        <sz val="10"/>
        <color rgb="FF000000"/>
        <rFont val="Arial"/>
        <family val="2"/>
      </rPr>
      <t>03/04/2019:</t>
    </r>
    <r>
      <rPr>
        <sz val="10"/>
        <color rgb="FF000000"/>
        <rFont val="Arial"/>
        <family val="2"/>
      </rPr>
      <t>_Hoja de vida del indicador http://www.idep.edu.co/?q=content/indicadores-de-gesti%C3%B3n</t>
    </r>
  </si>
  <si>
    <r>
      <rPr>
        <b/>
        <sz val="10"/>
        <color rgb="FF000000"/>
        <rFont val="Arial"/>
        <family val="2"/>
      </rPr>
      <t xml:space="preserve">03/04/2019: </t>
    </r>
    <r>
      <rPr>
        <sz val="10"/>
        <color rgb="FF000000"/>
        <rFont val="Arial"/>
        <family val="2"/>
      </rPr>
      <t>Se realizó identificación e inventario de los productos químicos utilizados en la Entidad y se suministraron las hojas de seguridad.</t>
    </r>
  </si>
  <si>
    <r>
      <rPr>
        <b/>
        <sz val="10"/>
        <color rgb="FF000000"/>
        <rFont val="Arial"/>
        <family val="2"/>
      </rPr>
      <t>03/04/2019:</t>
    </r>
    <r>
      <rPr>
        <sz val="10"/>
        <color rgb="FF000000"/>
        <rFont val="Arial"/>
        <family val="2"/>
      </rPr>
      <t xml:space="preserve">
_Inventario productos químicos
_Hojas de seguridad</t>
    </r>
  </si>
  <si>
    <r>
      <rPr>
        <b/>
        <sz val="10"/>
        <rFont val="Arial"/>
        <family val="2"/>
      </rPr>
      <t xml:space="preserve">09/04/2018: </t>
    </r>
    <r>
      <rPr>
        <sz val="10"/>
        <rFont val="Arial"/>
        <family val="2"/>
      </rPr>
      <t xml:space="preserve">
El 5 de febrero se informó a la aseguradora vía correo electrónico y se realizó reunión con el representante de la aseguradora el 6 de febrero. 
</t>
    </r>
    <r>
      <rPr>
        <b/>
        <sz val="10"/>
        <rFont val="Arial"/>
        <family val="2"/>
      </rPr>
      <t xml:space="preserve">05/10/218:  </t>
    </r>
    <r>
      <rPr>
        <sz val="10"/>
        <rFont val="Arial"/>
        <family val="2"/>
      </rPr>
      <t xml:space="preserve">El IDEP con oficio radicado No. 00106-816-000676 del 31/07/2018 se dio respuesta a solicitud de la aseguradora  JARGU SAS Corredores de Seguros con relación al Siniestro Caso 6123 delito peculado por apropiación en contra del Señor Juan Francisco Eduardo Salcedo Reyes - Póliza de Manejo No. 980-64-994-000000201-Aseguradora Solidaria de Colombia Radicado 00284 del 26 de febrero de 2018 No. HT76295, donde se aclaró que el señor extesorero presuntamente se apropió de $123,765,541 de los cuales $37.256.719 los devolvió en el primer trimestre de 2015 y en junio 30 de 2017. Al saldo de $86.508.822 se aplicaron los $69.881.015 quedando un saldo pendiente de capital de $16.627.807 más el lucro cesante.
</t>
    </r>
    <r>
      <rPr>
        <b/>
        <sz val="10"/>
        <rFont val="Arial"/>
        <family val="2"/>
      </rPr>
      <t xml:space="preserve">02/04/2019: </t>
    </r>
    <r>
      <rPr>
        <sz val="10"/>
        <rFont val="Arial"/>
        <family val="2"/>
      </rPr>
      <t xml:space="preserve"> La Aseguradora la Previsora S.A., efectúo el reconocimiento del siniestro a cargo del extesorero Juan Francisco Salcedo Reyes, por valor de $16.627.807, cuyo resplado es el Comprobante de Ingreso No. 70 del 26/03/2019</t>
    </r>
  </si>
  <si>
    <r>
      <t xml:space="preserve">09/04/2018: 
El 5 de febrero se informó a la aseguradora vía correo electrónico y se realizó reunión con el representante de la aseguradora el 6 de febrero. 
</t>
    </r>
    <r>
      <rPr>
        <b/>
        <sz val="10"/>
        <rFont val="Arial"/>
        <family val="2"/>
      </rPr>
      <t xml:space="preserve">02/04/2019: </t>
    </r>
    <r>
      <rPr>
        <sz val="10"/>
        <rFont val="Arial"/>
        <family val="2"/>
      </rPr>
      <t>Comprobante de Ingreso No. 70 del 26/03/2019 (Goobi)</t>
    </r>
  </si>
  <si>
    <r>
      <rPr>
        <b/>
        <sz val="10"/>
        <color indexed="8"/>
        <rFont val="Arial"/>
        <family val="2"/>
      </rPr>
      <t>26/03/2018</t>
    </r>
    <r>
      <rPr>
        <sz val="10"/>
        <color indexed="8"/>
        <rFont val="Arial"/>
        <family val="2"/>
      </rPr>
      <t xml:space="preserve">.  El 15 de febrero se realizo  la capacitación programada referente a la operatividad del  Procedimiento PRO-GD-07-08 "Gestión y trámite de las comunicaciones oficiales"  el cual se encuentra publicado en la Maloca Aula SIG. 
</t>
    </r>
    <r>
      <rPr>
        <b/>
        <sz val="10"/>
        <color indexed="8"/>
        <rFont val="Arial"/>
        <family val="2"/>
      </rPr>
      <t>10/08/2018</t>
    </r>
    <r>
      <rPr>
        <sz val="10"/>
        <color indexed="8"/>
        <rFont val="Arial"/>
        <family val="2"/>
      </rPr>
      <t xml:space="preserve"> La actualizacion de los indicadores se realizara en el cuarto trimestre
</t>
    </r>
    <r>
      <rPr>
        <b/>
        <sz val="10"/>
        <color indexed="8"/>
        <rFont val="Arial"/>
        <family val="2"/>
      </rPr>
      <t>11/12/2018</t>
    </r>
    <r>
      <rPr>
        <sz val="10"/>
        <color indexed="8"/>
        <rFont val="Arial"/>
        <family val="2"/>
      </rPr>
      <t xml:space="preserve"> Teniendo en cuenta el proceso de actualizacion que se ha dado con la convalidacion y aprobacion de las tablas de retencion del instituto asi como la implementacion para la vigencia 2018,  el ajuste realizado al proceso de gestion documental y a los procedimientos es necesario reformular los indicadores de gestion para este Proceso. por tal razon para la vigencia 2019 se formularan  los indicadores de gestion acordes a la actualizacion del proceso de gestion documental en la entidad.
</t>
    </r>
    <r>
      <rPr>
        <b/>
        <sz val="10"/>
        <color indexed="8"/>
        <rFont val="Arial"/>
        <family val="2"/>
      </rPr>
      <t>03/04/2019</t>
    </r>
    <r>
      <rPr>
        <sz val="10"/>
        <color indexed="8"/>
        <rFont val="Arial"/>
        <family val="2"/>
      </rPr>
      <t xml:space="preserve">: Se formuló la actividad No. 18, teniendo en cuenta las observaciones de la Oficina de Control Interno. </t>
    </r>
  </si>
  <si>
    <r>
      <t xml:space="preserve">22/03/2019: </t>
    </r>
    <r>
      <rPr>
        <sz val="11"/>
        <color rgb="FF000000"/>
        <rFont val="Calibri"/>
        <family val="2"/>
      </rPr>
      <t xml:space="preserve"> Se realizó el acompañamiento metodológico desde la OAP a los procesos en la formulación de POA, Indicadores de gestión y Plan de acción de MIPG según la política que corresponda.</t>
    </r>
  </si>
  <si>
    <t>Listas de asistencia.
Maloca SIG</t>
  </si>
  <si>
    <t>Campaña virtual enviada a los correos electrónicos  de los servidores públicos y su divulgación en el boletín interno del IDEP.</t>
  </si>
  <si>
    <t>Durante el mes de noviembre se revisó y ajustó el mapa de riesgos del proceso de Divulgación y comunicación,  cuyos cambios  se  registraron en el acta de reunión del 28 de noviembre que reposan en el archivo de gestión de la Subdirección académica. Frente los riesgos  de Usufructo mal intencionado de publicaciones producidas por el IDEP para el interés particular y bajo nivel de publicidad de la información (transparencia activa) , se propone desde el líder formular una acción de mejora  preventiva que permita mitigar la ocurrencia de los riesgos  identificado así como fortalecer su control.</t>
  </si>
  <si>
    <t>Boletín Externo No 3  se encuentra disponible en la pagina web en : http://www.idep.edu.co/?q=content/boletines-externos  http://www.idep.edu.co/sites/default/files/Boletin_externo_No_3_2019.pdf
Publicaciones de redes sociales de la gratuidad de las producciones del IDEP  disponible en: 
https://www.facebook.com/idep.bogota/photos/a.456939301012813/2637726269600761/?type=3&amp;theater
https://www.facebook.com/idep.bogota/posts/2620466101326778?__tn__=-R
https://www.facebook.com/idep.bogota/photos/a.456939301012813/2603135056393216/?type=3&amp;theater
https://www.facebook.com/idep.bogota/photos/a.456939301012813/2563733510333371/?type=3&amp;theater
https://www.facebook.com/idep.bogota/photos/a.456939301012813/2734261909947196/?type=3&amp;theater.</t>
  </si>
  <si>
    <t>FT-DIC-01-03 Lista de verificación de lineamientos del Manual de imagen Alcaldía Mayor de Bogotá para la publicación de imágenes y/o textos: http://www.idep.edu.co/?q=content/dic-01-proceso-de-divulgaci%C3%B3n-y-comunicaci%C3%B3n#overlay-context=
Hoja de calculo Google diligenciada se encuentra disponible en : https://docs.google.com/spreadsheets/d/10F8Iz4uKPvOYHQycrgPyg38TsbAXVwyN-8-0WxwGVgE/edit#gid=1447525252
Procedimiento PRO-DIC-01-11 Gestión de comunicaciones disponible en: http://www.idep.edu.co/?q=content/dic-01-proceso-de-divulgaci%C3%B3n-y-comunicaci%C3%B3n#overlay-context=
PRO-DIC-01-01</t>
  </si>
  <si>
    <t>Elaborar un cuadro de control  general de seguimiento  a los porcentajes de ejecución de las fichas de los proyectos de investigación o desarrollo pedagógico.</t>
  </si>
  <si>
    <t>http://www.idep.edu.co/sites/default/files/PRO-GRF-11-02_Ingresos_o_Altas_Almacen_V6.pdf</t>
  </si>
  <si>
    <r>
      <rPr>
        <b/>
        <sz val="11"/>
        <color rgb="FF000000"/>
        <rFont val="Arial"/>
        <family val="2"/>
      </rPr>
      <t>24/12/2018:</t>
    </r>
    <r>
      <rPr>
        <sz val="11"/>
        <color rgb="FF000000"/>
        <rFont val="Arial"/>
        <family val="2"/>
      </rPr>
      <t xml:space="preserve"> Esta acción será objeto de verificación en próximo seguimiento. 
</t>
    </r>
    <r>
      <rPr>
        <b/>
        <sz val="11"/>
        <color rgb="FF000000"/>
        <rFont val="Arial"/>
        <family val="2"/>
      </rPr>
      <t xml:space="preserve">30/04/2019:  </t>
    </r>
    <r>
      <rPr>
        <sz val="11"/>
        <color rgb="FF000000"/>
        <rFont val="Arial"/>
        <family val="2"/>
      </rPr>
      <t xml:space="preserve">Para la vigencia 2019 se formuló el indicador "Proporción de accidentes de trabajo mortales en el año" con frecuencia de medición anual, se de por cumplida y se da cierre a la acción propuesta.  El monitoreo se realizara a través del avance del tablero de indicadores. </t>
    </r>
  </si>
  <si>
    <t>http://www.idep.edu.co/?q=content/indicadores-de-gesti%C3%B3n</t>
  </si>
  <si>
    <t xml:space="preserve">24/12/2018: Sandra Milena Bonilla R._ Contratista de Apoyo Profesional_ OCI.
30/04/2019:  Hilda Yamile Morales Laverde - Jefe OCI. </t>
  </si>
  <si>
    <r>
      <t>25/04/2018: Se realizó seguimiento al cumplimiento de éstas acciones por parte de la OCI y quedan documentados en actas de fecha 01, 08 y 15 de marzo de 2018
19/07/2018: No se reportaron avances por parte del líder del proceso.  
NOTA: La Oficina de Control Interno, durante el mes de Agosto, realizará visita administrativa al área de contabilidad, con el fin de verificar los documentos que soporten la gestión adelantada en cumplimiento a las acciones planteadas.</t>
    </r>
    <r>
      <rPr>
        <b/>
        <sz val="10"/>
        <rFont val="Arial"/>
        <family val="2"/>
      </rPr>
      <t xml:space="preserve">
</t>
    </r>
    <r>
      <rPr>
        <sz val="10"/>
        <rFont val="Arial"/>
        <family val="2"/>
      </rPr>
      <t xml:space="preserve">
17/10/2018:</t>
    </r>
    <r>
      <rPr>
        <b/>
        <sz val="10"/>
        <rFont val="Arial"/>
        <family val="2"/>
      </rPr>
      <t xml:space="preserve"> </t>
    </r>
    <r>
      <rPr>
        <sz val="10"/>
        <rFont val="Arial"/>
        <family val="2"/>
      </rPr>
      <t xml:space="preserve">Mediante Oficio  radicado No. 00106-816-000676 del 31/07/2018 se dió claridad a JARGU S.A. corredores de seguros de la presunta apropiación del extesorero y se le indicó los valores devueltos por el exfuncionario, de esta comunicación el Instituto no ha obtenido respuesta por parte JARGU Seguros.   Se continua con el seguimiento.
</t>
    </r>
    <r>
      <rPr>
        <b/>
        <sz val="10"/>
        <rFont val="Arial"/>
        <family val="2"/>
      </rPr>
      <t>24/12/2018:</t>
    </r>
    <r>
      <rPr>
        <sz val="10"/>
        <rFont val="Arial"/>
        <family val="2"/>
      </rPr>
      <t xml:space="preserve">  No se reportó avance para el trimestre por parte del responsable del proceso. 
</t>
    </r>
    <r>
      <rPr>
        <b/>
        <sz val="10"/>
        <rFont val="Arial"/>
        <family val="2"/>
      </rPr>
      <t xml:space="preserve">30/04/2019: </t>
    </r>
    <r>
      <rPr>
        <sz val="10"/>
        <rFont val="Arial"/>
        <family val="2"/>
      </rPr>
      <t xml:space="preserve">Se reporto el reconocimiento pago por parte de la Aseguradora la Previsora S.A., del siniestro a cargo del extesorero Juan Francisco Salcedo Reyes, por valor de $16.627.807, cuyo resplado es el Comprobante de Ingreso No. 70 del 26/03/2019.  Así mismo se dió a conocer a la Contraloria de Bogotá con oficio No. 00106-816-000296 dicho pago para lo de su competencia.   Por lo anterior se da cierre a la acción propuesta. </t>
    </r>
  </si>
  <si>
    <r>
      <t xml:space="preserve">Acta de Control Interno de fecha 01, 08 y 15 de marzo de 2018
</t>
    </r>
    <r>
      <rPr>
        <b/>
        <sz val="10"/>
        <rFont val="Arial"/>
        <family val="2"/>
      </rPr>
      <t xml:space="preserve">
17/10/2018:  </t>
    </r>
    <r>
      <rPr>
        <sz val="10"/>
        <rFont val="Arial"/>
        <family val="2"/>
      </rPr>
      <t xml:space="preserve">Oficio  radicado No. 00106-816-000676 del 31/07/2018
</t>
    </r>
    <r>
      <rPr>
        <b/>
        <sz val="10"/>
        <rFont val="Arial"/>
        <family val="2"/>
      </rPr>
      <t xml:space="preserve">30/04/2019:  </t>
    </r>
    <r>
      <rPr>
        <sz val="10"/>
        <rFont val="Arial"/>
        <family val="2"/>
      </rPr>
      <t>Oficio Radicado No. 00106-816-000296 del 01/04/2019.</t>
    </r>
  </si>
  <si>
    <r>
      <t xml:space="preserve">24/04/2018: Hilda Yamile Morales Laverde - Jefe OCI.
</t>
    </r>
    <r>
      <rPr>
        <b/>
        <sz val="10"/>
        <rFont val="Arial"/>
        <family val="2"/>
      </rPr>
      <t>19/07/2018</t>
    </r>
    <r>
      <rPr>
        <sz val="10"/>
        <rFont val="Arial"/>
        <family val="2"/>
      </rPr>
      <t xml:space="preserve">: Alix del Pilar Hurtado P., Técnico Operativo (E ) OCI
</t>
    </r>
    <r>
      <rPr>
        <b/>
        <sz val="10"/>
        <rFont val="Arial"/>
        <family val="2"/>
      </rPr>
      <t xml:space="preserve">
17/10/2018: </t>
    </r>
    <r>
      <rPr>
        <sz val="10"/>
        <rFont val="Arial"/>
        <family val="2"/>
      </rPr>
      <t xml:space="preserve">Sandra Milena Bonilla R._ Contratista de Apoyo Profesional_ OCI
</t>
    </r>
    <r>
      <rPr>
        <b/>
        <sz val="10"/>
        <rFont val="Arial"/>
        <family val="2"/>
      </rPr>
      <t>24/12/2018:</t>
    </r>
    <r>
      <rPr>
        <sz val="10"/>
        <rFont val="Arial"/>
        <family val="2"/>
      </rPr>
      <t xml:space="preserve"> Sandra Milena Bonilla R._ Contratista de Apoyo Profesional_ OCI
</t>
    </r>
    <r>
      <rPr>
        <b/>
        <sz val="10"/>
        <rFont val="Arial"/>
        <family val="2"/>
      </rPr>
      <t xml:space="preserve">30/04/2019:  </t>
    </r>
    <r>
      <rPr>
        <sz val="10"/>
        <rFont val="Arial"/>
        <family val="2"/>
      </rPr>
      <t>Hilda Yamile Morales Laverde - Jefe OCI.</t>
    </r>
  </si>
  <si>
    <r>
      <t xml:space="preserve">24/12/2018: Teniendo en cuenta las fechas establecidas para la ejecución de esta actividad, en pròximo seguimiento se verificará el cumplimiento de la misma.  
</t>
    </r>
    <r>
      <rPr>
        <b/>
        <sz val="10"/>
        <color rgb="FF000000"/>
        <rFont val="Arial"/>
        <family val="2"/>
      </rPr>
      <t xml:space="preserve">30/04/2019:  </t>
    </r>
    <r>
      <rPr>
        <sz val="10"/>
        <color rgb="FF000000"/>
        <rFont val="Arial"/>
        <family val="2"/>
      </rPr>
      <t xml:space="preserve">Se verifico por parte de esta Oficina planillas de asistencia de capacitaciones realizadas por parte del proceso a:  Formulación POA - Gestión documental, Gestión Contractual, GRFyA, evaluación y control; entre otros.  Por lo anterior se da cumplimiento a a la acción propuesta y se realiza el cierre de la misma. 
</t>
    </r>
  </si>
  <si>
    <t xml:space="preserve">   </t>
  </si>
  <si>
    <r>
      <t xml:space="preserve">El contrato tuvo una prórroga de 2 meses y finaliza el 15 de mayo de 2016, sin embargo la asistencia especializada en Gestión de Indicadores se dará en el marco de la capacitación en el uso del módulo de gestión de indicadores. Se realizó una revisión con el contratista y el supervisor del contrato sobre el cumplimiento de las obligaciones, por lo cual se estableció que el contratista ha prestado asistencia de acuerdo a los requerimientos hechos por los funcionarios del instituto a excepción de la gestión de indicadores que hace referencia a un modulo que aún no se encuentra en producción.
12 de octubre de 2016: se solicitó  al proveedor de Soporte IT-GOP capacitación de SIAFI del proceso de planeación metas e indicadores - incidencia.
20 de enero de 2017: La OAP ha realizado gestión con el proveedor de SIAFI, para lograr la capacitación en el módulo de Metas e Indicadores, la sesión está programada para el mes de marzo de 2016.  
07 de abril de 2017: El contratista solicitó prórroga al contrato 034 para realizar esta actividad, la cual fue concedida por 4 meses y finaliza el 25 de julio de 2017. Dentro de la prórroga se modificaron las obligaciones especificas y se incluyó la elaboración de un Plan de Acción para la capacitación del modulo de Metas e Indicadores. A la fecha, se esta revisando el Plan de acción por parte de la OAP.
12 de julio de 2017: La OAP aprobó  el Plan de Acción remitido por el contratista. Mediante comunicación externa 469 del 07 de julio, se ha requerido respuesta del contratista respecto al inició de las actividades de capacitación que tenian como fecha de inicio 04 de julio de 2017. A la fecha se esta a la espera de realizar reunión de trabajo con el contratista.
30 de septiembre de 2017: El 25 de julio de 2017 se realizó una prórroga de 45 dias al contrato 034 de 2016, a solicitud del proveedor a fin de cumplir con el plan de acción que estaba en curso. Sin embargo este plazo fue ampliado nuevamente a solicitud del proveedor y el 08 de septiembre se firmó una nueva prórroga por 27 dias dias la cual vence el 05 de octubre de 2017.
24/11/2017: En el mes de octubre el módulo de metas e indicadores del sistema de información SIAFI se recibió y se puso en funcionamiento, el proveedor realizó capacitaciones a funcionarios y contratistas de la Oficina Asesora de Planeación. La OAP envió al proveedor la información de los indicadores para ser cargados en el módulo. La OAP ya tiene nuevo contrato con el proveedor de SIAFI (ITGOP) legalizado el día 23 de noviembre de 2017, por lo tanto se espera seguir en la gestión de parametrizar y utilizar el módulo de indicadores para la vigencia 2018. 
</t>
    </r>
    <r>
      <rPr>
        <sz val="10"/>
        <color indexed="8"/>
        <rFont val="Arial"/>
        <family val="2"/>
      </rPr>
      <t>30-03-2018</t>
    </r>
    <r>
      <rPr>
        <b/>
        <sz val="10"/>
        <color indexed="8"/>
        <rFont val="Arial"/>
        <family val="2"/>
      </rPr>
      <t>:</t>
    </r>
    <r>
      <rPr>
        <sz val="10"/>
        <color indexed="8"/>
        <rFont val="Arial"/>
        <family val="2"/>
      </rPr>
      <t xml:space="preserve"> A la fecha se ha adelantado el  correspondiente seguimiento por parte del líder del proceso  para determinar la  puesta en  producción del módulo de metas e indicadores en Goobi. 
04-07-2018: La instalación de GOOBI en modo producción se realizó por parte del proveedor IT GOP a partir del 16 de junio de 2018, a la fecha se ha realizado el proceso de conversión  y migración de la información, parametrización y asignación de permisos y el día miércoles 20 de junio el proveedor IT GOP inició el proceso de capacitación con los funcionarios para el manejo de los diferentes módulos de GOOBI. Se tiene previsto la capacitación del módulo "Metas e Indicadores" en el siguiente trimestre. 
TERCER TRIMESTRE: Una vez entró en producción la versión GOOBI, esto es a partir del 21 de junio de 2018, el proveedor prestó servicio de asistencia presencial a través del Ingeniero Jorge Luis Montañez, quien trabajó con el profesional especializado de la Oficina Asesora de Planeación, Martha Quintero, el día 18 de septiembre de 2018 en las instalaciones del IDEP, enesa sesión se configuró en el aplicativo Goobi las metas que el IDEP tienen en su plan de acción para la vigencia 2018 y se realizó la asociación del presupuesto asignado  a cada una de las metas.  
</t>
    </r>
    <r>
      <rPr>
        <b/>
        <sz val="10"/>
        <color indexed="8"/>
        <rFont val="Arial"/>
        <family val="2"/>
      </rPr>
      <t xml:space="preserve">12/12/2018: </t>
    </r>
    <r>
      <rPr>
        <sz val="10"/>
        <color indexed="8"/>
        <rFont val="Arial"/>
        <family val="2"/>
      </rPr>
      <t xml:space="preserve">  A pesar de los avances logrados en la implementación del móduolo Metas e Indicadores en la versión GOOBI, el proveedor en la propuesta de servicios radicada con el número 1828 del 7 de diciembre de 2018, manfiesta que "Se advierte que la funcionalidad de gestión de personal e indicadores, a pesar de que se encuentra instalada la versión Goobi 2018, aún no se encuentra en producción porque está pendiente de la liberación de una actualización" Por esta razón, el uso del módulo se dará una vez el proveedor libere la actualización a la que hace referencia. 
</t>
    </r>
    <r>
      <rPr>
        <b/>
        <sz val="10"/>
        <color indexed="8"/>
        <rFont val="Arial"/>
        <family val="2"/>
      </rPr>
      <t xml:space="preserve">30/03/2019: </t>
    </r>
    <r>
      <rPr>
        <sz val="10"/>
        <color indexed="8"/>
        <rFont val="Arial"/>
        <family val="2"/>
      </rPr>
      <t>Revisada la no conformidad formulada por la Oficina de Control Interno en el año 2015, se evidenció que dicha no conformidad se relaciona con el contrato 33 de 2015 el cual hace referencia a una prestación de servicios de soporte y actualización del sistema de información administrativa y financiera SIAFI del IDEP. Este contrato fue liquidado el 29 de junio de 2016 tal como consta en el acta de liquidación correspondiente publicada en el SECOP I (https://www.contratos.gov.co/consultas/detalleProceso.do?numConstancia=15-12-3721932). En dicha acta el supervisor del contrato manifiesta haber recibido a satisfacción el servicio prestado y se declara  mutuamente paz y salvo por las partes que suscribieron el contrato. Por lo anterior se solicita el cierre de esta no conformidad. 
Es de resaltar que la gestión reportada en los seguimientos posteriores a la liquidación del contrato 33 de 2015, corresponde a contratos suscritos con el mismo proveedor con el objeto de garantizar el soporte y mantenimiento del sistema de información administrativo y financiero que provee ITGOP, tal es el caso del contrato 133 de 2018 que tiene como objeto servicios de soporte y actualización de sistema Goobi, el cual se suscribió con la propuesta de servicios radicada con el número 1828 del 7 de diciembre de 2018, donde IT GOP informa que "Se advierte que la funcionalidad de gestión de personal e indicadores, a pesar de que se encuentra instalada la versión Goobi 2018, aún no se encuentra en producción porque está pendiente de la liberación de una actualización". Esta propuesta hace parte integral del contrato 133 de 2018 el cual vence el próximo 19 de abril de 2019. No obstante aunque la funcionalidad de indicadores de gestión del Sistema de información Goobi no funciona actualmente, el seguimiento a estos se realiza mediante las hojas de vida de indicadores publicadas en la Maloca SIG y la matriz de indicadores correspondiente.</t>
    </r>
    <r>
      <rPr>
        <b/>
        <sz val="10"/>
        <color indexed="8"/>
        <rFont val="Arial"/>
        <family val="2"/>
      </rPr>
      <t xml:space="preserve">
</t>
    </r>
    <r>
      <rPr>
        <sz val="10"/>
        <color indexed="8"/>
        <rFont val="Arial"/>
        <family val="2"/>
      </rPr>
      <t xml:space="preserve">
</t>
    </r>
  </si>
  <si>
    <r>
      <t xml:space="preserve">28/07/2017: 
Se revisó la versión preliminar del documento respuesta a los ajustes solicitados:
1.Confrontación organigrama-TRD: Se realizo ajuste conforme el organigrama vigente y se elaboran (6) TRD.
2. Relación serie-Funciones: Se revisa TRD Subdirección Administrativa Financiera y de Control Disciplinario con un único responsable de acuerdo a estructura orgánico funcional.
3.Cuadro de caracterización documental: Se diligenciaron (6) cuadros de caracterización documental conforme la norma técnica NTD-SIG 001:2011
4. Denominación y conformación de Series  Documentales : Se encuentra en revisión la Denominación y conformación de Series  Documentales elaborada por los referentes del proceso de Gestión Documental.
5.Codificación: Se revisó documento de trabajo donde se determinan la codificación de las series y subseries documentales con la corrección.
6.Introduccion: Se encuentra el proyecto documento a presentar en Comite de Archivo del mes de Julio de 2017.
7. Valoración Primaria: La profesional especializada  referente del proceso de Gestión Documental presenta el cuadro de clasificación documental y la definición de disposición final  de documentos asociada, junto con el análisis de normatividad que debe relacionarse con cada uno de estos.
8.Valoración Secundaria: La profesional especializada  referente del proceso de Gestión Documental  presenta la identificación de sereis misionales definitiva.
Frente a las 5  tareas  propuestas para la actividad se desarrollaron 4 con corte a la fecha de seguimiento (28 de Julio de 2017) equivalente al 80%. El envío de TRD se encuentra para finalizar a 31 de Julio de 2017.
Deben realizarse de forma posterior a la aprobación,  un mecanismo de  socialización  frente a los ajustes y las implicaciones por proceso, donde puede involucrarse el mecanismo IN-EC-16-01 Instructivos para el tratamiento de alertas en la gestión de procesos
12/10/2017: Se realizaron los ajuestes solicitados por la la Secretaria Técnica del Consejo Distrital de Archivos de Bogotá D.C.
Se recibieron los ajustes por parte de la  Secretaria Técnica del Consejo Distrital de Archivos de Bogotá D.C, mediante radicado IDEP 1239 del 25 de Septiembre de 2017. Posteriormente se analizaron los ajustes y se  proyectó la TRD definitiva para ser presentada en el Comité de Archivo  que se realizará en Octubre de 2017, para ser enviadas a  este ente  para la correspondiente Convalidación.  Se cierra acción.
</t>
    </r>
    <r>
      <rPr>
        <b/>
        <i/>
        <sz val="10"/>
        <color indexed="8"/>
        <rFont val="Arial"/>
        <family val="2"/>
      </rPr>
      <t xml:space="preserve">
</t>
    </r>
  </si>
  <si>
    <r>
      <t xml:space="preserve">28/07/2017:
Se revisaron actas de comité de archivo de 2017 donde se socializa el plan de mejoramiento archivístico y se construye con base en este  el cronograma de mesas de trabajo por dependencias.  Se revisaron los listados de asistencia de las mesas realizadas y las Tablas de Retención Preliminares a aprobar en Comité de Archivo de Julio de 2017.
Se recomienda mayor socialización sobre el mecanismo de consulta compartida  Z:\AVANCES TABLA DE RETENCION para realizar actualizaciones simultaneas frente a las  modificaciones del modelo de procesos de la entidad, lo que agilizaría las actividades  posteriores de Plan de Mejoramiento Archivístico y complementarlo con los soportes registrados en cada tarea de las acción.
12/10/2017: Se realizaron las  mesas de trabajo por dependencaia y posterior a la radicacion de loas observaciones dela Secretaría Tecnica del Consejo Distrital de Archivos de Bogotá, se presentará en el primer comité directivo de Octubre de 2017.  Se cierra acción.
Se cierra acción.
</t>
    </r>
    <r>
      <rPr>
        <b/>
        <sz val="10"/>
        <color indexed="8"/>
        <rFont val="Arial"/>
        <family val="2"/>
      </rPr>
      <t xml:space="preserve">
</t>
    </r>
  </si>
  <si>
    <r>
      <t xml:space="preserve">28/07/2017:
Los procesos se han  publicado progresivamente en el SItio WEB Maloca AulaSIG  en el mes de Julio de 2017 y se construyó versión preliminar de las TRD para aprobación en el Comité Interno de Archivo, que fue  celebrado el 28 de Julio de 2017.
Se recomienda continuar con los controles sistemáticos de actualización del modelo de operación y establecer mesas articuladas entre el Comité de Sistema Integrado de Gestión y Comité de Archivo para retroalimentar los dos subsistemas asociados (Subsistema de Gestión de Calidad y Subsistema de Gestión Ambiental) frente a las actividades restantes del presente Plan de Mejora.
12/10/2017: Se realizo el 28 de julio de 2017 y se programa para primera semana de octubre  despues de los ajustes radicados.
Se cierra acción.
</t>
    </r>
    <r>
      <rPr>
        <b/>
        <sz val="10"/>
        <color indexed="8"/>
        <rFont val="Arial"/>
        <family val="2"/>
      </rPr>
      <t xml:space="preserve">
25/07/2018
NOTA: </t>
    </r>
    <r>
      <rPr>
        <sz val="10"/>
        <color indexed="8"/>
        <rFont val="Arial"/>
        <family val="2"/>
      </rPr>
      <t>Con comunicado radicado No. 944 del 04/07/2018, el Archivo General e la Nación, remitió certificado en donde notifica que se realizó inscripción de las TRD del IDEP con el Rgistro Único de Series Documentales bajo el número TRD-82.</t>
    </r>
  </si>
  <si>
    <r>
      <t xml:space="preserve">28/07/2017:
Se realizará envío a 31 de Julio  de 2017 de acuerdo a lo manifestado por La profesional especializada  referente del proceso de Gestión Documental.
12/10/2017:  Se radicaron 1ra vez el 31/07/2017 bajo el radicado IDEP No. 00531 y  se espera realizar la entrega de los  ajustes en octubre de 2017 . 
Se cierra acción.
</t>
    </r>
    <r>
      <rPr>
        <sz val="10"/>
        <color indexed="8"/>
        <rFont val="Arial"/>
        <family val="2"/>
      </rPr>
      <t>10/04/2018</t>
    </r>
    <r>
      <rPr>
        <b/>
        <sz val="10"/>
        <color indexed="8"/>
        <rFont val="Arial"/>
        <family val="2"/>
      </rPr>
      <t xml:space="preserve">
NOTA: </t>
    </r>
    <r>
      <rPr>
        <sz val="10"/>
        <color indexed="8"/>
        <rFont val="Arial"/>
        <family val="2"/>
      </rPr>
      <t xml:space="preserve"> la Secretaría Técnica del Consejo Distrital de Archivo de General de la Nación Bogotá Nación con oficio No. 455 del 28/03/2018 generó observaciones presentadas al seguimiento de plan de mejoramiento. 
Por lo tanto la OCI continuará realizando seguimiento hasta que se convaliden las tablas de retención documental en cumplimiento de la acción No. 05 ya que a pesar de haberse cumplido, la misma no fue efectiva. 
</t>
    </r>
    <r>
      <rPr>
        <b/>
        <sz val="10"/>
        <color indexed="8"/>
        <rFont val="Arial"/>
        <family val="2"/>
      </rPr>
      <t xml:space="preserve">25/07/2018
NOTA: </t>
    </r>
    <r>
      <rPr>
        <sz val="10"/>
        <color indexed="8"/>
        <rFont val="Arial"/>
        <family val="2"/>
      </rPr>
      <t xml:space="preserve">Con comunicado radicado No. 944 del 04/07/2018, el Archivo General e la Nación, remitió certificado en donde notifica que se realizó inscripción de las TRD del IDEP con el Rgistro Único de Series Documentales bajo el número </t>
    </r>
    <r>
      <rPr>
        <b/>
        <sz val="10"/>
        <color indexed="8"/>
        <rFont val="Arial"/>
        <family val="2"/>
      </rPr>
      <t xml:space="preserve">TRD-82.
</t>
    </r>
  </si>
  <si>
    <r>
      <t xml:space="preserve">28/07/2017: Diana Karina Ruiz P.
12/10/2017: Diana Karina Ruiz-Jefe de OCI
Alix del Pilar Hurtado Pedraza-Técnico Operativo OCI 
</t>
    </r>
    <r>
      <rPr>
        <b/>
        <sz val="10"/>
        <color indexed="8"/>
        <rFont val="Arial"/>
        <family val="2"/>
      </rPr>
      <t xml:space="preserve">25/07/2018: </t>
    </r>
    <r>
      <rPr>
        <sz val="10"/>
        <color indexed="8"/>
        <rFont val="Arial"/>
        <family val="2"/>
      </rPr>
      <t xml:space="preserve">Alix del Pilar Hurtado Pedraza, Técnico Operativo (E )
</t>
    </r>
  </si>
  <si>
    <r>
      <t xml:space="preserve">12/10/2017: se realizaron los ajustes de las tablas de valoración documental. Se determinaron tres periodos  hasta 2007, para realizar las tablas correspondientes de acuerdo a los cambios de estructura organica y frente a estos se dispone de una proyección de tablas e identificación de inventarios en estado natural. 
20/12/2017:Se identifican los ajustes realizados a partir de  los requerimientos solicitados por la Secretaria Técnica en el concepto de revisión, evaluación y convalidación de la Tabla de Valoración Documental del Instituto para La investigación Educativa y el Desarrollo Pedagógico IDEP. Radicado No. 1-2016-5183 de fecha 10/02/2016. Estos fueron socializadas en Comité de Archivo del 12 de diciembre de 2017 y donde se ajustó la evolución orgánica de la entidad y se establecen 3 periodos, se realizó un inventario documental para cada periodo, Se identifican los distintos ajustes de valoración  primaria y secundaria.  Se cierra acción 
</t>
    </r>
    <r>
      <rPr>
        <sz val="10"/>
        <color indexed="8"/>
        <rFont val="Arial"/>
        <family val="2"/>
      </rPr>
      <t xml:space="preserve">10/04/2018
NOTA:  La Oficina de Control Interno, dió cierre a esta acción teniendo en cuenta que se han realizado los ajustes a las TVD de acuerdo a las directrices de la Secretaría Técnica del Consejo Distrital de Achivo de Bogotá, sin embargo, se deben tener en cuenta las observaciones presentadas al seguimiento de plan de mejoramiento que radicó la Coordinación Grupo de Inspección y Vigilancia del Sistema Nacional de Archivos del Archivo General de la Nación (rad 455 del 28/03/2018) respecto a este hallazgo.
La Oficina de Control Interno continuará realizando seguimiento al cumplimiento de dichas observaciones teniendo en cuenta que se debe enviar el seguimiento del Plan de Mejoramiento Archivístico trimestralmente.
</t>
    </r>
    <r>
      <rPr>
        <b/>
        <sz val="10"/>
        <color indexed="8"/>
        <rFont val="Arial"/>
        <family val="2"/>
      </rPr>
      <t xml:space="preserve">
25/07/2018
NOTA:  La Oficina de Control Interno recomienda tener en cuenta las observaciones dadas por el Archivo General de la Nación respecto al seguimiento al Plan de Mejoramiento Archivistico, el cual fue radicado en el IDEP bajo el No. 1014 del 17/07/2018</t>
    </r>
  </si>
  <si>
    <r>
      <t xml:space="preserve">12/10/2017: se realizaron los ajustes de las tablas de valoración documental. Se determinaron tres periodos  hasta 2007, para realizar las tablas correspondientes de acuerdo a los cambios de estructura organica y frente a estos se dispone de una proyección de tablas e identificación de inventarios en estado natural.
20/12/2017::Se identifican los ajustes realizados a partir de  los requerimientos solicitados por la Secretaria Técnica en el concepto de revisión, evaluación y convalidación de la Tabla de Valoración Documental del Instituto para La investigación Educativa y el Desarrollo Pedagógico IDEP. Radicado No. 1-2016-5183 de fecha 10/02/2016. Estos fueron socializadas en Comité de Archivo del 12 de diciembre de 2017 y donde se ajustó la evolución orgánica de la entidad y se establecen 3 periodos, se realizó un inventario documental para cada periodo, Se identifican los distintos ajustes de valoración  primaria y secundaria. Se verifican como anexos 341 folios con CD radicados (Rad 924 de 2017 IDEP) como soporte para concepto de convalidación de Tablas de Valoración Documental. Se cierra acción
</t>
    </r>
    <r>
      <rPr>
        <b/>
        <sz val="10"/>
        <color indexed="8"/>
        <rFont val="Arial"/>
        <family val="2"/>
      </rPr>
      <t>10/04/2018</t>
    </r>
    <r>
      <rPr>
        <sz val="10"/>
        <color indexed="8"/>
        <rFont val="Arial"/>
        <family val="2"/>
      </rPr>
      <t xml:space="preserve">
NOTA:  La Oficina de Control Interno, dió cierre a esta acción teniendo en cuenta que se han realizado los ajustes a las TVD de acuerdo a las directrices de la Secretaría Técnica del Consejo Distrital de Achivo de Bogotá, sin embargo, se deben tener en cuenta las observaciones presentadas al seguimiento de plan de mejoramiento que radicó la Coordinación Grupo de Inspección y Vigilancia del Sistema Nacional de Archivos del Archivo General de la Nación (rad 455 del 28/03/2018) respecto a este hallazgo.
La Oficina de Control Interno continuará realizando seguimiento al cumplimiento de dichas observaciones teniendo en cuenta que se debe enviar el seguimiento del Plan de Mejoramiento Archivístico trimestralmente.</t>
    </r>
    <r>
      <rPr>
        <b/>
        <sz val="10"/>
        <color indexed="8"/>
        <rFont val="Arial"/>
        <family val="2"/>
      </rPr>
      <t xml:space="preserve">
25/07/2018
NOTA:  La Oficina de Control Interno recomienda tener en cuenta las observaciones dadas por el Archivo General de la Nación respecto al seguimiento al Plan de Mejoramiento Archivistico, el cual fue radicado en el IDEP bajo el No. 1014 del 17/07/2018.
</t>
    </r>
  </si>
  <si>
    <r>
      <t xml:space="preserve">20/12/2017: Se celebró comité de archivo el 12 de diciembre de 2017 donde se aprobaron las Tablas de Valoración Documental y se   desarrollaron los siguientes puntos: 1. Se socializó a los asistentes al Comité Interno de Archivo los ajustes solicitados por la Secretaria Técnica en el concepto de revisión, evaluación y convalidación de la Tabla de Valoración Documental del Instituto para La investigación Educativa y el Desarrollo Pedagógico IDEP. Radicado No. 1-2016-5183 de fecha 10/02/2016. 2. La Profesional especializada 222-03 presentó al Comité Interno de Archivo el cuadro de respuestas que se entregará al archivo de Bogotá. A cada observación realizada se da una respuesta de lo que la Entidad realizo frente a esa observación. Presentó la estructura de los tres períodos contemplados para la presentación de  la Tabla de valoración Documental con sus respectivos anexos  cuadro de clasificación documental e inventario documental. 3. Adicionalmente presentó un cuadro de disposición final y tiempos de retención documental para las series, subseries y asuntos identificados en el inventario documental del fondo acumulado del Instituto y que quedaran plasmados en las Tablas de valoración Documental y en las fichas de valoración documental. 4. Finalmente informóque las Tablas de Valoración Documental con sus respectivos anexos  serán enviados nuevamente  a la secretaria técnica para revisión y convalidación el 15 de diciembre de 2017. (Fuente Acta de Comité).  Se cierra acción.
</t>
    </r>
    <r>
      <rPr>
        <b/>
        <sz val="10"/>
        <color indexed="8"/>
        <rFont val="Arial"/>
        <family val="2"/>
      </rPr>
      <t>10/04/2018</t>
    </r>
    <r>
      <rPr>
        <sz val="10"/>
        <color indexed="8"/>
        <rFont val="Arial"/>
        <family val="2"/>
      </rPr>
      <t xml:space="preserve">
NOTA:  La Oficina de Control Interno, dió cierre a esta acción teniendo en cuenta que se han realizado los ajustes a las TVD de acuerdo a las directrices de la Secretaría Técnica del Consejo Distrital de Achivo de Bogotá, sin embargo, se deben tener en cuenta las observaciones presentadas al seguimiento de plan de mejoramiento que radicó la Coordinación Grupo de Inspección y Vigilancia del Sistema Nacional de Archivos del Archivo General de la Nación (rad 455 del 28/03/2018) respecto a este hallazgo.
La Oficina de Control Interno continuará realizando seguimiento al cumplimiento de dichas observaciones teniendo en cuenta que se debe enviar el seguimiento del Plan de Mejoramiento Archivístico trimestralmente.
</t>
    </r>
    <r>
      <rPr>
        <b/>
        <sz val="10"/>
        <color indexed="8"/>
        <rFont val="Arial"/>
        <family val="2"/>
      </rPr>
      <t xml:space="preserve">25/07/2018
NOTA:  La Oficina de Control Interno recomienda tener en cuenta las observaciones dadas por el Archivo General de la Nación respecto al seguimiento al Plan de Mejoramiento Archivistico, el cual fue radicado en el IDEP bajo el No. 1014 del 17/07/2018
</t>
    </r>
    <r>
      <rPr>
        <sz val="10"/>
        <color indexed="8"/>
        <rFont val="Arial"/>
        <family val="2"/>
      </rPr>
      <t xml:space="preserve">
</t>
    </r>
    <r>
      <rPr>
        <b/>
        <sz val="10"/>
        <color indexed="8"/>
        <rFont val="Arial"/>
        <family val="2"/>
      </rPr>
      <t/>
    </r>
  </si>
  <si>
    <r>
      <t xml:space="preserve">20/12/2017: Se radicaron Tablas de Valoración Documental bajo radicado 924 de 2017 IDEP , para su posterior tramite de convalidación en Secretaría Técnica del Consejo Distrital de Archivos de Bogotá D.C.. Se  cierra acción
</t>
    </r>
    <r>
      <rPr>
        <b/>
        <sz val="10"/>
        <color indexed="8"/>
        <rFont val="Arial"/>
        <family val="2"/>
      </rPr>
      <t>10/04/2018</t>
    </r>
    <r>
      <rPr>
        <sz val="10"/>
        <color indexed="8"/>
        <rFont val="Arial"/>
        <family val="2"/>
      </rPr>
      <t xml:space="preserve">
NOTA:  La Oficina de Control Interno, dió cierre a esta acción teniendo en cuenta que se han realizado los ajustes a las TVD de acuerdo a las directrices de la Secretaría Técnica del Consejo Distrital de Achivo de Bogotá, sin embargo, se deben tener en cuenta las observaciones presentadas al seguimiento de plan de mejoramiento que radicó la Coordinación Grupo de Inspección y Vigilancia del Sistema Nacional de Archivos del Archivo General de la Nación (rad 455 del 28/03/2018) respecto a este hallazgo.
La Oficina de Control Interno continuará realizando seguimiento al cumplimiento de dichas observaciones teniendo en cuenta que se debe enviar el seguimiento del Plan de Mejoramiento Archivístico trimestralmente.
</t>
    </r>
    <r>
      <rPr>
        <b/>
        <sz val="10"/>
        <color indexed="8"/>
        <rFont val="Arial"/>
        <family val="2"/>
      </rPr>
      <t xml:space="preserve">25/07/2018
NOTA:  La Oficina de Control Interno recomienda tener en cuenta las observaciones dadas por el Archivo General de la Nación respecto al seguimiento al Plan de Mejoramiento Archivistico, el cual fue radicado en el IDEP bajo el No. 1014 del 17/07/2018
</t>
    </r>
  </si>
  <si>
    <r>
      <t xml:space="preserve">
</t>
    </r>
    <r>
      <rPr>
        <sz val="10"/>
        <color indexed="8"/>
        <rFont val="Arial"/>
        <family val="2"/>
      </rPr>
      <t>10/04/2018: Actividad  que se encuentra en desarrollo, sin embargo, La Oficina de Control Interno recomienda tener en cuenta las observaciones  que el Archivo General de la Nación - Coordinación Grupo de Inspección y Vigilancia dle Sitema Nacional de Archivos , presentó en el informe al seguimiento de plan de mejoramiento Archivístico  que radicó el 28/03/2018 bajo el radicado IDEP 455. Igualemente, esta oficina  continuará realizando seguimiento al cumplimiento de dichas observaciones teniendo en cuenta que se debe enviar el seguimiento del Plan de Mejoramiento Archivístico trimestralmente.</t>
    </r>
    <r>
      <rPr>
        <b/>
        <sz val="10"/>
        <color indexed="8"/>
        <rFont val="Arial"/>
        <family val="2"/>
      </rPr>
      <t xml:space="preserve">
</t>
    </r>
    <r>
      <rPr>
        <sz val="10"/>
        <color indexed="8"/>
        <rFont val="Arial"/>
        <family val="2"/>
      </rPr>
      <t>25/07/2018</t>
    </r>
    <r>
      <rPr>
        <b/>
        <sz val="10"/>
        <color indexed="8"/>
        <rFont val="Arial"/>
        <family val="2"/>
      </rPr>
      <t xml:space="preserve">
</t>
    </r>
    <r>
      <rPr>
        <sz val="10"/>
        <color indexed="8"/>
        <rFont val="Arial"/>
        <family val="2"/>
      </rPr>
      <t xml:space="preserve">Archivo General e la Nación remitió certificado en donde notifica que se realizó inscripción de las TRD del IDEP con el Rgistro Único de Series Documentales bajo el número TRD-82. Igualmente, las TRD fueron adoptadas por el IDEP con la resolución No. 060 del 25/05/2018, la cual fue presentada a los funcionarios del IDEP y se programa para el segundo semestre de 2018 jornadas de implementación y organización de los archivos de gestión.
La Oficina de Control Interno recomienda tener en cuenta las observaciones dadas por el Archivo General de la Nación respecto al seguimiento al Plan de Mejoramiento Archivistico, el cual fue radicado en el IDEP bajo el No. 1014 del 17/07/2018
22/10/2018: Se esta adelantado la implementación de las TRD aprobadas,  de acuerdo a cronograma establecido. Igualmente, se realiza seguimiento al nivel de implementación por parte de cada uno de los procesos del Instituto. 
</t>
    </r>
    <r>
      <rPr>
        <b/>
        <sz val="10"/>
        <color indexed="8"/>
        <rFont val="Arial"/>
        <family val="2"/>
      </rPr>
      <t xml:space="preserve">21/12/2018:  </t>
    </r>
    <r>
      <rPr>
        <sz val="10"/>
        <color indexed="8"/>
        <rFont val="Arial"/>
        <family val="2"/>
      </rPr>
      <t xml:space="preserve"> Con radicado IDEP No. 1778 del 26/11/2018, el archivo General de la Nación envío concepto en el cual  se dá por superado el hallazgo.  </t>
    </r>
  </si>
  <si>
    <r>
      <t xml:space="preserve">28/07/2017: Una vez realizado el reconteo (Hoja de trabajo denominada Soporte seguimiento  HV), se identifica que  13 expedientes de 37 historias laborales se encuentran diligenciados de acuerdo al Formato FT-GD-07-19 Hoja de Control de Expedientes que debe adecuarse a los lineamientos de la  Circular Externa No. 04 de 2003, que trae el formato guía anexo.  
12/10/2017: Se realizó la verificación  de los 37 expedientes laborales de funcionarios activos con la hoja de control  por cada uno de ellos y la foliación respectiva.  Se encuentra implementado el  Formato FT-GD-07-19 Hoja de Control de Expedientes que debe adecuarse a los lineamientos de la  Circular Externa No. 04 de 2003, que trae el formato guía anexo. Ya existe el FUID de los expedientes mencionados y se encuentra actualizado. Se cierra acción.
</t>
    </r>
    <r>
      <rPr>
        <sz val="10"/>
        <color indexed="8"/>
        <rFont val="Arial"/>
        <family val="2"/>
      </rPr>
      <t xml:space="preserve">10/04/2018
NOTA:   La Oficina de Control Interno, dió cierre a esta acción teniendo en cuenta que se realizó  la validación  y organización de 37 historias laborales  de los funcionarios activos, sin embargo,  se deben tenier en cuenta las observaciones presentadas al seguimiento de plan de mejoramiento que radicó la Coordinación Grupo de Inspección y Vigilancia dle Sistema Nacional de Archivos del Archivo General de la Nación (rad 455 del 28/03/2018) respecto a este hallazgo.
La Oficina de Control Interno continuará realizando seguimiento al cumplimiento de dichas observaciones teniendo en cuenta que se debe enviar el seguimiento del Plan de Mejoramiento Archivístico trimestralmente.
</t>
    </r>
    <r>
      <rPr>
        <b/>
        <sz val="10"/>
        <color indexed="8"/>
        <rFont val="Arial"/>
        <family val="2"/>
      </rPr>
      <t>25/07/2018</t>
    </r>
    <r>
      <rPr>
        <sz val="10"/>
        <color indexed="8"/>
        <rFont val="Arial"/>
        <family val="2"/>
      </rPr>
      <t xml:space="preserve">
</t>
    </r>
    <r>
      <rPr>
        <b/>
        <sz val="10"/>
        <color indexed="8"/>
        <rFont val="Arial"/>
        <family val="2"/>
      </rPr>
      <t>Con comunicado del Archivo General de la Nación respecto al seguimiento al Plan de Mejoramiento Archivistico, el cual fue radicado en el IDEP bajo el No. 1014 del 17/07/2018, se da por superado el hallazgo</t>
    </r>
    <r>
      <rPr>
        <sz val="10"/>
        <color indexed="8"/>
        <rFont val="Arial"/>
        <family val="2"/>
      </rPr>
      <t>.</t>
    </r>
  </si>
  <si>
    <r>
      <rPr>
        <b/>
        <sz val="10"/>
        <color indexed="8"/>
        <rFont val="Arial"/>
        <family val="2"/>
      </rPr>
      <t xml:space="preserve">30/04/2019: </t>
    </r>
    <r>
      <rPr>
        <sz val="10"/>
        <color indexed="8"/>
        <rFont val="Arial"/>
        <family val="2"/>
      </rPr>
      <t>http://www.idep.edu.co/?q=content/indicadores-de-gesti%C3%B3n</t>
    </r>
  </si>
  <si>
    <r>
      <t>10/04/2018: Alix del Pilar Hurtado Pedraza, Técnico Operativo (E )
25/07/2018: Alix del Pilar Hurtado Pedraza, Técnico Operativo (E )
22/10/2018:</t>
    </r>
    <r>
      <rPr>
        <b/>
        <sz val="10"/>
        <color indexed="8"/>
        <rFont val="Arial"/>
        <family val="2"/>
      </rPr>
      <t xml:space="preserve"> </t>
    </r>
    <r>
      <rPr>
        <sz val="10"/>
        <color indexed="8"/>
        <rFont val="Arial"/>
        <family val="2"/>
      </rPr>
      <t xml:space="preserve">Alix del Pilar Hurtado Pedraza, Técnico Operativo (E )
</t>
    </r>
    <r>
      <rPr>
        <b/>
        <sz val="10"/>
        <color indexed="8"/>
        <rFont val="Arial"/>
        <family val="2"/>
      </rPr>
      <t xml:space="preserve">26/12/2018: </t>
    </r>
    <r>
      <rPr>
        <sz val="10"/>
        <color indexed="8"/>
        <rFont val="Arial"/>
        <family val="2"/>
      </rPr>
      <t xml:space="preserve">Alix del Pilar Hurtado Pedraza, Técnico Operativo (E )
</t>
    </r>
    <r>
      <rPr>
        <b/>
        <sz val="10"/>
        <color indexed="8"/>
        <rFont val="Arial"/>
        <family val="2"/>
      </rPr>
      <t xml:space="preserve">30/04/2019:  Hilda Yamile Morales Laverde - Jefe OCI. </t>
    </r>
  </si>
  <si>
    <r>
      <t>28/11/2017: Diana Ruiz
22/12/2017: Diana Ruiz
24/04/2018:  Hilda Yamile Morales Laverde - Jefe OCI. 
01/06/2018: Hilda Yamile Morales Laverde, Jefe Oficina Control Interno
19/07/2018: Alix del Pilar Hurtado P., Técnico Operativo (E ) OCI</t>
    </r>
    <r>
      <rPr>
        <b/>
        <sz val="10"/>
        <rFont val="Arial"/>
        <family val="2"/>
      </rPr>
      <t xml:space="preserve">
</t>
    </r>
    <r>
      <rPr>
        <sz val="10"/>
        <rFont val="Arial"/>
        <family val="2"/>
      </rPr>
      <t xml:space="preserve">
16/10/2018</t>
    </r>
    <r>
      <rPr>
        <b/>
        <sz val="10"/>
        <rFont val="Arial"/>
        <family val="2"/>
      </rPr>
      <t xml:space="preserve">: </t>
    </r>
    <r>
      <rPr>
        <sz val="10"/>
        <rFont val="Arial"/>
        <family val="2"/>
      </rPr>
      <t xml:space="preserve">Sandra Milena Bonilla R._ Contratista de Apoyo Profesional_ OCI
26/12/2018: Sandra Milena Bonilla R._ Contratista de Apoyo Profesional_ OCI
</t>
    </r>
    <r>
      <rPr>
        <b/>
        <sz val="10"/>
        <rFont val="Arial"/>
        <family val="2"/>
      </rPr>
      <t xml:space="preserve">30/04/2019:  </t>
    </r>
    <r>
      <rPr>
        <sz val="10"/>
        <rFont val="Arial"/>
        <family val="2"/>
      </rPr>
      <t xml:space="preserve">Hilda Yamile Morales L- Jefe OCI. 
</t>
    </r>
  </si>
  <si>
    <r>
      <t xml:space="preserve">28/11/2017: Diana Ruiz
22/12/2017: Diana Ruiz
24/04/2018:   Hilda Yamile Morales Laverde - Jefe OCI. 
01/06/2018: Hilda Yamile Morales Laverde, Jefe Oficina Control Interno
16/10/2018: Sandra Milena Bonilla R._ Contratista de Apoyo Profesional_ OCI
</t>
    </r>
    <r>
      <rPr>
        <b/>
        <sz val="10"/>
        <rFont val="Arial"/>
        <family val="2"/>
      </rPr>
      <t xml:space="preserve">
26/12/2018:</t>
    </r>
    <r>
      <rPr>
        <sz val="10"/>
        <rFont val="Arial"/>
        <family val="2"/>
      </rPr>
      <t xml:space="preserve"> Sandra Milena Bonilla R._ Contratista de Apoyo Profesional_ OCI
</t>
    </r>
    <r>
      <rPr>
        <b/>
        <sz val="10"/>
        <rFont val="Arial"/>
        <family val="2"/>
      </rPr>
      <t xml:space="preserve">304/04/2019:  </t>
    </r>
    <r>
      <rPr>
        <sz val="10"/>
        <rFont val="Arial"/>
        <family val="2"/>
      </rPr>
      <t xml:space="preserve">Hilda Yamile Morales L - Jefe OCI </t>
    </r>
  </si>
  <si>
    <r>
      <rPr>
        <sz val="10"/>
        <rFont val="Arial"/>
        <family val="2"/>
      </rPr>
      <t xml:space="preserve">Acta No. 1 del 06/12/2018 suscrita por funcionarios de la Subdirección Administrativa y Financiera. </t>
    </r>
    <r>
      <rPr>
        <u/>
        <sz val="10"/>
        <rFont val="Arial"/>
        <family val="2"/>
      </rPr>
      <t xml:space="preserve">
Tercer seguimiento mapa de riesgos 2018 enviado por la OAP.</t>
    </r>
  </si>
  <si>
    <r>
      <t xml:space="preserve">16/10/2018: Sandra Milena Bonilla R._ Contratista de Apoyo Profesional_ OCI
24/12/2018: Sandra Milena Bonilla R._ Contratista de Apoyo Profesional_ OCI
</t>
    </r>
    <r>
      <rPr>
        <b/>
        <sz val="10"/>
        <rFont val="Arial"/>
        <family val="2"/>
      </rPr>
      <t xml:space="preserve">30/04/2019:   </t>
    </r>
    <r>
      <rPr>
        <sz val="10"/>
        <rFont val="Arial"/>
        <family val="2"/>
      </rPr>
      <t xml:space="preserve">Hilda Yamile Morales Laverde - Jefe OCI. </t>
    </r>
  </si>
  <si>
    <t xml:space="preserve">Archivos soporte de la Oficina de Control Interno </t>
  </si>
  <si>
    <r>
      <t xml:space="preserve">24/12/2018: Sandra Milena Bonilla R._ Contratista de Apoyo Profesional_ OCI
</t>
    </r>
    <r>
      <rPr>
        <b/>
        <sz val="11"/>
        <color rgb="FF000000"/>
        <rFont val="Calibri"/>
        <family val="2"/>
      </rPr>
      <t xml:space="preserve">30/04/2019:  </t>
    </r>
    <r>
      <rPr>
        <sz val="11"/>
        <color rgb="FF000000"/>
        <rFont val="Calibri"/>
        <family val="2"/>
      </rPr>
      <t>Hilda Yamile Morales L - Jefe OCI</t>
    </r>
  </si>
  <si>
    <r>
      <rPr>
        <b/>
        <sz val="11"/>
        <color rgb="FF000000"/>
        <rFont val="Arial"/>
        <family val="2"/>
      </rPr>
      <t>24/12/2018:</t>
    </r>
    <r>
      <rPr>
        <sz val="11"/>
        <color rgb="FF000000"/>
        <rFont val="Arial"/>
        <family val="2"/>
      </rPr>
      <t xml:space="preserve"> Esta acción será objeto de verificación en próximo seguimiento. 
</t>
    </r>
    <r>
      <rPr>
        <b/>
        <sz val="11"/>
        <color rgb="FF000000"/>
        <rFont val="Arial"/>
        <family val="2"/>
      </rPr>
      <t xml:space="preserve">30/04/2019:  </t>
    </r>
    <r>
      <rPr>
        <sz val="11"/>
        <color rgb="FF000000"/>
        <rFont val="Arial"/>
        <family val="2"/>
      </rPr>
      <t>Se verificó que se realizó el  inventario de los productos químicos utilizados en la Entidad y se suministraron las hojas de seguridad y entrega a los funcionarios responsables.  Se da por cumplida y se cierra la acción.</t>
    </r>
  </si>
  <si>
    <r>
      <t xml:space="preserve">29/07/2016: La asistencia especializada en Gestión de Indicadores se presentó en una socialización genérica y a la fecha no ha entrado en producción. Continua abierta y vencida
05/11/10: A la fecha no ha entrado en producción, se encuentra en trámite en el contrato actual IT GOP. Continua abierta y vencida
25/01/2017: A la fecha no ha entrado en producción, se encuentra en trámite en el contrato actual IT GOP. Continua abierta y vencida. Se solicita corregir fechas del seguimiento de capacitacion 2016 a 2017.
19/04/2017: De acuerdo al seguimiento del líder del proceso, el contratista solicitó prórroga para realizar esta actividad. Modificación No. 1 al contrato 034 de 2016 del 24/03/2017, en la prórroga se establece el compromiso de resolver todas las incidencias presentadas el 25 de Marzo. Continúa Abierta.
27/07/2017: Se encuentra como actividad pendiente en el marco de la segunda prórroga del  contrato No. 34 de 2016  IT GOP S.A.S, que se extiende hasta septiembre de 2017. Por lo tanto la acción Continua Abierta.
10/10/2017: Se encuentra como actividad pendiente en el marco de la segunda prórroga del  contrato No. 34 de 2016  IT GOP S.A.S, que vence el próximo mes de Octubre tal como lo establece el líder del proceso. Por lo tanto la acción Continua Abierta
29/11/2017: Se revisa como evidencia listado de asistencia, del 5/10/2017, cuyo tema fue: Instrucción básica metas e indicadores en Goobi, realizada por la empresa IT GOP SAS, a funcionarios y contratistas de la Oficina asesora de planeación, se envío información al proveedor para ser cargada en el Módulo de Gestión de indicadores y verificar su funcionamiento, </t>
    </r>
    <r>
      <rPr>
        <b/>
        <sz val="10"/>
        <rFont val="Arial"/>
        <family val="2"/>
      </rPr>
      <t>se da cierre condicional a esta acción</t>
    </r>
    <r>
      <rPr>
        <sz val="10"/>
        <rFont val="Arial"/>
        <family val="2"/>
      </rPr>
      <t xml:space="preserve"> sujeto a la puesta en producción del módulo de indicadores y a la verificación permanente de su funcionamiento.
12/04/2018:  A la fecha de seguimiento sigue pendiente la puesta en producción del módulo de indicadores; teniendo en cuenta que ésta acción está en ejecución desde diciembre de 2015, se recomienda evaluar y reformular la acción, puesto que la misma no ha sido efectiva ni eficaz.</t>
    </r>
    <r>
      <rPr>
        <b/>
        <sz val="10"/>
        <rFont val="Arial"/>
        <family val="2"/>
      </rPr>
      <t xml:space="preserve">
</t>
    </r>
    <r>
      <rPr>
        <sz val="10"/>
        <rFont val="Arial"/>
        <family val="2"/>
      </rPr>
      <t xml:space="preserve">25/07/2018: A la fecha no se evidencia avance  físico frente a la acción formulada. 
Se reitera la observación del seguimiento del 12/04/2018. </t>
    </r>
    <r>
      <rPr>
        <b/>
        <sz val="10"/>
        <rFont val="Arial"/>
        <family val="2"/>
      </rPr>
      <t xml:space="preserve">
</t>
    </r>
    <r>
      <rPr>
        <sz val="10"/>
        <rFont val="Arial"/>
        <family val="2"/>
      </rPr>
      <t xml:space="preserve">16/10/2018: Se verificó con la Profesional Especializada de Planeación lo informado en el avance, se observó  en el módulo denominado "Relaciones de equivalencia entre catálogos y/o dominios" el desglose de los rubros presupuestales, sin embargo, a la fecha de esta verificación, en este módulo no se observa el respectivo registro o enlace de las cifras presupuestales.
</t>
    </r>
    <r>
      <rPr>
        <b/>
        <sz val="10"/>
        <rFont val="Arial"/>
        <family val="2"/>
      </rPr>
      <t xml:space="preserve">26/12/2018:  </t>
    </r>
    <r>
      <rPr>
        <sz val="10"/>
        <rFont val="Arial"/>
        <family val="2"/>
      </rPr>
      <t xml:space="preserve">Según lo reportado por el líder del proceso con corte a 12/12/2018 esta actividad no presentó un avance con respecto al anterior seguimiento. .
</t>
    </r>
    <r>
      <rPr>
        <b/>
        <sz val="10"/>
        <rFont val="Arial"/>
        <family val="2"/>
      </rPr>
      <t xml:space="preserve">30/04/2019:  </t>
    </r>
    <r>
      <rPr>
        <sz val="10"/>
        <rFont val="Arial"/>
        <family val="2"/>
      </rPr>
      <t>De acuerdo al avance reportado por parte de la Oficina de Planeación donde el proveedor informa que:"Se advierte que la funcionalidad de gestión de personal e indicadores, a pesar de que se encuentra instalada la versión Goobi 2018, aún no se encuentra en producción porque está pendiente de la liberación de una actualización".  Por lo anterior se cierra ésta acción y se da traslado a la Oficina de Control Interno Disciplinario para lo de su competencia, puesto que el contrato auditado No. 033 de 2015 que dio origen al hallazgo y/o no conformidad se liquido con Acta de fecha 29 de Junio de 2016 (folios 196 y 197).</t>
    </r>
  </si>
  <si>
    <r>
      <t xml:space="preserve">29/07/2016- Diana Karina Jefe OCI
05/11/2016: Diana Ruiz Jefe OCI
25/01/2017: Diana Karina Jefe OCI
19/04/2017: Nadia Pineda-Contratista OCI
27/07/2017: Diana Ruiz Jefe OCI
10/10/2017: Nadia Pineda Sarmiento-Contratista OCI
29/11/2017: Nadia Aixa Pineda Sarmiento-Contratista OCI
12/04/2018:  Alix del Pilar Hurtado - Técnico Operativo OCI. 
25/07/2018: Alix del Pilar Hurtado P., Técnico Operativo (E ) OCI
16/10/2018: Sandra Milena Bonilla R._ Contratista de Apoyo Profesional_ OCI
24/12/2018: Sandra Milena Bonilla R._ Contratista de Apoyo Profesional_ OCI
</t>
    </r>
    <r>
      <rPr>
        <b/>
        <sz val="10"/>
        <rFont val="Arial"/>
        <family val="2"/>
      </rPr>
      <t xml:space="preserve">30/04/2019: </t>
    </r>
    <r>
      <rPr>
        <sz val="10"/>
        <rFont val="Arial"/>
        <family val="2"/>
      </rPr>
      <t>Hilda Yamile Morales L - Jefe OCI</t>
    </r>
  </si>
  <si>
    <r>
      <t>10/04/2018</t>
    </r>
    <r>
      <rPr>
        <sz val="10"/>
        <color indexed="8"/>
        <rFont val="Arial"/>
        <family val="2"/>
      </rPr>
      <t xml:space="preserve">:  se reporta por parte del responsable de la acción, el listado de asistencia a la capacitación "Procedimiento gestión y trámite de las comunicaciones oficiales" realizada el 15 de febrero de 2018, en donde se evidencia la asistencia de  la funcionaria responsable de la ventanilla de radicación. En donde se evidencia el cumplimiento de esta acción.
Una vez revisada la identificación de la causa se observa por parte de ésta Oficina que ésta no corresponde a la formulación de la no conformidad, toda vez que esta se genero por cuanto se observaron inconsistencias en la información reportada en el seguimiento de indicadores.   
En cuanto a la formulación de acciones correctivas la actividad No. 01 y 03 no permite eliminar de fondo la no conformidad, por lo tanto se debe revisar y formular acciones que subsanen de manera eficaz la misma. 
25/07/2018: No se presento avance por parte del responsable del proceso de Gestión Documental.  ESTA ACCIÓN SE ENCUENTRA VENCIDA
22/10/2018: Acción que se encuentra vencida.  No se reporta avance por parte del Líder del proceso. No se ha tenido en cuenta la recomendación de la Oficina de Control Interno realizara en el seguimiento del mes de abril de 2018.
</t>
    </r>
    <r>
      <rPr>
        <b/>
        <sz val="10"/>
        <color indexed="8"/>
        <rFont val="Arial"/>
        <family val="2"/>
      </rPr>
      <t xml:space="preserve">26/12/2018: </t>
    </r>
    <r>
      <rPr>
        <sz val="10"/>
        <color indexed="8"/>
        <rFont val="Arial"/>
        <family val="2"/>
      </rPr>
      <t xml:space="preserve">La Oficina de Control Interno reitera la recomendación de la reformulación de esta acción.  Una vez se actualice en el plan de mejoramiento del proceso, se procederá a cerrar esta actividad.
</t>
    </r>
    <r>
      <rPr>
        <b/>
        <sz val="10"/>
        <color indexed="8"/>
        <rFont val="Arial"/>
        <family val="2"/>
      </rPr>
      <t xml:space="preserve">30/04/2019: </t>
    </r>
    <r>
      <rPr>
        <sz val="10"/>
        <color indexed="8"/>
        <rFont val="Arial"/>
        <family val="2"/>
      </rPr>
      <t xml:space="preserve">Se verificó por parte de esta Oficina que se reformulo la acción a " </t>
    </r>
    <r>
      <rPr>
        <i/>
        <sz val="10"/>
        <color indexed="8"/>
        <rFont val="Arial"/>
        <family val="2"/>
      </rPr>
      <t xml:space="preserve">Revisión y formulación de indicadores de gestión del proceso Gestión Documental para la vigencia 2019, atendiendo las recomendaciones de la Oficina de control interno" </t>
    </r>
    <r>
      <rPr>
        <b/>
        <i/>
        <sz val="10"/>
        <color indexed="8"/>
        <rFont val="Arial"/>
        <family val="2"/>
      </rPr>
      <t xml:space="preserve"> </t>
    </r>
    <r>
      <rPr>
        <i/>
        <sz val="10"/>
        <color indexed="8"/>
        <rFont val="Arial"/>
        <family val="2"/>
      </rPr>
      <t xml:space="preserve">se cierra esta acción y se continúa el seguimiento con las nueva acción propuesta.  </t>
    </r>
  </si>
  <si>
    <r>
      <t>28/11/2017:  Se presenta  avance de la acción  que continua en desarrollo. Se recomienda realizar seguimiento a la solicitud a la OAP en distintos escenarios como comités o mesas de trabajo.
22/12/2017: Se verifica solicitud yel referente técnico de la OAP informa que este requerimiento se escaló al proveedor de SIAFI  pero que debe tenerse en cuenta que si se deja la fecha estática habrian restricciones en distintas transacciones y cambios del proceso por lo que el líder del proceso debe tomar la decisión y como proceder si la fecha queda automatizada, por lo tanto continua en el estado actual.
28/04/2018:  La Jefe de la OAP manifiesta que el sistema permite realizar de manera automática la asignación de fecha en los documentos, sin embargo se aclara que una vez habilitada esta configuración, tiene implicación en los cierres de cada mes, dado que por ejemplo si este cierre coincide con un fin de semana, el usuario no podría cambiar la fecha de los documentos que no registró en el mes anterior. IT GOP queda a la espera de la decisión de la entidad sobre la configuración de este requerimiento. La incidencia se cierra, cuando la entidad se pronuncie al respecto, se creará una nueva incidencia.  Por lo anterior continua en seguimiento la acción.
01/06/2018: Se reformulará la acción de mejora teniendo en cuenta que la propuesta inicialmente no permite subsanar la no conformidad-.
19/07/2018: No se reportaron avances por parte del líder del proceso. No se evidencia  la reformulación de la acción,  compromiso  adquirido en reunión de seguimiento al plan de  mejoramiento del proceso de Recursos Físicos y Ambiental realizada el 01/06/2018</t>
    </r>
    <r>
      <rPr>
        <b/>
        <sz val="10"/>
        <rFont val="Arial"/>
        <family val="2"/>
      </rPr>
      <t xml:space="preserve">
</t>
    </r>
    <r>
      <rPr>
        <sz val="10"/>
        <rFont val="Arial"/>
        <family val="2"/>
      </rPr>
      <t xml:space="preserve">18/10/2018: No se reportó la reformulación de la acción ni  plazos de ejecución, de igual forma, no se reportó avance de los compromisos adquiridos en reunión de seguimiento al Plan de mejoramiento por procesos  Recursos Físicos y Ambiental realizada el 01/06/2018. 
</t>
    </r>
    <r>
      <rPr>
        <b/>
        <sz val="10"/>
        <rFont val="Arial"/>
        <family val="2"/>
      </rPr>
      <t xml:space="preserve">26/12/2018:  </t>
    </r>
    <r>
      <rPr>
        <sz val="10"/>
        <rFont val="Arial"/>
        <family val="2"/>
      </rPr>
      <t xml:space="preserve">A la fecha de seguimiento por parte de la Oficina de Control Interno no se evidencia en  Maloca Aula SIG, la inclusión de la política a que se hace  referencia en el seguimiento; el procedimiento PRO-GRF-11-02 INGRESO O ALTAS DE ALMACEN se encuentra en la versión 5 del 13/07/2017.  Por lo anterior se recomienda actualizar la actividad en el plan de mejoramiento por procesos y una vez se actualice la información en la página se reporte en el próximo seguimiento; se hace la observación que la OCI realizó seguimiento a las actividades reportadas, no obstante que la fecha se encuentra vencida en la primera acción formulada.
</t>
    </r>
    <r>
      <rPr>
        <b/>
        <sz val="10"/>
        <rFont val="Arial"/>
        <family val="2"/>
      </rPr>
      <t xml:space="preserve">30/04/2019:  </t>
    </r>
    <r>
      <rPr>
        <sz val="10"/>
        <rFont val="Arial"/>
        <family val="2"/>
      </rPr>
      <t xml:space="preserve">Dado que la acción  propuesta no fue efectiva ni eficiente para subsanar la no conformidad se formuló una nueva acción para el primer trimestre de 2019 "Actualizar los Procedimientos PRO-GRF-11-01 Egresos o salidas definitivas de bienes e incluirle Politica de Operación lo siguiente: "Los registros en el Sistema Administrativo y Financiero de la Entidad se llevarán a cabo en el día en que fue efectiva la operación, siempre y cuando el sistema permita realizar el registro en la misma fecha"   por lo anterior se da cierre a la misma y se continúa con el seguimiento a la acción propuesta. </t>
    </r>
  </si>
  <si>
    <r>
      <rPr>
        <sz val="10"/>
        <rFont val="Arial"/>
        <family val="2"/>
      </rPr>
      <t>04/04/2018: No se gestó avance durante el primer trimestre de 2018 para la acción formulada.
01/06/2018: Se reformulará la acción de mejora teniendo en cuenta que la propuesta inicialmente no permite subsanar la no conformidad-.
19/07/2018: No se reportaron avances por parte del líder del proceso. 
No se evidencia  la reformulación de la acción,  compromiso  adquirido en reunión de seguimiento al plan de  mejoramiento del proceso de Recursos Físicos y Ambiental realizada el 01/06/2018</t>
    </r>
    <r>
      <rPr>
        <b/>
        <sz val="10"/>
        <rFont val="Arial"/>
        <family val="2"/>
      </rPr>
      <t xml:space="preserve">
</t>
    </r>
    <r>
      <rPr>
        <sz val="10"/>
        <rFont val="Arial"/>
        <family val="2"/>
      </rPr>
      <t xml:space="preserve">18/10/2018: No se reportó la reformulación de la acción ni  plazos de ejecución, de igual forma, no se reportó avance de los compromisos adquiridos en reunión de seguimiento al Plan de mejoramiento por procesos  Recursos Físicos y Ambiental realizada el 01/06/2018. 
</t>
    </r>
    <r>
      <rPr>
        <b/>
        <sz val="10"/>
        <rFont val="Arial"/>
        <family val="2"/>
      </rPr>
      <t xml:space="preserve">26/12/2018:  </t>
    </r>
    <r>
      <rPr>
        <sz val="10"/>
        <rFont val="Arial"/>
        <family val="2"/>
      </rPr>
      <t xml:space="preserve">A la fecha de seguimiento por parte de la Oficina de Control Interno no se evidencia en  Maloca Aula SIG la inclusión de la política a que se hace  referencia en el seguimiento; el procedimiento GRF-GT-11-01 EGRESOS O SALIDAS DEFINITIVAS DE BIENES se encuentra en la versión 5 del 11/07/2017.   Por lo anterior se recomienda actualizar la actividad en el plan de mejoramiento por procesos y una vez se actualice la información en la página se reporte en el próximo seguimiento; se hace la observación que la OCI realizó seguimiento a las actividades reportadas, no obstante que la fecha se encuentra vencida en la primera acción formulada.
</t>
    </r>
    <r>
      <rPr>
        <b/>
        <sz val="10"/>
        <rFont val="Arial"/>
        <family val="2"/>
      </rPr>
      <t xml:space="preserve">30/04/2019:  </t>
    </r>
    <r>
      <rPr>
        <sz val="10"/>
        <rFont val="Arial"/>
        <family val="2"/>
      </rPr>
      <t xml:space="preserve">Dado que la acción  propuesta no fue efectiva ni eficiente para subsanar la no conformidad se formuló una nueva acción para el primer trimestre de 2019 "Actualizar los Procedimientos PRO-GRF-11-01 Egresos o salidas definitivas de bienes e incluirle Politica de Operación lo siguiente: "Los registros en el Sistema Administrativo y Financiero de la Entidad se llevarán a cabo en el día en que fue efectiva la operación, siempre y cuando el sistema permita realizar el registro en la misma fecha"   por lo anterior se da cierre a la misma y se continúa con el seguimiento a la acción propuesta. </t>
    </r>
  </si>
  <si>
    <t xml:space="preserve">POR PROCESOS </t>
  </si>
  <si>
    <t>CONSOLIDADO PLANES DE MEJORAMIENTO</t>
  </si>
  <si>
    <t>Vencidas</t>
  </si>
  <si>
    <t>En Ejecución</t>
  </si>
  <si>
    <t>Cerradas</t>
  </si>
  <si>
    <t xml:space="preserve">Plan de Mejoramiento </t>
  </si>
  <si>
    <t xml:space="preserve">No.  Hallazgos </t>
  </si>
  <si>
    <t>No. de Acciones</t>
  </si>
  <si>
    <t>ESTRATÉGICO</t>
  </si>
  <si>
    <t>Por procesos</t>
  </si>
  <si>
    <t>MISIONAL</t>
  </si>
  <si>
    <t xml:space="preserve">Institucional </t>
  </si>
  <si>
    <t>APOYO</t>
  </si>
  <si>
    <t>EVALUACIÓN Y MEJORAMIENTO</t>
  </si>
  <si>
    <t>Cerradas y/o 
Cumplidas</t>
  </si>
  <si>
    <t>TOTAL HALLAZGOS</t>
  </si>
  <si>
    <t xml:space="preserve">TOTAL HALLAZGOS </t>
  </si>
  <si>
    <t xml:space="preserve">TOTAL DE ACCIONES </t>
  </si>
  <si>
    <t xml:space="preserve">INSTITUCIONAL </t>
  </si>
  <si>
    <t xml:space="preserve">HALLAZGOS </t>
  </si>
  <si>
    <t>ACCIONES</t>
  </si>
  <si>
    <t>CUMPLIDAS</t>
  </si>
  <si>
    <t xml:space="preserve">TOTAL ACCIONES </t>
  </si>
  <si>
    <t>IV TRIMESTRE 2018</t>
  </si>
  <si>
    <t>I TRIMESTRE 2019</t>
  </si>
  <si>
    <t>No se han adelantado las pruebas del plan de continuidad que incluyan simulacros totales de operación en contingencia y (BCP,DRP) para ofrecer evidencia de la verificación, revisión y evaluación de la continuidad de la operación y la seguridad de la información.</t>
  </si>
  <si>
    <t>Realizar las pruebas de los instructivos de recuperación de máquinas virtuales y del G4 que contiene las bases de datos.</t>
  </si>
  <si>
    <t>Formato de Pruebas de Instructivos y manuales.</t>
  </si>
  <si>
    <t>Técnico Operativo Oficina Asesora de Planeación</t>
  </si>
  <si>
    <t>Contratista Planeación y TI</t>
  </si>
  <si>
    <t xml:space="preserve">Implementar pruebas cruzadas en los manuales e instructivos de los sistemas de información y servicios tecnológicos con los que cuenta el IDEP y registrarlo en el formato correspondiente. </t>
  </si>
  <si>
    <t>Contratista Documentación y TI
Contratista Sistemas y TI
Técnico Operativo OAP</t>
  </si>
  <si>
    <t>Jefe de la Oficina Asesora de Planeación</t>
  </si>
  <si>
    <t>No se observan planes tácticos asociados a los proyectos del PETIC.</t>
  </si>
  <si>
    <t>A la fecha de la auditoría el  PETIC del IDEP estaba elaborado atendiendo los lineamientos generales  de la Guía de elaboración dispuesta por MINTIC, sin embargo con la auditoría se detectaron oportunidades para fortalecer dicho documento.  Al momento de la realización de la Auditoría se encontraba en proceso de construcción los planes tácticos para cada uno de los proyectos del PETIC 2019.</t>
  </si>
  <si>
    <t>Actualizar los  planes tácticos de los proyectos establecidos en el Plan Estratégico de Tecnologías de la Información y las Comunicaciones - PETIC 2019.</t>
  </si>
  <si>
    <t>Planes Tácticos de los proyectos del PETIC 2019.</t>
  </si>
  <si>
    <t>Incorporar en los Indicadores y Riesgos del PETIC indicadores asociados a la medición de cumplimiento, productividad y calidad en los servicios TIC y proyectos.</t>
  </si>
  <si>
    <t xml:space="preserve">Actualizar el PETIC incluyendo la descripción de los indicadores y riesgos asociados al Proceso de Gestión Tecnológica. . </t>
  </si>
  <si>
    <t>PL-GT-12-01 - Plan Estratégico de Tecnologías de la Información y las Comunicaciones</t>
  </si>
  <si>
    <t>El PETIC no incluye un análisis de capacidad y efectividad de los elementos de operación, aseguramiento y administración la plataforma tecnológica como base para la identificación de debilidades, amenazas, fortalezas y oportunidades que permitan establecer acciones y/o adquisiciones para asegurar la continuidad de operaciones y aseguramiento de la información bajo el mejor uso de recursos.</t>
  </si>
  <si>
    <t>Incluir una matriz de Debilidades, Oportunidades, Fortalezas y Amenazas - DOFA en el PETIC 2019.</t>
  </si>
  <si>
    <t>PL-GT-12-01 - Plan Estratégico de Tecnologías de la Información y las Comunicaciones.</t>
  </si>
  <si>
    <t>Configurar las restricciones de seguridad de GSuite en cuanto a cambio periódico de contraseñas, no repetición de las ultimas 8 contraseñas, alertas de ingreso en equipos distintos a los usuales a un correo alternativo y configurar correctamente la autenticación de doble factor (pre-registro).</t>
  </si>
  <si>
    <t xml:space="preserve">Ausencia de políticas frente a cambio y manejo de contraseñas seguras.
</t>
  </si>
  <si>
    <t>Configurar en la consola GSuite la seguridad de las contraseñas de los correos en cuanto longitud y  periodicidad de cambio.</t>
  </si>
  <si>
    <t>Consola Gsuite con la configuración realizada.</t>
  </si>
  <si>
    <t>El técnico de operativo manifiesta que las configuraciones del correo electrónico tales como cambio periódico, no reutilización de contraseñas, límite de tipo y tamaño de adjuntos y alertas por apertura de correo en otros dispositivos no han sido configuradas por él y que corresponden a la entrega por defecto del proveedor.</t>
  </si>
  <si>
    <t>Establecer y aplicar las políticas de seguridad de las contraseñas del dominio.</t>
  </si>
  <si>
    <t>Dominio con políticas activas.</t>
  </si>
  <si>
    <t>Los contratos con proveedores incluyen dentro de su estructura las condiciones del contrato y objetivos específicos, pero no están acompañados de acuerdos de confidencialidad.</t>
  </si>
  <si>
    <t>No se contaba con un acuerdo de confidencialidad formalizado desde la Oficina Asesora Jurídica. El proceso de implementación de los acuerdos de confidencialidad  inició a partir del mes de abril de la presente vigencia.</t>
  </si>
  <si>
    <t>Suscribir acuerdos de confidencialidad con los contratistas que proveen servicios de TIC al IDEP y que así lo requieran.</t>
  </si>
  <si>
    <t>Acuerdos de Confidencialidad Firmados que pueden ser consultados en el expediente contractual.</t>
  </si>
  <si>
    <t>Las licencias entregadas a favor del IDEP no se encuentran debidamente actualizadas al cambio de nombre del producto.</t>
  </si>
  <si>
    <t xml:space="preserve">En la base de datos de activos de información no se llevaba el control de las licencias de los sistemas de información. </t>
  </si>
  <si>
    <t>Solicitar la entrega de licencias actualizadas a los proveedores de los sistemas de información GOOBI y HUMANO y actualizar la información en a base de datos de activos de información.</t>
  </si>
  <si>
    <t>Licencias actualizadas de GOOBI y HUMANO.</t>
  </si>
  <si>
    <t>Contratista Sistemas y TI</t>
  </si>
  <si>
    <t>Se cuenta con una conexión VPN para el proveedor de GOOBI que pasa correctamente a través del firewall, pero la cual no tiene una política documentada, ni restricción horaria, no está monitoreada y no exige autorización previa a la conexión.</t>
  </si>
  <si>
    <t xml:space="preserve">*Debilidades en la documentación de actividades que se llevan a cabo desde el proceso de Gestión Tecnológica, las cuales no quedan registradas en manuales, instructivos, formatos o procedimientos.
*Se viene realizando un proceso de renovación tecnológica, lo que implica iniciar procesos de elaboración de la documentación necesaria.
</t>
  </si>
  <si>
    <t>Elaborar un documento en el que se definen las políticas y condiciones para el acceso VPN .</t>
  </si>
  <si>
    <t>Documento políticas y condiciones para el acceso a VPN.</t>
  </si>
  <si>
    <t>Técnico Operativo Oficina Asesora de Planeación
Contratista Sistemas y TI</t>
  </si>
  <si>
    <t>Establecer un protocolo de cambios para que el IDEP ejecute los despliegues en producción con base en una entrega de objetos de despliegue, minutograma y procesos de rollback.</t>
  </si>
  <si>
    <t>Elaborar un documento que contenga el  protocolo para ejecutar despliegues en producción para los sistemas de información Goobi y Humano.</t>
  </si>
  <si>
    <t>Documento con el protocolo.</t>
  </si>
  <si>
    <t>Contratista Web y TI</t>
  </si>
  <si>
    <t>Implementar un registro de las actualizaciones que se realicen a los sistemas de información, los sistemas operativos y los servidores.</t>
  </si>
  <si>
    <t>Registro de actualizaciones en Drive.</t>
  </si>
  <si>
    <t>En cuanto a la valoración del riesgo se observa que en la Matriz de Riesgos de septiembre de 2018 antes del incidente, el riesgo de “Tener ataques informáticos a bases de datos, red de comunicaciones, sistemas de información y/o página web de la entidad” tenia una valoración extrema como resultado de los valores 4 y 4 en la probabilidad y consecuencia y que en la matriz de 2019 esta calificado como Alto con una probabilidad y consecuencia de 4 y 3 respectivamente. Esta valoración no es adecuada ya que una vez un riesgo se materializa la probabilidad de ocurrencia en casi cierta y por lo tanto la valoración se incrementa. El riesgo residual solo se disminuye si se ejecutan pruebas de la efectividad de los controles, lo que en este caso se percibe como no ejecutado.</t>
  </si>
  <si>
    <t>Necesidad de revisar y fortalecer los controles del riesgo mencionado en la observación.</t>
  </si>
  <si>
    <t>Revisar y ajustar la valoración y los controles del riesgo "Tener ataques informáticos a bases de datos, red de comunicaciones, sistemas de información y/o página web de la entidad".</t>
  </si>
  <si>
    <t xml:space="preserve"> FT-MIC-03-07 - Mapa de riesgos del proceso de Gestión Tecnológica ajustado.</t>
  </si>
  <si>
    <t>El auditor pudo descargar software de hacking tales como Chromepass (captura todas las contraseñas utilizadas por el usuario en Google) y Cain&amp;Abel (Captura cualquier tipo de contraseña o llamadas telefónicas que transitan por la red).</t>
  </si>
  <si>
    <t>Al momento de entrega y puesta en funcionamiento del firewall y el antivirus se realizó una configuración inicial, con los elementos de seguridad que en el momento fueron relevantes para el IDEP, sin embargo, se realizará una segunda configuración acorde con las necesidades actuales.</t>
  </si>
  <si>
    <t xml:space="preserve">Configurar las reglas de seguridad del dominio, firewall y antivirus para que no permita descargar y ejecutar programas o software malicioso. </t>
  </si>
  <si>
    <t>Registro de las actualizaciones que se realizaron al dominio, firewall y antivirus.</t>
  </si>
  <si>
    <t>Se observa que no están activadas las detecciones de seguridad para intrusos, virus, cambios de configuración de correo y exceso de cuota de disco.</t>
  </si>
  <si>
    <t>Parametrizar las restricciones seguridad del antivirus.</t>
  </si>
  <si>
    <t>Parametrizaciones realizadas al Antivirus.</t>
  </si>
  <si>
    <t xml:space="preserve">La red WIFI de invitados no se encuentra debidamente protegida para evitar accesos no autorizados a los activos del IDEP ya que permite hacer escaneos de red y obtener información para ingresar a otros segmentos de red. </t>
  </si>
  <si>
    <t>Configurar el firewall de la red Wifi pública para que no haga Ping.</t>
  </si>
  <si>
    <t>Configuración del Wifi.</t>
  </si>
  <si>
    <t xml:space="preserve">El firewall y antivirus no cuentan con la debida configuración para bloquear la ejecución de programas espía (sniffer). </t>
  </si>
  <si>
    <t>Correo electrónico enviado con el incidente.</t>
  </si>
  <si>
    <t>En los equipos de cómputo inspeccionados se evidencio que en los equipos Windows esta correctamente configurado el cliente de antivirus y no es posible su desactivación por parte del usuario, pero en los equipos MAC se pudo evidenciar que el antivirus no cumple con las mismas condiciones de seguridad.</t>
  </si>
  <si>
    <t>Escalar al proveedor correspondiente la configuración del antivirus en el equipo MAC, para que no permita desactivarlo por parte del usuario.</t>
  </si>
  <si>
    <t>En los equipos inspeccionados por el auditor se observa que es posible ingresar al panel de control.</t>
  </si>
  <si>
    <t>Establecer políticas de dominio para desactivar el escritorio y panel de control y restringir el horario de acceso a las máquinas.</t>
  </si>
  <si>
    <t>Restricción de escritorio, panel de control y horario en los computadores del IDEP.</t>
  </si>
  <si>
    <t>Técnico Operativo OAP</t>
  </si>
  <si>
    <t>El firewall y antivirus no cuentan con la debida configuración para bloquear la ejecución de programas espía (sniffer).</t>
  </si>
  <si>
    <t>Escalar al proveedor de firewall y antivirus el incidente del programa espía (snnifer).</t>
  </si>
  <si>
    <t xml:space="preserve">No exige cambio de contraseña periódica del aplicativo GOOBI y la contraseña asignada es la misma cuenta de usuario. Si bien los correos dicen que solicita cambio de contraseña al primer ingreso, los usuarios entrevistados manifiestan que no pide cambio de contraseña y la funcionalidad aparece inactiva.
</t>
  </si>
  <si>
    <t xml:space="preserve">* Ausencia de políticas para la periodicidad de cambio de contraseñas de los usuarios.
*El proceso de cambio de contraseñas en GOOBI se debe realizar de manera manual por parte del Ingeniero de soporte del IDEP, lo que hace dispendiosa la actualización de las mismas.
</t>
  </si>
  <si>
    <t>Restaurar las contraseñas de los usuarios GOOBI y definir como política que el Ingeniero que realiza el soporte de primer nivel realizará esta acción cada cuatro meses.</t>
  </si>
  <si>
    <t>Instructivo para restablecer la contraseña de GOOBI.</t>
  </si>
  <si>
    <t>La red del IDEP corresponde a Windows Server, pero si bien el dominio de Windows server 2016 se encuentra instalado en paralelo, a la fecha de la auditoría no se había iniciado el proceso para promover el servidor de dominio de WS 2008 al WS 2016. Revisión previa de las directivas de seguridad del dominio, por lo cual las dos configuraciones presentan las mismas debilidades.</t>
  </si>
  <si>
    <t>*Al momento de la auditoría, el servidor de dominio principal había sufrido un daño, por lo que se encontraba en proceso de instalación del nuevo servidor WS 2016 y en consecuencia no había sido promovido ni depurado.</t>
  </si>
  <si>
    <r>
      <t xml:space="preserve">Promover el servidor de dominio WS2016 </t>
    </r>
    <r>
      <rPr>
        <sz val="11"/>
        <color rgb="FF000000"/>
        <rFont val="Calibri"/>
        <family val="2"/>
      </rPr>
      <t>y depurar las reglas del dominio Windows Server 2016.</t>
    </r>
  </si>
  <si>
    <t>Configuración de las Reglas Dominio Windows Server 2016.</t>
  </si>
  <si>
    <t>Contratista Sistemas y TI
Técnico Operativo OAP</t>
  </si>
  <si>
    <t>En cuanto al servidor de red se cuenta con dominio de réplica WS 2008 en un servidor G7 independiente de la maquina física del WS 2016.</t>
  </si>
  <si>
    <t xml:space="preserve">Configurar el servidor Windows Server 2016, sacar las instantáneas y documentarlas. </t>
  </si>
  <si>
    <t>Instructivo de Backups del servidor.</t>
  </si>
  <si>
    <t xml:space="preserve">Hacer un escaneo de direcciones MAC y bloquear las que no pertenecen al dominio desde Firewall. </t>
  </si>
  <si>
    <t>Consola de configuración del Firewall.</t>
  </si>
  <si>
    <t>Elaborar el instructivo para realizar y restablecer los backups de GOOBI.</t>
  </si>
  <si>
    <t>Instructivo para realizar y restablecer los backups de GOOBI.</t>
  </si>
  <si>
    <r>
      <t xml:space="preserve">22/03/2019: </t>
    </r>
    <r>
      <rPr>
        <sz val="11"/>
        <color rgb="FF000000"/>
        <rFont val="Calibri"/>
        <family val="2"/>
      </rPr>
      <t xml:space="preserve"> Se realizó la revisión de los documentos publicados en la Maloca SIG Vs. El listado maestro de documentos. Se encontró que hay varios documentos sin actualizar desde el año 2017 y anteriores, por lo cual se envió por correo electrónico la relación de estos documentos que se sugiere actualizar a cada uno de los procesos. Asi mismo se les sugirió tener en cuenta los lineamientos de MIPG para dicha actualización.
</t>
    </r>
    <r>
      <rPr>
        <b/>
        <sz val="11"/>
        <color rgb="FF000000"/>
        <rFont val="Calibri"/>
        <family val="2"/>
      </rPr>
      <t xml:space="preserve">02/07/2019: </t>
    </r>
    <r>
      <rPr>
        <sz val="11"/>
        <color rgb="FF000000"/>
        <rFont val="Calibri"/>
        <family val="2"/>
      </rPr>
      <t>En el segundo trimestre se atendieron 90 solicitudes de creación, modificación o eliminación de documentos, para un total de 179 solicitudes atendidas en el primer semestre de 2019. El 6 de junio de 2019 se envió nuevamente la relación de los documentos que desde la OAP se sugiere actualizar que son 107 documentos en total de los cuales a la fecha solo se han actualizado 33. La actualización de dichos documentos son responsabilidad de cada proceso.</t>
    </r>
  </si>
  <si>
    <t>Archivo: "8 Reporte verificacion info Maloca - LMD" producto del contrato 009 de 2019
Correo electrónico desde sig@idep.edu.co del 5 de marzo de 2019
Correo electrónico desde sig@idep.edu.co del 6 de junio de 2019</t>
  </si>
  <si>
    <r>
      <t xml:space="preserve">Primer Trimestre: </t>
    </r>
    <r>
      <rPr>
        <sz val="10"/>
        <color rgb="FF000000"/>
        <rFont val="Arial"/>
        <family val="2"/>
      </rPr>
      <t xml:space="preserve"> Durante este primer trimestre  se han adelantado actividades de divulgación de la  campaña  de gratuidad de las publicaciones, la cual se ha realizado de manera virtual, a través del boletín externo de comunicaciones del IDEP No 3 el cual se envía por correo electrónico masivos  y las  publicaciones en la red social de Facebook  del IDEP</t>
    </r>
    <r>
      <rPr>
        <b/>
        <sz val="10"/>
        <color rgb="FF000000"/>
        <rFont val="Arial"/>
        <family val="2"/>
      </rPr>
      <t xml:space="preserve">.
Segundo Trimestre: </t>
    </r>
    <r>
      <rPr>
        <sz val="10"/>
        <color rgb="FF000000"/>
        <rFont val="Arial"/>
        <family val="2"/>
      </rPr>
      <t>Durante este periodo  se han adelantado actividades de divulgación de la  campaña  de gratuidad de las publicaciones, la cual se ha realizado de manera virtual, a través de las  publicaciones en la red social de Facebook  del IDEP.</t>
    </r>
  </si>
  <si>
    <r>
      <t>Primer Trimestre:</t>
    </r>
    <r>
      <rPr>
        <sz val="10"/>
        <color rgb="FF000000"/>
        <rFont val="Arial"/>
        <family val="2"/>
      </rPr>
      <t xml:space="preserve"> Se diseñó  y publicó una lista de chequeo para la verificación y seguimiento del cumplimiento de los criterios  del manual de imagen de la Alcaldía de Bogotá, para la publicación de imágenes y /o textos . Este formato  se encuentra publicado en el Maloca AULASIG,  en el proceso estratégico de Divulgación y Comunicación, el formato FT-DIC-01-03 Lista de verificación de lineamientos del Manual de imagen Alcaldía Mayor de Bogotá para la publicación de imágenes y/o textos,  este permite realizar  un control y seguimiento a las imágenes y textos que se publican a nivel institucional. El diligenciamiento de este  formato, se realiza de manera virtual, en una hoja de calculo de google y el responsable de diligenciamiento es el profesional que se encarga de diseñar las piezas de la Subdirección Académica.  Este punto de control se incorporó al procedimiento PRO-DIC-01-11 Gestión de comunicaciones. 
</t>
    </r>
    <r>
      <rPr>
        <b/>
        <sz val="10"/>
        <color rgb="FF000000"/>
        <rFont val="Arial"/>
        <family val="2"/>
      </rPr>
      <t xml:space="preserve">
Segundo Trimestre:</t>
    </r>
    <r>
      <rPr>
        <sz val="10"/>
        <color rgb="FF000000"/>
        <rFont val="Arial"/>
        <family val="2"/>
      </rPr>
      <t xml:space="preserve"> El formato FT-DIC-01-03 Lista de verificación de lineamientos del Manual de imagen Alcaldía Mayor de Bogotá para la publicación de imágenes y/o textos, se encuentra vigente y se encuentra diligenciado por el responsable cada vez que se requiera  en una hoja de calculo de Excel según lo mencionado en el seguimiento anterior. </t>
    </r>
  </si>
  <si>
    <r>
      <rPr>
        <b/>
        <sz val="10"/>
        <color rgb="FF000000"/>
        <rFont val="Arial"/>
        <family val="2"/>
      </rPr>
      <t>Primer Trimestre:</t>
    </r>
    <r>
      <rPr>
        <sz val="10"/>
        <color rgb="FF000000"/>
        <rFont val="Arial"/>
        <family val="2"/>
      </rPr>
      <t xml:space="preserve"> FT-DIC-01-03 Lista de verificación de lineamientos del Manual de imagen Alcaldía Mayor de Bogotá para la publicación de imágenes y/o textos: http://www.idep.edu.co/?q=content/dic-01-proceso-de-divulgaci%C3%B3n-y-comunicaci%C3%B3n#overlay-context=
Hoja de calculo Google diligenciada se encuentra disponible en : https://docs.google.com/spreadsheets/d/10F8Iz4uKPvOYHQycrgPyg38TsbAXVwyN-8-0WxwGVgE/edit#gid=1447525252
Procedimiento PRO-DIC-01-11 Gestión de comunicaciones disponible en: http://www.idep.edu.co/?q=content/dic-01-proceso-de-divulgaci%C3%B3n-y-comunicaci%C3%B3n#overlay-context=
Segundo Trimestre: </t>
    </r>
    <r>
      <rPr>
        <b/>
        <sz val="10"/>
        <color rgb="FF000000"/>
        <rFont val="Arial"/>
        <family val="2"/>
      </rPr>
      <t xml:space="preserve">Hoja de calculo del formato diligenciado se encuentra en : </t>
    </r>
    <r>
      <rPr>
        <sz val="10"/>
        <color rgb="FF000000"/>
        <rFont val="Arial"/>
        <family val="2"/>
      </rPr>
      <t xml:space="preserve"> https://docs.google.com/spreadsheets/d/10F8Iz4uKPvOYHQycrgPyg38TsbAXVwyN-8-0WxwGVgE/edit?usp=sharing</t>
    </r>
  </si>
  <si>
    <r>
      <t xml:space="preserve">Primer Trimestre: </t>
    </r>
    <r>
      <rPr>
        <sz val="10"/>
        <color rgb="FF000000"/>
        <rFont val="Arial"/>
        <family val="2"/>
      </rPr>
      <t xml:space="preserve">Se diseñó y publicó una matriz de seguimiento  de la información de las convocatorias que se publica  en los canales institucionales del IDEP, con el fin de  realizar un seguimiento y control de las convocatorias de carácter académico que se publican en  los canales institucionales virtuales como pagina web, redes sociales y correos electrónicos masivos. Este instrumento se diligencia y conserva de manera virtual para facilitar su diligenciamiento y seguimiento. El responsable de diligenciar este instrumento es el asesor de la Dirección general  encargado del proceso de comunicación y divulgación del IDEP.    Este punto de control se incorporó al procedimiento PRO-DIC-01-11 Gestión de comunicaciones. 
</t>
    </r>
    <r>
      <rPr>
        <b/>
        <sz val="10"/>
        <color rgb="FF000000"/>
        <rFont val="Arial"/>
        <family val="2"/>
      </rPr>
      <t xml:space="preserve">Segundo Trimestre: </t>
    </r>
    <r>
      <rPr>
        <sz val="10"/>
        <color rgb="FF000000"/>
        <rFont val="Arial"/>
        <family val="2"/>
      </rPr>
      <t xml:space="preserve">La matriz de seguimiento  de la información de las convocatorias que se publica  en los canales institucionales del IDEP, se encuentra vigente y diligenciada en una hoja de calculo de Excel por el responsable, cada vez que se requiera. </t>
    </r>
  </si>
  <si>
    <r>
      <rPr>
        <b/>
        <sz val="10"/>
        <color rgb="FF000000"/>
        <rFont val="Arial"/>
        <family val="2"/>
      </rPr>
      <t>Primer Trimestre</t>
    </r>
    <r>
      <rPr>
        <sz val="10"/>
        <color rgb="FF000000"/>
        <rFont val="Arial"/>
        <family val="2"/>
      </rPr>
      <t xml:space="preserve">: Hoja de calculo Google diligenciada se encuentra disponible en : https://docs.google.com/spreadsheets/d/1NrZ6gwKmNQtgbSTjMcOSzoxdJXtd9GumnRhjx1Ah8cI/edit#gid=1208385232
Procedimiento PRO-DIC-01-11 Gestión de comunicaciones disponible en: http://www.idep.edu.co/?q=content/dic-01-proceso-de-divulgaci%C3%B3n-y-comunicaci%C3%B3n#overlay-context=
</t>
    </r>
    <r>
      <rPr>
        <b/>
        <sz val="10"/>
        <color rgb="FF000000"/>
        <rFont val="Arial"/>
        <family val="2"/>
      </rPr>
      <t>Segundo Trimestre:</t>
    </r>
    <r>
      <rPr>
        <sz val="10"/>
        <color rgb="FF000000"/>
        <rFont val="Arial"/>
        <family val="2"/>
      </rPr>
      <t xml:space="preserve">  Hoja de calculo de Excel diligenciada disponible en: https://docs.google.com/spreadsheets/d/1NrZ6gwKmNQtgbSTjMcOSzoxdJXtd9GumnRhjx1Ah8cI/edit?usp=sharing</t>
    </r>
  </si>
  <si>
    <r>
      <rPr>
        <b/>
        <sz val="10"/>
        <color rgb="FF000000"/>
        <rFont val="Arial"/>
        <family val="2"/>
      </rPr>
      <t>Primer Trimestre:</t>
    </r>
    <r>
      <rPr>
        <sz val="10"/>
        <color rgb="FF000000"/>
        <rFont val="Arial"/>
        <family val="2"/>
      </rPr>
      <t xml:space="preserve"> Boletín Externo No 3  se encuentra disponible en la pagina web en : http://www.idep.edu.co/?q=content/boletines-externos  http://www.idep.edu.co/sites/default/files/Boletin_externo_No_3_2019.pdf
Publicaciones de redes sociales de la gratuidad de las producciones del IDEP  disponible en: 
https://www.facebook.com/idep.bogota/photos/a.456939301012813/2637726269600761/?type=3&amp;theater
https://www.facebook.com/idep.bogota/posts/2620466101326778?__tn__=-R
https://www.facebook.com/idep.bogota/photos/a.456939301012813/2603135056393216/?type=3&amp;theater
https://www.facebook.com/idep.bogota/photos/a.456939301012813/2563733510333371/?type=3&amp;theater
https://www.facebook.com/idep.bogota/photos/a.456939301012813/2734261909947196/?type=3&amp;theater.
</t>
    </r>
    <r>
      <rPr>
        <b/>
        <sz val="10"/>
        <color rgb="FF000000"/>
        <rFont val="Arial"/>
        <family val="2"/>
      </rPr>
      <t xml:space="preserve">
Segundo Trimestre: </t>
    </r>
    <r>
      <rPr>
        <sz val="10"/>
        <color rgb="FF000000"/>
        <rFont val="Arial"/>
        <family val="2"/>
      </rPr>
      <t>Publicaciones de redes sociales de la gratuidad de las producciones del IDEP  disponible en: 
https://www.facebook.com/idep.bogota/photos/a.456939301012813/2768293719877348/?type=3&amp;theater
https://www.facebook.com/idep.bogota/photos/a.456939301012813/2766011410105579/?type=3&amp;theater
https://www.facebook.com/idep.bogota/photos/a.618141371559271/2829748730398513/?type=3&amp;theater
https://www.facebook.com/idep.bogota/photos/a.456939301012813/2913726612000724/?type=3&amp;theater</t>
    </r>
  </si>
  <si>
    <r>
      <rPr>
        <b/>
        <sz val="10"/>
        <color rgb="FF000000"/>
        <rFont val="Arial"/>
        <family val="2"/>
      </rPr>
      <t>Primer Trimestre:</t>
    </r>
    <r>
      <rPr>
        <sz val="10"/>
        <color rgb="FF000000"/>
        <rFont val="Arial"/>
        <family val="2"/>
      </rPr>
      <t xml:space="preserve"> Documento del Manual de Gestión de Peticiones para el IDEP.
</t>
    </r>
    <r>
      <rPr>
        <b/>
        <sz val="10"/>
        <color rgb="FF000000"/>
        <rFont val="Arial"/>
        <family val="2"/>
      </rPr>
      <t xml:space="preserve">
Segundo Trimestre</t>
    </r>
    <r>
      <rPr>
        <sz val="10"/>
        <color rgb="FF000000"/>
        <rFont val="Arial"/>
        <family val="2"/>
      </rPr>
      <t xml:space="preserve">: Los documentos MN-AC-10-01 Manual de atención al ciudadano del instituto para la investigación educativa y el desarrollo pedagógico - IDEP y  MN-AC-10-03 Manual para la gestión de peticiones, se encuentran disponibles en el siguiente link: http://www.idep.edu.co/?q=content/ac-10-proceso-de-atenci%C3%B3n-al-ciudadano
El Boletín interno No 06-2019  remitido el viernes 31 de mayo  al correo electrónico de los funcionarios  y disponible en  la pagina web en: http://www.idep.edu.co/?q=content/boletines-internos
Los correos electrónicos se remitieron  el 18, 20 y 21 de junio de 2019 a los correos electrónicos de los funcionarios del IDEP.  
</t>
    </r>
  </si>
  <si>
    <r>
      <t xml:space="preserve">Primer Trimestre: </t>
    </r>
    <r>
      <rPr>
        <sz val="10"/>
        <color rgb="FF000000"/>
        <rFont val="Arial"/>
        <family val="2"/>
      </rPr>
      <t xml:space="preserve">A la fecha del seguimiento no se ha ejecutado esta actividad ya que se encuentra dentro de los tiempos establecidos para el cierre  de la acción. 
</t>
    </r>
    <r>
      <rPr>
        <b/>
        <sz val="10"/>
        <color rgb="FF000000"/>
        <rFont val="Arial"/>
        <family val="2"/>
      </rPr>
      <t>Segundo Trimestre:</t>
    </r>
    <r>
      <rPr>
        <sz val="10"/>
        <color rgb="FF000000"/>
        <rFont val="Arial"/>
        <family val="2"/>
      </rPr>
      <t xml:space="preserve"> Durante este trimestre se realizó el  documento MN-IDP- 04-04 Manual Técnico para el uso del servicio tecnológico para la comprobación de la duplicación de contenidos, el cual se encuentra publicado en el Aula Maloca SIG en el proceso de Investigación y Desarrollo pedagógico con fecha de publicación del 13/06/2019. Este documento describe  de forma clara la administración y el uso de la herramienta tecnológica con la que cuenta la entidad (Plagscan),  para la comprobación de la duplicación de contenidos y la infracción de derechos de autor en los documentos académicos que genera el Instituto. 
Adicionalmente, se estableció como punto de control en el procedimiento PRO-IDP-04-02 Ejecución y seguimiento de proyectos de investigación y desarrollo pedagógico  en la actividad No 10. Su fecha de actualización es del 19/06/2019</t>
    </r>
  </si>
  <si>
    <r>
      <rPr>
        <b/>
        <sz val="10"/>
        <color rgb="FF000000"/>
        <rFont val="Arial"/>
        <family val="2"/>
      </rPr>
      <t>Segundo Trimestre:</t>
    </r>
    <r>
      <rPr>
        <sz val="10"/>
        <color rgb="FF000000"/>
        <rFont val="Arial"/>
        <family val="2"/>
      </rPr>
      <t xml:space="preserve"> el documento MN-IDP- 04-04 Manual Técnico para el uso del servicio tecnológico para la comprobación de la duplicación de contenidos se encuentra disponible en el Aula Maloca SIG en: http://www.idep.edu.co/?q=content/idp-04-proceso-de-investigaci%C3%B3n-y-desarrollo-pedag%C3%B3gico
El procedimiento PRO-IDP-04-02 Ejecución y Seguimiento de Proyectos Investigación y Desarrollo se encuentra disponible en Aula Maloca SIG en  :  http://www.idep.edu.co/?q=content/idp-04-proceso-de-investigaci%C3%B3n-y-desarrollo-pedag%C3%B3gico</t>
    </r>
  </si>
  <si>
    <r>
      <t xml:space="preserve">Primer Trimestre: </t>
    </r>
    <r>
      <rPr>
        <sz val="10"/>
        <color rgb="FF000000"/>
        <rFont val="Arial"/>
        <family val="2"/>
      </rPr>
      <t xml:space="preserve">A la fecha del seguimiento no se ha ejecutado esta actividad ya que se encuentra dentro de los tiempos establecidos para el cierre  de la acción. 
</t>
    </r>
    <r>
      <rPr>
        <b/>
        <sz val="10"/>
        <color rgb="FF000000"/>
        <rFont val="Arial"/>
        <family val="2"/>
      </rPr>
      <t xml:space="preserve">Segundo Trimestre: </t>
    </r>
    <r>
      <rPr>
        <sz val="10"/>
        <color rgb="FF000000"/>
        <rFont val="Arial"/>
        <family val="2"/>
      </rPr>
      <t xml:space="preserve">El 29 de mayo se realizó la socialización de los lineamientos de las guías GU-IDP-04-01 Proyectos de Investigación y GU-IDP-04-02 Proyectos Desarrollo Pedagógico, haciendo énfasis en los temas relacionados con  la suscripción de actas de compromiso, las formas en que se puede realizar acompañamiento para prevenir este riesgo y   los tipos de incentivos académicos que pueden otorgarse a los participantes de los proyectos. Adicionalmente el 7 de junio del 2019 se les remitió por correo electrónico la presentación realizada para  que sea consultada la información entregada por la Subdirección Académica. </t>
    </r>
  </si>
  <si>
    <r>
      <rPr>
        <b/>
        <sz val="10"/>
        <color rgb="FF000000"/>
        <rFont val="Arial"/>
        <family val="2"/>
      </rPr>
      <t>Segundo Trimestre:</t>
    </r>
    <r>
      <rPr>
        <sz val="10"/>
        <color rgb="FF000000"/>
        <rFont val="Arial"/>
        <family val="2"/>
      </rPr>
      <t xml:space="preserve"> Se encuentra citada la reunión en el Google Calendar  en el correo electrónico seguimientoplaneacion@idep.edu.co, los listados de asistencia reposan en el expediente contractual 008-2019  y  en el correo electrónico  de seguimientoplaneacion@idep.edu.co se encuentra la evidencia del envió de la presentación realizada.</t>
    </r>
  </si>
  <si>
    <r>
      <t xml:space="preserve">Primer Trimestre: </t>
    </r>
    <r>
      <rPr>
        <sz val="10"/>
        <color rgb="FF000000"/>
        <rFont val="Arial"/>
        <family val="2"/>
      </rPr>
      <t xml:space="preserve">A la fecha del seguimiento no se ha ejecutado esta actividad ya que se encuentra dentro de los tiempos establecidos para el cierre  de la acción. 
</t>
    </r>
    <r>
      <rPr>
        <b/>
        <sz val="10"/>
        <color rgb="FF000000"/>
        <rFont val="Arial"/>
        <family val="2"/>
      </rPr>
      <t xml:space="preserve">
Segundo Trimestre: </t>
    </r>
    <r>
      <rPr>
        <sz val="10"/>
        <color rgb="FF000000"/>
        <rFont val="Arial"/>
        <family val="2"/>
      </rPr>
      <t xml:space="preserve">El 29 de mayo se realizó la socialización de los lineamientos de las guías GU-IDP-04-01 Proyectos de Investigación y GU-IDP-04-02 Proyectos Desarrollo Pedagógico a los apoyos académicos y secretarias de la Subdirección Académica. Adicionalmente el 7 de junio del 2019 se les remitió por correo electrónico la presentación realizada para  que  sea consultada la información entregada por la Subdirección Académica. </t>
    </r>
  </si>
  <si>
    <r>
      <rPr>
        <b/>
        <sz val="10"/>
        <color rgb="FF000000"/>
        <rFont val="Arial"/>
        <family val="2"/>
      </rPr>
      <t>Segundo Trimestre:</t>
    </r>
    <r>
      <rPr>
        <sz val="10"/>
        <color rgb="FF000000"/>
        <rFont val="Arial"/>
        <family val="2"/>
      </rPr>
      <t xml:space="preserve"> Se encuentra citada la reunión en el Google Calendar  en el correo electrónico seguimientoplaneacion@idep.edu.co, los listados de asistencia reposan en el expediente contractual 008-2019  y  en el correo electrónico  de seguimientoplaneacion@idep.edu.co se encuentra la evidencia del envío de la presentación realizada.</t>
    </r>
  </si>
  <si>
    <r>
      <t xml:space="preserve">Primer Trimestre: </t>
    </r>
    <r>
      <rPr>
        <sz val="10"/>
        <color rgb="FF000000"/>
        <rFont val="Arial"/>
        <family val="2"/>
      </rPr>
      <t xml:space="preserve">Se realizó la formulación de  la hoja de vida de los indicadores para el proceso de Investigación y Desarrollo Pedagógico para la vigencia 2019, teniendo en cuenta los porcentajes de las fichas del proyecto programadas para la vigencia. De igual manera, se alinearon  las metas de los indicadores con el Plan Operativo Anual  para la vigencia 2019, estableciendo mediciones  iguales para los instrumentos de gestión.
</t>
    </r>
    <r>
      <rPr>
        <b/>
        <sz val="10"/>
        <color rgb="FF000000"/>
        <rFont val="Arial"/>
        <family val="2"/>
      </rPr>
      <t xml:space="preserve">
Segundo Trimestre:</t>
    </r>
    <r>
      <rPr>
        <sz val="10"/>
        <color rgb="FF000000"/>
        <rFont val="Arial"/>
        <family val="2"/>
      </rPr>
      <t xml:space="preserve"> Se realizó  el seguimiento del primer trimestre para los instrumentos de planeación como  los indicadores de gestión y el Plan operativo anual  correspondientes al proceso de Investigación y Desarrollo Pedagógico.  Evidenciando una alineación en la medición de los instrumentos mencionados. </t>
    </r>
  </si>
  <si>
    <r>
      <rPr>
        <b/>
        <sz val="10"/>
        <color rgb="FF000000"/>
        <rFont val="Arial"/>
        <family val="2"/>
      </rPr>
      <t>Primer Trimestre:</t>
    </r>
    <r>
      <rPr>
        <sz val="10"/>
        <color rgb="FF000000"/>
        <rFont val="Arial"/>
        <family val="2"/>
      </rPr>
      <t xml:space="preserve"> Hoja de vida indicadores proceso e Investigación y Desarrollo Pedagógico vigencia 2019, disponible en: http://www.idep.edu.co/?q=content/indicadores-de-gesti%C3%B3n
</t>
    </r>
    <r>
      <rPr>
        <b/>
        <sz val="10"/>
        <color rgb="FF000000"/>
        <rFont val="Arial"/>
        <family val="2"/>
      </rPr>
      <t xml:space="preserve">
Segundo Trimestre: </t>
    </r>
    <r>
      <rPr>
        <sz val="10"/>
        <color rgb="FF000000"/>
        <rFont val="Arial"/>
        <family val="2"/>
      </rPr>
      <t xml:space="preserve">El seguimiento a los indicadores para el proceso de Investigación y desarrollo pedagógico  se encuentra en la pagina web del IDEP en: http://www.idep.edu.co/?q=content/indicadores-de-gesti%C3%B3n
El seguimiento para el Plan operativo anual para el proceso de Investigación y desarrollo pedagógico se encuentra publicado en la pagina web en: http://www.idep.edu.co/?q=content/plan-operativo-anual 
</t>
    </r>
  </si>
  <si>
    <r>
      <t xml:space="preserve">Primer Trimestre: </t>
    </r>
    <r>
      <rPr>
        <sz val="10"/>
        <color rgb="FF000000"/>
        <rFont val="Arial"/>
        <family val="2"/>
      </rPr>
      <t xml:space="preserve">A la fecha del seguimiento no se ha ejecutado esta actividad ya que se encuentra dentro de los tiempos establecidos para el cierre  de la acción. 
</t>
    </r>
    <r>
      <rPr>
        <b/>
        <sz val="10"/>
        <color rgb="FF000000"/>
        <rFont val="Arial"/>
        <family val="2"/>
      </rPr>
      <t>Segundo Trimestre:</t>
    </r>
    <r>
      <rPr>
        <sz val="10"/>
        <color rgb="FF000000"/>
        <rFont val="Arial"/>
        <family val="2"/>
      </rPr>
      <t xml:space="preserve"> Se realizó la actualización del procedimiento PRO-IDP-04-01 Formulación de Proyectos de Investigación y Desarrollo Pedagógico, incorporando en las  políticas de operación del procedimiento  lo siguiente : "Se debe elaborar el formato FT-IDP-04-01 Ficha de proyectos de investigación o desarrollo pedagógico, cuando se trate de un estudio contemplado en el plan de adquisiciones de la entidad y corresponda a un proyecto de investigación o desarrollo pedagógico según las definiciones establecidas en este procedimiento"  El documento tiene fecha de publicación del 22/05/2019 en el Aula Maloca SIG. </t>
    </r>
  </si>
  <si>
    <r>
      <rPr>
        <b/>
        <sz val="10"/>
        <color rgb="FF000000"/>
        <rFont val="Arial"/>
        <family val="2"/>
      </rPr>
      <t>Segundo Trimestre:</t>
    </r>
    <r>
      <rPr>
        <sz val="10"/>
        <color rgb="FF000000"/>
        <rFont val="Arial"/>
        <family val="2"/>
      </rPr>
      <t xml:space="preserve"> El procedimiento PRO-IDP-04-01 Formulación de Proyectos de Investigación y Desarrollo Pedagógico se encuentra en el Aula Maloca SIG en el siguiente link: http://www.idep.edu.co/?q=content/idp-04-proceso-de-investigaci%C3%B3n-y-desarrollo-pedag%C3%B3gico</t>
    </r>
  </si>
  <si>
    <r>
      <rPr>
        <b/>
        <sz val="10"/>
        <color rgb="FF000000"/>
        <rFont val="Arial"/>
        <family val="2"/>
      </rPr>
      <t xml:space="preserve">Primer Trimestre: </t>
    </r>
    <r>
      <rPr>
        <sz val="10"/>
        <color rgb="FF000000"/>
        <rFont val="Arial"/>
        <family val="2"/>
      </rPr>
      <t xml:space="preserve"> Se diseñó  un cuadro de control  general  de seguimiento  a los porcentajes de ejecución de las fichas de los proyectos de investigación o desarrollo pedagógico para la vigencia 2019, el cual se diligenciará de manera virtual  para el seguimiento y control de la Subdirectora Académica.  Este reposa en una hoja de calculo de google en el Drive. 
</t>
    </r>
    <r>
      <rPr>
        <b/>
        <sz val="10"/>
        <color rgb="FF000000"/>
        <rFont val="Arial"/>
        <family val="2"/>
      </rPr>
      <t>Segundo Trimestre:</t>
    </r>
    <r>
      <rPr>
        <sz val="10"/>
        <color rgb="FF000000"/>
        <rFont val="Arial"/>
        <family val="2"/>
      </rPr>
      <t xml:space="preserve"> Se realiza el seguimiento al cuadro de control a través de la Hoja de Calculo en Excel según lo mencionado. </t>
    </r>
  </si>
  <si>
    <r>
      <rPr>
        <b/>
        <sz val="10"/>
        <rFont val="Arial"/>
        <family val="2"/>
      </rPr>
      <t>Primer Trimestre:</t>
    </r>
    <r>
      <rPr>
        <sz val="10"/>
        <rFont val="Arial"/>
        <family val="2"/>
      </rPr>
      <t xml:space="preserve"> Hoja de Calculo de google disponible en Drive en :</t>
    </r>
    <r>
      <rPr>
        <u/>
        <sz val="10"/>
        <color theme="10"/>
        <rFont val="Arial"/>
        <family val="2"/>
      </rPr>
      <t xml:space="preserve"> https://drive.google.com/drive/folders/1PEA_kHglMECvfb2aRpTEgSxTeLRMahB-
</t>
    </r>
    <r>
      <rPr>
        <b/>
        <sz val="10"/>
        <rFont val="Arial"/>
        <family val="2"/>
      </rPr>
      <t>Segundo Trimestre:</t>
    </r>
    <r>
      <rPr>
        <sz val="10"/>
        <rFont val="Arial"/>
        <family val="2"/>
      </rPr>
      <t xml:space="preserve"> El seguimiento se encuentra en el cuadro de control en la hoja de calculo en: https://docs.google.com/spreadsheets/d/1c-JglX0Dk8SkaD0d-bKzOoLfggLg4WQJgbv_0vuFDM8/edit?usp=sharing</t>
    </r>
  </si>
  <si>
    <t>Analizar y calificar nuevamente el riesgo en el mapa de riesgos vigente, donde se evaluará nuevamente el riesgo inherente, los controles existentes y el riesgo residual.</t>
  </si>
  <si>
    <r>
      <t xml:space="preserve">16/10/2018: Se confirmó que en la actualización del mapa de riesgos del Proceso de Gestión Tecnológica se incluyeron (2) acciones para el manejo del riesgo: "Interrupción en la prestación de servicios tecnológicos a usuarios internos y externos en la entidad " con periodo de ejecución en el mes de octubre. Así mismo, para el riesgo: "Tener ataques informáticos a bases de datos, red de comunicaciones, sistemas de información y/o página web de la entidad." se adicionaron (3) acciones con periodo de ejecución del 28/09/2018 al 30/11/2018, por lo tanto, se hace necesario, continuar con el seguimiento de esta acción. 
</t>
    </r>
    <r>
      <rPr>
        <b/>
        <sz val="10"/>
        <rFont val="Arial"/>
        <family val="2"/>
      </rPr>
      <t xml:space="preserve">24/12/2018: </t>
    </r>
    <r>
      <rPr>
        <sz val="10"/>
        <rFont val="Arial"/>
        <family val="2"/>
      </rPr>
      <t>Se publicó actualización del  mapa de riesgos aprobado el 16 de noviembre de 2018. Respecto al riesgo "</t>
    </r>
    <r>
      <rPr>
        <i/>
        <sz val="10"/>
        <rFont val="Arial"/>
        <family val="2"/>
      </rPr>
      <t xml:space="preserve">Tener ataques informáticos a bases de datos, red de comunicaciones, sistemas de información y/o página web de la entidad." </t>
    </r>
    <r>
      <rPr>
        <sz val="10"/>
        <rFont val="Arial"/>
        <family val="2"/>
      </rPr>
      <t xml:space="preserve">se establecieron dos (2) controles preventivos: Restricción en  la instalación de programas no autorizados y descargas de software y Realizar revisiones periódicas para asegurar que todos los equipos tengan instalado el antivirus.  Se cierra la acción y se monitorea a través de los controles establecidos en el mapa de riesgos. </t>
    </r>
  </si>
  <si>
    <t xml:space="preserve">Incluir en el plan de contingencia tecnológica las acciones inmediatas a ejecutar  ante la materialización del riesgo y la observación para que se deje evidencia de la aplicación del mismo. </t>
  </si>
  <si>
    <r>
      <rPr>
        <sz val="10"/>
        <rFont val="Arial"/>
        <family val="2"/>
      </rPr>
      <t xml:space="preserve">16/10/2018: Acción programada a realizarse de octubre a noviembre de 2018.
</t>
    </r>
    <r>
      <rPr>
        <b/>
        <sz val="10"/>
        <rFont val="Arial"/>
        <family val="2"/>
      </rPr>
      <t xml:space="preserve">24/12/2018: </t>
    </r>
    <r>
      <rPr>
        <sz val="10"/>
        <rFont val="Arial"/>
        <family val="2"/>
      </rPr>
      <t>Revisado en Maloca Aula SIG,  se encuentra publicado  PL-GT-12-02 PLAN DE CONTINGENCIA TECNOLÓGICA IDEP  con fecha de aprobación 20/12/2018.
Por lo anterior se da por cumplida la actividad y se cierra.</t>
    </r>
  </si>
  <si>
    <t>Listado de asistencia y presentación realizada.
NotiTic 5 enviado a todos los funcionarios y contratistas del IDEP el 31 de mayo de 2019.</t>
  </si>
  <si>
    <t>Registro de la verificación (planillas, fotografías, etc.)</t>
  </si>
  <si>
    <r>
      <rPr>
        <sz val="10"/>
        <rFont val="Arial"/>
        <family val="2"/>
      </rPr>
      <t>16/10/2018:</t>
    </r>
    <r>
      <rPr>
        <b/>
        <sz val="10"/>
        <rFont val="Arial"/>
        <family val="2"/>
      </rPr>
      <t xml:space="preserve"> </t>
    </r>
    <r>
      <rPr>
        <sz val="10"/>
        <rFont val="Arial"/>
        <family val="2"/>
      </rPr>
      <t xml:space="preserve">Acción programada a realizarse durante el mes de octubre de 2018.
</t>
    </r>
    <r>
      <rPr>
        <b/>
        <sz val="10"/>
        <rFont val="Arial"/>
        <family val="2"/>
      </rPr>
      <t xml:space="preserve">24/12/2018: </t>
    </r>
    <r>
      <rPr>
        <sz val="10"/>
        <rFont val="Arial"/>
        <family val="2"/>
      </rPr>
      <t xml:space="preserve">Teniendo en cuenta lo reportado por el líder del proceso, se procede a eliminar esta acción.
</t>
    </r>
    <r>
      <rPr>
        <b/>
        <sz val="10"/>
        <rFont val="Arial"/>
        <family val="2"/>
      </rPr>
      <t xml:space="preserve">30/04/2019:  </t>
    </r>
    <r>
      <rPr>
        <sz val="10"/>
        <rFont val="Arial"/>
        <family val="2"/>
      </rPr>
      <t xml:space="preserve">Pese a que esta actividad fue eliminada en el anterior trimestre, se recomienda acatar las observaciones realizadas por parte de esta Oficina en el Informe de Auditoria al proceso "La actividad se eliminó sin que fueran ejecutadas las pruebas de efectividad. 
En las pruebas realizadas por el auditor con los 7 usuarios se pudo verificar que se permite la descarga y en algunos casos la instalación de archivos inadecuados o potencialmente peligrosos en versión portable (ver 4.2.1.4)"
</t>
    </r>
  </si>
  <si>
    <t>Fortalecer el perfil del profesional nombrado como "Oficial de Seguridad de la Información" mediante capacitaciones referentes al riesgo en cuestión.</t>
  </si>
  <si>
    <r>
      <rPr>
        <sz val="10"/>
        <rFont val="Arial"/>
        <family val="2"/>
      </rPr>
      <t xml:space="preserve">16/10/2018: Acción programada a realizarse durante el mes de octubre de 2018.
</t>
    </r>
    <r>
      <rPr>
        <b/>
        <sz val="10"/>
        <rFont val="Arial"/>
        <family val="2"/>
      </rPr>
      <t xml:space="preserve">24/12/2018: </t>
    </r>
    <r>
      <rPr>
        <sz val="10"/>
        <rFont val="Arial"/>
        <family val="2"/>
      </rPr>
      <t xml:space="preserve">Teniendo en cuenta lo reportado por el líder del proceso, se procede a eliminar esta acción.
</t>
    </r>
    <r>
      <rPr>
        <b/>
        <sz val="10"/>
        <rFont val="Arial"/>
        <family val="2"/>
      </rPr>
      <t xml:space="preserve">30/04/2019:  </t>
    </r>
    <r>
      <rPr>
        <sz val="10"/>
        <rFont val="Arial"/>
        <family val="2"/>
      </rPr>
      <t xml:space="preserve">Pese a que esta actividad fue eliminada en el anterior trimestre, se recomienda acatar las observaciones realizadas por parte de esta Oficina en el Informe de Auditoria al proceso </t>
    </r>
    <r>
      <rPr>
        <i/>
        <sz val="10"/>
        <rFont val="Arial"/>
        <family val="2"/>
      </rPr>
      <t>"La acción se eliminó sin evaluar la importancia de contar con recursos humanos con alto conocimiento en seguridad de la información para la implementación del MSPI y para el diseño y verificación de los controles de seguridad de la información. Igualmente, esta experticia disminuye la actual dependencia de conocimiento de los proveedores"</t>
    </r>
  </si>
  <si>
    <t>Informe ejecutivo de seguimiento y evaluación a la gestión de los riesgos de los procesos y el seguimiento al mapa de riesgos de corrupción.
(…)Materialización del un riesgo de gestión tecnológica, teniendo en cuenta que el 31 de agosto de la vigencia, fueron apagados los servidores por posible interrupción del servicio de energía, suspendiendo el servicio web y Micrositios. Este evento se ha presentado en dos oportunidades durante la presente vigencia, en el seguimiento reportado por el líder, no se informa sobre el avance de la acción propuesta en cuanto a la documentación del procedimiento "Gestión de la continuidad del negocio" y aplicación del control definido como PL-GT- 12-02 Plan de Contingencia Tecnológica.</t>
  </si>
  <si>
    <t>Los equipos fueron apagados de manera preventiva ante una alerta emitida por la Subdirección Administrativa por la posible suspensión del servicio de energía generada por una pago extemporáneo del servicio. Por lo cual, se decidió apagar los servidores de manera controlada para evitar traumatismos mayores y afectaciones prolongadas en la prestación del servicio. Por lo tanto la causa identificada es pago extemporáneo del servicio.</t>
  </si>
  <si>
    <t xml:space="preserve">Incluir en el mapa de riesgos del proceso Gestión Tecnológica la causa "Interrupción en la prestación de servicio de energía por pagos extemporáneos" con el factor de riesgo "Interno - Financieros". </t>
  </si>
  <si>
    <r>
      <t xml:space="preserve">05/10/2018 Ya se realizó la acción         
                                                                                                                                            </t>
    </r>
    <r>
      <rPr>
        <b/>
        <sz val="10"/>
        <color rgb="FF000000"/>
        <rFont val="Arial"/>
        <family val="2"/>
      </rPr>
      <t xml:space="preserve">05/12/2018: </t>
    </r>
    <r>
      <rPr>
        <sz val="10"/>
        <color rgb="FF000000"/>
        <rFont val="Arial"/>
        <family val="2"/>
      </rPr>
      <t>Se incluyó la causa "Interrupción en la prestación de servicio de energía por pagos extemporáneos" en la nueva matriz de mapa de riesgos del proceso,  sin embargo  se recibe respuesta del líder del proceso  Gestión Financiera el 27/11/2018 en donde se informa que "Según lo evaluado por la Tesorería y Servicios Generales los inconvenientes por aplicación de los pagos de Codensa se presentaron por el hecho de consolidar el pago del servicio de todas las oficinas en un solo pago", para lo cual a partir de la fecha se  efectuarán  los pagos de forma individual por oficina,  teniendo en cuenta que los pagos si se realizan de manera oportuna por parte de la Subdirección  Administrativa</t>
    </r>
  </si>
  <si>
    <r>
      <rPr>
        <sz val="10"/>
        <rFont val="Arial"/>
        <family val="2"/>
      </rPr>
      <t xml:space="preserve">16/10/2018: Se verificó en la actualización al Mapa de Riesgos por procesos con corte a 30/09/2018 que dentro del Proceso de Gestión Tecnológica se incluyeron (2) acciones para el manejo del riesgo: "Interrupción en la prestación de servicios tecnológicos a usuarios internos y externos en la entidad " con un periodo de ejecución del 1 al 30 de octubre de 2018.
</t>
    </r>
    <r>
      <rPr>
        <b/>
        <sz val="10"/>
        <rFont val="Arial"/>
        <family val="2"/>
      </rPr>
      <t xml:space="preserve">24/12/2018: </t>
    </r>
    <r>
      <rPr>
        <sz val="10"/>
        <rFont val="Arial"/>
        <family val="2"/>
      </rPr>
      <t>Verificado el CONSOLIDADO MAPA DE RIESGOS INSTITUCIONAL Y DE CORRUPCIÓN POR PROCESO aprobado el 16/11/2018 se incluyó como una causa del riesgo "</t>
    </r>
    <r>
      <rPr>
        <i/>
        <sz val="10"/>
        <rFont val="Arial"/>
        <family val="2"/>
      </rPr>
      <t xml:space="preserve">Interrupción en la prestación de servicios tecnológicos a usuarios internos y externos en la entidad " </t>
    </r>
    <r>
      <rPr>
        <sz val="10"/>
        <rFont val="Arial"/>
        <family val="2"/>
      </rPr>
      <t xml:space="preserve">la Interrupción en la prestación de servicio de energía por pagos extemporáneos, y como controles de este riesgo se definió un control detectivo y tres preventivos los cuales quedaron bajo responsabilidad de personal de la OAP.  Se cierra la acción y se monitorea desde el mapa de riesgos por proceso. </t>
    </r>
  </si>
  <si>
    <t>Incluir en el mapa de riesgos de Gestión tecnológica, el seguimiento  sobre el avance de la acción propuesta en cuanto a la documentación del procedimiento "Gestión de la continuidad del negocio" y aplicación del control definido como PL-GT- 12-02 Plan de Contingencia Tecnológica, en el reporte de seguimiento del tercer cuatrimestre de 2018 .</t>
  </si>
  <si>
    <r>
      <rPr>
        <b/>
        <sz val="10"/>
        <color rgb="FF000000"/>
        <rFont val="Arial"/>
        <family val="2"/>
      </rPr>
      <t>05/12/2018:</t>
    </r>
    <r>
      <rPr>
        <sz val="10"/>
        <color rgb="FF000000"/>
        <rFont val="Arial"/>
        <family val="2"/>
      </rPr>
      <t xml:space="preserve"> Teniendo en cuenta la revisión realizada  el 25/10/2018 por el líder del proceso y el equipo de tecnología  se reformula  la acción propuesta inicialmente en el siguiente sentido "Actualizar el PL-GT-12-02 Plan de Contingencia Tecnológica" </t>
    </r>
    <r>
      <rPr>
        <b/>
        <u/>
        <sz val="10"/>
        <color rgb="FF000000"/>
        <rFont val="Arial"/>
        <family val="2"/>
      </rPr>
      <t xml:space="preserve">Avance: </t>
    </r>
    <r>
      <rPr>
        <sz val="10"/>
        <color rgb="FF000000"/>
        <rFont val="Arial"/>
        <family val="2"/>
      </rPr>
      <t xml:space="preserve">El Plan de contingencia se actualizó y se incluyó lo referente al apagado de la Hiperconvergencia y lo correspondiente a la recuperación de las carpetas Z y las carpetas compartidas. </t>
    </r>
  </si>
  <si>
    <t>Teniendo en cuenta que la gestión de los pagos de los servicios públicos no son responsabilidad del proceso Gestión tecnológica, la acción a ejecutar respecto a la materialización de este riesgo será: Informar al proceso Gestión Financiera en las mesas de trabajo para la actualización del Mapa de riesgos según la nueva metodología del DAFP,  la necesidad considerar un control en el mapa de riesgo de dicho proceso acerca de la posibilidad de Interrupción en la prestación de servicio de energía por pagos extemporáneos.</t>
  </si>
  <si>
    <r>
      <rPr>
        <b/>
        <sz val="10"/>
        <color rgb="FF000000"/>
        <rFont val="Arial"/>
        <family val="2"/>
      </rPr>
      <t>05/12/2018:</t>
    </r>
    <r>
      <rPr>
        <sz val="10"/>
        <color rgb="FF000000"/>
        <rFont val="Arial"/>
        <family val="2"/>
      </rPr>
      <t xml:space="preserve"> La OAP envió  el día 26 de noviembre correo electrónico al líder de este proceso Gestión Financiera solicitando se incluyera en el mismo un control  para el pago oportuno del servicio de energía y el seguimiento al registro en la empresa de energía Codensa. Se obtuvo respuesta del líder del proceso el 27/11/2018 en donde se informa que "Según lo evaluado por la Tesorería y Servicios Generales los inconvenientes por aplicación de los pagos de Codensa se presentaron por el hecho de consolidar el pago del servicio de todas las oficinas en un solo pago . Para lo cual se decidió efectuar los pagos de forma individual por oficina,  teniendo en cuenta que los pagos si se realizan de manera oportuna por parte de la Subdirección  Administrativa</t>
    </r>
  </si>
  <si>
    <r>
      <rPr>
        <sz val="10"/>
        <rFont val="Arial"/>
        <family val="2"/>
      </rPr>
      <t xml:space="preserve">16/10/2018: Acción programada a realizarse durante el mes de octubre de 2018.
</t>
    </r>
    <r>
      <rPr>
        <b/>
        <sz val="10"/>
        <rFont val="Arial"/>
        <family val="2"/>
      </rPr>
      <t xml:space="preserve">24/12/2018: </t>
    </r>
    <r>
      <rPr>
        <sz val="10"/>
        <rFont val="Arial"/>
        <family val="2"/>
      </rPr>
      <t>Teniendo lo manifestado por la Subdirección Administrativa y Financiera, de igual forma que dentro del mapa de riesgos del proceso de Gestión Tecnológica se incluyó como causa la "</t>
    </r>
    <r>
      <rPr>
        <i/>
        <sz val="10"/>
        <rFont val="Arial"/>
        <family val="2"/>
      </rPr>
      <t xml:space="preserve">Interrupción en la prestación de servicio de energía por pagos extemporáneos", </t>
    </r>
    <r>
      <rPr>
        <sz val="10"/>
        <rFont val="Arial"/>
        <family val="2"/>
      </rPr>
      <t xml:space="preserve">de igual forma, se definieron los respectivos controles a cargo de personal de la Oficina Asesora de Planeación, se continuará realizando el seguimiento de acuerdo con los controles establecidos dentro de la mapa de riesgos del proceso asociado a la Gestión Tecnológica.    
Esta acción se cierra y se monitorea desde el mapa de riesgos por proceso. </t>
    </r>
  </si>
  <si>
    <r>
      <rPr>
        <b/>
        <sz val="10"/>
        <color rgb="FF000000"/>
        <rFont val="Calibri"/>
        <family val="2"/>
      </rPr>
      <t>10/12/2018:</t>
    </r>
    <r>
      <rPr>
        <sz val="10"/>
        <color rgb="FF000000"/>
        <rFont val="Calibri"/>
        <family val="2"/>
      </rPr>
      <t xml:space="preserve"> Esta actividad se ejecutará en la siguiente vigencia.
</t>
    </r>
    <r>
      <rPr>
        <b/>
        <sz val="10"/>
        <color rgb="FF000000"/>
        <rFont val="Calibri"/>
        <family val="2"/>
      </rPr>
      <t xml:space="preserve">31/03/2019: </t>
    </r>
    <r>
      <rPr>
        <sz val="10"/>
        <color rgb="FF000000"/>
        <rFont val="Calibri"/>
        <family val="2"/>
      </rPr>
      <t>Para la validar el cumplimiento de los acuerdos de servicio establecidos con los proveedores, se asignó un responsable de realizar seguimiento a cada uno de los contratos y se llevaron a cabo las siguientes acciones:</t>
    </r>
    <r>
      <rPr>
        <b/>
        <sz val="10"/>
        <color rgb="FF000000"/>
        <rFont val="Calibri"/>
        <family val="2"/>
      </rPr>
      <t xml:space="preserve">
Humano: </t>
    </r>
    <r>
      <rPr>
        <sz val="10"/>
        <color rgb="FF000000"/>
        <rFont val="Calibri"/>
        <family val="2"/>
      </rPr>
      <t xml:space="preserve">El profesional encargado de liquidar la nómina, sube las incidencias a la mesa de ayuda, debe remitir copia al ingeniero encargado del soporte de los sistemas de información, para que se lleve el control del cumplimiento de los Acuerdos de Niveles de servicio. 
</t>
    </r>
    <r>
      <rPr>
        <b/>
        <sz val="10"/>
        <color rgb="FF000000"/>
        <rFont val="Calibri"/>
        <family val="2"/>
      </rPr>
      <t xml:space="preserve">Goobi: </t>
    </r>
    <r>
      <rPr>
        <sz val="10"/>
        <color rgb="FF000000"/>
        <rFont val="Calibri"/>
        <family val="2"/>
      </rPr>
      <t xml:space="preserve">Cada usuario al  tener una novedad con el sistema, debe remitir un correo electrónico a soportesiafi@idep.edu.co,  el ingeniero encargado del soporte de los sistemas de información, atiende la incidencia si es de nivel 1 , en caso de ser nivel 2 hacia arriba escala al proveedor y lleva un control del cumplimiento de los Acuerdos de Niveles de servicio, dependiendo de la severidad de la incidencia.
</t>
    </r>
    <r>
      <rPr>
        <b/>
        <sz val="10"/>
        <color rgb="FF000000"/>
        <rFont val="Calibri"/>
        <family val="2"/>
      </rPr>
      <t>Internet:</t>
    </r>
    <r>
      <rPr>
        <sz val="10"/>
        <color rgb="FF000000"/>
        <rFont val="Calibri"/>
        <family val="2"/>
      </rPr>
      <t xml:space="preserve"> El ingeniero encargado de la web del IDEP, verifica el cumplimiento de la disponibilidad del canal de internet  99,7 %.
</t>
    </r>
    <r>
      <rPr>
        <b/>
        <sz val="10"/>
        <color rgb="FF000000"/>
        <rFont val="Calibri"/>
        <family val="2"/>
      </rPr>
      <t>Mantenimiento de la infraestructura:</t>
    </r>
    <r>
      <rPr>
        <sz val="10"/>
        <color rgb="FF000000"/>
        <rFont val="Calibri"/>
        <family val="2"/>
      </rPr>
      <t xml:space="preserve"> Frente al Mantenimiento preventivo se cumplen las jornadas establecidas en el contrato, y en el mismo contrato se establece una bolsa para el mantenimiento correctivo, en caso de que se requiera que incluye repuestos, el contrato ampara toda la vigencia, hasta que se gestione el siguiente contrato.
</t>
    </r>
    <r>
      <rPr>
        <b/>
        <sz val="10"/>
        <color rgb="FF000000"/>
        <rFont val="Calibri"/>
        <family val="2"/>
      </rPr>
      <t>Suministro energía:</t>
    </r>
    <r>
      <rPr>
        <sz val="10"/>
        <color rgb="FF000000"/>
        <rFont val="Calibri"/>
        <family val="2"/>
      </rPr>
      <t xml:space="preserve"> Según la revisión realizada por la  Tesorería y Servicios Generales del IDEP los inconvenientes por aplicación de los pagos de Codensa se presentaron por el hecho de consolidar el pago del servicio de todas las oficinas en un solo pago . Para lo cual se decidió efectuar los pagos de forma individual por oficina.
</t>
    </r>
    <r>
      <rPr>
        <b/>
        <sz val="10"/>
        <color rgb="FF000000"/>
        <rFont val="Calibri"/>
        <family val="2"/>
      </rPr>
      <t>30/06/2019:</t>
    </r>
    <r>
      <rPr>
        <sz val="10"/>
        <color rgb="FF000000"/>
        <rFont val="Calibri"/>
        <family val="2"/>
      </rPr>
      <t xml:space="preserve"> Están en funcionamiento  las herramientas para el seguimiento al cumplimiento de los acuerdos de Niveles de Servicio. Se retroalimenta constantemente el control implementado en el archivo Drive para el seguimiento a las incidencias del Sistema de información GOOBI, en cuanto al sistema HUMANO el control de incidencias se está realizando a través de la mesa de ayuda, se continúa verificando el nivel de disponibilidad del canal de Internet del 99,7% por parte del ingeniero Webmaster, se hace el seguimiento al plan de mantenimiento de la infraestructura y servicios tecnológicos del IDEP por parte del Técnico Operativo de la OAP y el pago del servicio de energía energía se ha venido realizado de forma individual por oficina . De acuerdo con lo anterior, se actualizará  y fortalecerá el control establecido en el mapa de riesgos "Realizar seguimiento a los acuerdos de nivel de servicio establecido con cada uno de los proveedores de los sistemas de información" por "Realizar seguimiento a los acuerdos de nivel de servicio establecidos con los proveedores a través de las herramientas definidas para garantizar su cumplimiento"</t>
    </r>
  </si>
  <si>
    <r>
      <t>Humano:</t>
    </r>
    <r>
      <rPr>
        <sz val="10"/>
        <color rgb="FF000000"/>
        <rFont val="Calibri"/>
        <family val="2"/>
      </rPr>
      <t xml:space="preserve"> Mesa de ayuda que se encuentra en la siguiente dirección: http://osticket.humano.co/open.php e informe acerca del estado de las incidencias reportadas que puede ser consultado en el expediente contractual No. 123 de 2018.
</t>
    </r>
    <r>
      <rPr>
        <b/>
        <sz val="10"/>
        <color rgb="FF000000"/>
        <rFont val="Calibri"/>
        <family val="2"/>
      </rPr>
      <t>Goobi:</t>
    </r>
    <r>
      <rPr>
        <sz val="10"/>
        <color rgb="FF000000"/>
        <rFont val="Calibri"/>
        <family val="2"/>
      </rPr>
      <t xml:space="preserve"> Cuadro de registro al estado de las incidencias reportadas. Este seguimiento puede ser consultado en el expediente contractual No. 133 de 2018. 
</t>
    </r>
    <r>
      <rPr>
        <b/>
        <sz val="10"/>
        <color rgb="FF000000"/>
        <rFont val="Calibri"/>
        <family val="2"/>
      </rPr>
      <t xml:space="preserve">Internet: </t>
    </r>
    <r>
      <rPr>
        <sz val="10"/>
        <color rgb="FF000000"/>
        <rFont val="Calibri"/>
        <family val="2"/>
      </rPr>
      <t xml:space="preserve">Reporte de la disponibilidad del canal de internet que se genera de la página del proveedor de internet IFX Networks  en el link: http://vipcacti.ifxnetworks.com/graph.php?action=view&amp;rra_id=all&amp;local_graph_id=75582
</t>
    </r>
    <r>
      <rPr>
        <b/>
        <sz val="10"/>
        <color rgb="FF000000"/>
        <rFont val="Calibri"/>
        <family val="2"/>
      </rPr>
      <t>Mantenimiento de la infraestructura:</t>
    </r>
    <r>
      <rPr>
        <sz val="10"/>
        <color rgb="FF000000"/>
        <rFont val="Calibri"/>
        <family val="2"/>
      </rPr>
      <t xml:space="preserve"> Carpeta Compartida:\\192.168.1.251\120_oap\IDEP2019\120_28_PLANES\9_Planes de Mantenimiento de la Infraestructura Tecnológica
</t>
    </r>
    <r>
      <rPr>
        <b/>
        <sz val="10"/>
        <color rgb="FF000000"/>
        <rFont val="Calibri"/>
        <family val="2"/>
      </rPr>
      <t xml:space="preserve">Suministro de Energía: </t>
    </r>
    <r>
      <rPr>
        <sz val="10"/>
        <color rgb="FF000000"/>
        <rFont val="Calibri"/>
        <family val="2"/>
      </rPr>
      <t>Facturas de pago del servicio de energía.</t>
    </r>
  </si>
  <si>
    <r>
      <t>30/06/2019:</t>
    </r>
    <r>
      <rPr>
        <sz val="11"/>
        <color rgb="FF000000"/>
        <rFont val="Calibri"/>
        <family val="2"/>
      </rPr>
      <t>Se realizaron pruebas a los instructivos mencionados:
- IN-GT-12-03 Instructivo Para Realizar El Backup Del Servidor Hp Ml370 G4 - Base De Datos Oracle.
- IN-GT-12-04 Instructivo Para Restaurar Backup Maquina – Servidor G4- Pruebas Base De Datos.</t>
    </r>
  </si>
  <si>
    <t>Las pruebas realizadas se registraron en un archivo drive que se encuentra en la siguiente ruta: https://docs.google.com/spreadsheets/d/1rkj1JMm4LnWNRWL--zXFJrjXKTK2WPHCiHY5g3cAogk/edit#gid=292185415</t>
  </si>
  <si>
    <t>Incluir en el plan de contingencia los roles que desempeñan el técnico y los ingenieros contratistas respecto de la administración y soporte de los sistemas de información.</t>
  </si>
  <si>
    <r>
      <rPr>
        <b/>
        <sz val="11"/>
        <color rgb="FF000000"/>
        <rFont val="Calibri"/>
        <family val="2"/>
      </rPr>
      <t>30/06/2019:</t>
    </r>
    <r>
      <rPr>
        <sz val="11"/>
        <color rgb="FF000000"/>
        <rFont val="Calibri"/>
        <family val="2"/>
      </rPr>
      <t xml:space="preserve"> En el numeral 3 del PL-GT-12-02 Plan de contingencia Tecnológica se incluyeron los roles que desempeñan el Técnico Operativo y los Ingenieros Contratistas de la OAP. </t>
    </r>
  </si>
  <si>
    <t>Este documento puede ser consultado en Maola, Proceso de Gestión Tecnológica en el siguiente enlace: http://www.idep.edu.co/sites/default/files/PL-GT-12-02%20Plan%20Contingencia%20Tecno%20V9.pdf</t>
  </si>
  <si>
    <r>
      <t xml:space="preserve">30/06/2019: </t>
    </r>
    <r>
      <rPr>
        <sz val="11"/>
        <color rgb="FF000000"/>
        <rFont val="Calibri"/>
        <family val="2"/>
      </rPr>
      <t>Se elaboró un archivo en drive en el que se registran las pruebas implementadas  por parte de los Ingenieros contratistas y el Técnico Operativo de la OAP a los manuales e instructivos de los sistemas de información y servicios tecnológicos elaborados.</t>
    </r>
  </si>
  <si>
    <t>El archivo en Drive puede ser consultado en la siguiente ruta: https://docs.google.com/spreadsheets/d/1rkj1JMm4LnWNRWL--zXFJrjXKTK2WPHCiHY5g3cAogk/edit#gid=292185415</t>
  </si>
  <si>
    <r>
      <t xml:space="preserve">30/06/2019: </t>
    </r>
    <r>
      <rPr>
        <sz val="11"/>
        <color rgb="FF000000"/>
        <rFont val="Calibri"/>
        <family val="2"/>
      </rPr>
      <t>Los planes Tácticos de los proyectos del PETIC se encuentran actualizados y con el seguimiento respectivo a cada una de las actividades programadas.</t>
    </r>
  </si>
  <si>
    <t>Carpeta Compartida de la OAP en la siguiente ruta: \\192.168.1.251\120_oap\IDEP2019\120_28_PLANES\16_Planes Estratégicos de Tecnologías de la Información y las Comunicaciones PETIC 2019.
Indicador GT-02 Cumplimiento de las actividades del plan estratégico de tecnologías de la información y las comunicaciones PETI en la vigencia.</t>
  </si>
  <si>
    <r>
      <t>30/06/2019:</t>
    </r>
    <r>
      <rPr>
        <sz val="11"/>
        <color rgb="FF000000"/>
        <rFont val="Calibri"/>
        <family val="2"/>
      </rPr>
      <t xml:space="preserve"> Se incluyó en el PL-GT-12-01 PETIC del IDEP en su numeral 7.1. la relación y descripción de los indicadores y riesgos asociados al Proceso de Gestión Tecnológica.</t>
    </r>
  </si>
  <si>
    <t>Documento publicado en Maloca en la siguiente ruta: http://www.idep.edu.co/sites/default/files/PL-GT-12-01_PETIC_V12.pdf</t>
  </si>
  <si>
    <r>
      <t xml:space="preserve">30/06/2019: </t>
    </r>
    <r>
      <rPr>
        <sz val="11"/>
        <color rgb="FF000000"/>
        <rFont val="Calibri"/>
        <family val="2"/>
      </rPr>
      <t>Se incluyó en el PL-GT-12-01 PETIC del IDEP en su numeral 5.1.1. una matriz de Debilidades, Oportunidades, Fortalezas y Amenazas - DOFA.</t>
    </r>
  </si>
  <si>
    <t>El documento puede ser consultado en la siguiente ruta: http://www.idep.edu.co/sites/default/files/PL-GT-12-01_PETIC_V12.pdf</t>
  </si>
  <si>
    <r>
      <rPr>
        <b/>
        <sz val="11"/>
        <color rgb="FF000000"/>
        <rFont val="Calibri"/>
        <family val="2"/>
      </rPr>
      <t>30/06/2019:</t>
    </r>
    <r>
      <rPr>
        <sz val="11"/>
        <color rgb="FF000000"/>
        <rFont val="Calibri"/>
        <family val="2"/>
      </rPr>
      <t xml:space="preserve"> Se configuró desde la consola GSuite las políticas de complejidad en las contraseñas para el correo electrónico, que no permita usar contraseñas anteriores  y con una periodicidad de  tres (3) meses, que automáticamente solicitará al usuario realizar el cambio de clave.</t>
    </r>
  </si>
  <si>
    <t>Consola Gsuite con la configuración realizada. En el mes de mayo el sistema solicitó cambio de contraseña a los usuarios de correo electrónico Institucional.</t>
  </si>
  <si>
    <r>
      <t xml:space="preserve">30/06/2019: </t>
    </r>
    <r>
      <rPr>
        <sz val="11"/>
        <color rgb="FF000000"/>
        <rFont val="Calibri"/>
        <family val="2"/>
      </rPr>
      <t>Se aplicaron las siguientes políticas al dominio:
- Extensión mínima 8 caracteres.
- Complejidad en las contraseñas.
- No se puede repetir contraseñas anteriores.
- Solicitud de cambio de contraseña cada cuatro (4) meses.</t>
    </r>
  </si>
  <si>
    <t>Dominio con Políticas Activas.</t>
  </si>
  <si>
    <r>
      <t xml:space="preserve">30/06/2019: </t>
    </r>
    <r>
      <rPr>
        <sz val="11"/>
        <color rgb="FF000000"/>
        <rFont val="Calibri"/>
        <family val="2"/>
      </rPr>
      <t>Se suscribieron acuerdos de confidencialidad con los siguientes contratistas:
-  IT GOP que provee el servicio de soporte y actualización del sistema de información administrativo y financiero del IDEP.
- De igual manera se hizo con el proveedor Soporte Lógico, que proporciona el servicio de soporte, actualización y mantenimiento al sistema de información HUMANO.
- Ingenieros contratistas de la OAP.</t>
    </r>
  </si>
  <si>
    <t>Los acuerdos de Confidencialidad suscritos se pueden consultar en:
- Expediente del Contrato No. 74 de 2019. Soporte Lógico.
- Expediente del Contrato No. 100 de 2019. IT GOP.
- Expediente del Contrato No. 012 de 2019. Oscar Lozano.
- Expediente del Contrato No. 028 de 2019.Juliett Yaver.
- Expediente del Contrato No. 045 de 2019. Jaime Acosta.</t>
  </si>
  <si>
    <r>
      <t xml:space="preserve">30/06/2019: </t>
    </r>
    <r>
      <rPr>
        <sz val="11"/>
        <color rgb="FF000000"/>
        <rFont val="Calibri"/>
        <family val="2"/>
      </rPr>
      <t>Se elaboró el documento que describe las políticas y condiciones necesarias para el acceso a través de VPN para funcionarios y contratistas.</t>
    </r>
  </si>
  <si>
    <r>
      <t xml:space="preserve">30/06/2019: </t>
    </r>
    <r>
      <rPr>
        <sz val="11"/>
        <color rgb="FF000000"/>
        <rFont val="Calibri"/>
        <family val="2"/>
      </rPr>
      <t xml:space="preserve">Se elaboró el documento que contiene el protocolo para ejecutar despliegues en producción para los sistemas de información GOOBI y HUMANO. </t>
    </r>
  </si>
  <si>
    <t>Elaborar un documento que contenga el protocolo para actualizar el sistema operativo que soporta página Web y Micrositios.</t>
  </si>
  <si>
    <r>
      <t>30/06/2019:</t>
    </r>
    <r>
      <rPr>
        <sz val="11"/>
        <color rgb="FF000000"/>
        <rFont val="Calibri"/>
        <family val="2"/>
      </rPr>
      <t xml:space="preserve"> Se elaboró el documento que describe el protocolo para actualizar el sistema operativo que soporta página Web y Micrositios.</t>
    </r>
  </si>
  <si>
    <r>
      <t xml:space="preserve">30/06/2019: </t>
    </r>
    <r>
      <rPr>
        <sz val="11"/>
        <color rgb="FF000000"/>
        <rFont val="Calibri"/>
        <family val="2"/>
      </rPr>
      <t>Se implementó en un archivo en Drive para el registro de actualizaciones que se hacen a los sistemas de información y los servidores del IDEP.</t>
    </r>
  </si>
  <si>
    <t>Archivo Drive con la bitácora de actualizaciones que se encuentra en el siguiente enlace: https://docs.google.com/spreadsheets/d/1Ro9z3pH1J8SXre-KB6py4YiCpgXZaukJt_QYx5JakBs/edit#gid=0</t>
  </si>
  <si>
    <r>
      <t xml:space="preserve">30/06/2019: </t>
    </r>
    <r>
      <rPr>
        <sz val="11"/>
        <color rgb="FF000000"/>
        <rFont val="Calibri"/>
        <family val="2"/>
      </rPr>
      <t>Con el seguimiento a mapa de riesgos realizado durante el primer cuatrimestre del año, se revisó y ajustó la valoración y los controles al riesgo mencionado, acorde con las observaciones de la auditoría de Control Interno realizada al Proceso de Gestión Tecnológica.</t>
    </r>
  </si>
  <si>
    <t>Mapa de Riesgos del Proceos de Gestión Tecnológica:
http://www.idep.edu.co/?q=content/mapa-de-riesgos-por-proceso#overlay-context=</t>
  </si>
  <si>
    <t>Contratista Web  y TI</t>
  </si>
  <si>
    <r>
      <t>30/06/2019:</t>
    </r>
    <r>
      <rPr>
        <sz val="11"/>
        <color rgb="FF000000"/>
        <rFont val="Calibri"/>
        <family val="2"/>
      </rPr>
      <t xml:space="preserve"> Se realizaron las configuraciones en el dominio, firewall y antivirus. Adicionalmente el Técnico Operativo realizó prueba en el equipo del contratista John Rincón con el usuario jrincon, y se evidenció que no permite instalar programas, esto se observa en la ventana que se muestra, solicitando ingresar un usuario y contraseña autorizado para instalar. 
El Ingeniero Webmaster realizó ajustes a la configuración de las políticas del Firewall para evitar el acceso a sitios no autorizados, potencialmente riesgosos para la seguridad digital o descarga de archivos ejecutables como programas espías. </t>
    </r>
  </si>
  <si>
    <t>Registro de las actualizaciones que se realizaron al dominio, firewall y antivirus en el enlace: https://docs.google.com/spreadsheets/d/1Ro9z3pH1J8SXre-KB6py4YiCpgXZaukJt_QYx5JakBs/edit#gid=1828784513</t>
  </si>
  <si>
    <r>
      <t xml:space="preserve">30/06/2019: </t>
    </r>
    <r>
      <rPr>
        <sz val="11"/>
        <color rgb="FF000000"/>
        <rFont val="Calibri"/>
        <family val="2"/>
      </rPr>
      <t>El día 13 de junio de 2019, se llevó a cabo reunión con el proveedor ITSELLCON, mediante la cual se parametrizaron restricciones de seguridad del antivirus.</t>
    </r>
  </si>
  <si>
    <t>Parametrizaciones realizadas al Antivirus y hoja de asistencia de la reunión que se encuentra  en el expediente contractual No. 134 de 2018.</t>
  </si>
  <si>
    <r>
      <t xml:space="preserve">30/06/2019: </t>
    </r>
    <r>
      <rPr>
        <sz val="11"/>
        <color rgb="FF000000"/>
        <rFont val="Calibri"/>
        <family val="2"/>
      </rPr>
      <t>El Técnico Operativo de la OAP realizó la configuración de la red Wifi IDEP Pública para que no se pueda hacer ping.</t>
    </r>
  </si>
  <si>
    <t>Escalar al proveedor de Firewall las alertas de eventos de correo entrante y el registro de eventos y logs.</t>
  </si>
  <si>
    <r>
      <t xml:space="preserve">30/06/2019: </t>
    </r>
    <r>
      <rPr>
        <sz val="11"/>
        <color rgb="FF000000"/>
        <rFont val="Calibri"/>
        <family val="2"/>
      </rPr>
      <t>Se llevó a cabo reunión el 13 de junio con los proveedores de firewall y antivirus para aplicar las reglas de no ejecución de programas espías. En esta misma reunión se escaló al proveedor el caso del equipo MAC, para que no permita desactivar el antivirus y fue solucionado.</t>
    </r>
  </si>
  <si>
    <t>Hoja de Asistencia de la reunión, que se encuentra en el expediente contractual No. 134 de 2018.</t>
  </si>
  <si>
    <r>
      <rPr>
        <b/>
        <sz val="11"/>
        <color rgb="FF000000"/>
        <rFont val="Calibri"/>
        <family val="2"/>
      </rPr>
      <t xml:space="preserve">30/06/2019: </t>
    </r>
    <r>
      <rPr>
        <sz val="11"/>
        <color rgb="FF000000"/>
        <rFont val="Calibri"/>
        <family val="2"/>
      </rPr>
      <t>Se estableció como política de dominio el bloqueo del panel de control, al cual ya no es posible acceder por parte de funcionarios y contratistas y se restringió el horario de acceso a las máquinas (Computadores) de 06:00 am a 06:00 pm.</t>
    </r>
  </si>
  <si>
    <t>Restricción del panel de control y horario en los computadores del IDEP.</t>
  </si>
  <si>
    <r>
      <rPr>
        <b/>
        <sz val="11"/>
        <color rgb="FF000000"/>
        <rFont val="Calibri"/>
        <family val="2"/>
      </rPr>
      <t>30/06/2019:</t>
    </r>
    <r>
      <rPr>
        <sz val="11"/>
        <color rgb="FF000000"/>
        <rFont val="Calibri"/>
        <family val="2"/>
      </rPr>
      <t xml:space="preserve"> El 13 de junio de 2019 Se llevó a cabo reunión el proveedor de firewall y antivirus ITSELLCON, en la cual se les escaló el incidente del programa espía y teniendo en cuenta esto se realizaron las configuraciones correspondientes.</t>
    </r>
  </si>
  <si>
    <t>Configuraciones del Firewall y el Antivirus y Hoja de Asistencia de la reunión, que se encuentra  en el expediente contractual No. 134 de 2018.</t>
  </si>
  <si>
    <r>
      <t xml:space="preserve">30/06/2019: </t>
    </r>
    <r>
      <rPr>
        <sz val="11"/>
        <color rgb="FF000000"/>
        <rFont val="Calibri"/>
        <family val="2"/>
      </rPr>
      <t>Se elaboró el instructivo IN-GT-1205 Cambio de Contraseña de Ingreso al Sistema de Información GOOBI y en su apartado No. 06 se incluyó como política que Ingeniero que realiza el soporte de primer nivel realizará esta acción cada cuatro (4) meses.</t>
    </r>
  </si>
  <si>
    <t>El documento puede ser consultado en la siguiente ruta: http://www.idep.edu.co/sites/default/files/IN-GT-12-05%20Instructivo%20contrasena%20GOOBI%20V1.pdf</t>
  </si>
  <si>
    <r>
      <t xml:space="preserve">30/06/2019: </t>
    </r>
    <r>
      <rPr>
        <sz val="11"/>
        <color rgb="FF000000"/>
        <rFont val="Calibri"/>
        <family val="2"/>
      </rPr>
      <t>El dominio fue creado en la hiperconvergencia como un servidor virtual, al cual se le instaló el sistema operativo Windows server 2016 y se depuraron las reglas del servidor de dominio.</t>
    </r>
  </si>
  <si>
    <r>
      <t xml:space="preserve">30/06/2019: </t>
    </r>
    <r>
      <rPr>
        <sz val="11"/>
        <color rgb="FF000000"/>
        <rFont val="Calibri"/>
        <family val="2"/>
      </rPr>
      <t>Se identificó el listado de direcciones MAC del IDEP y se ingresó a la configuración del Firewall de tal manera que solo estas MAC seleccionadas, sean aginadas a una dirección IP.</t>
    </r>
  </si>
  <si>
    <r>
      <t xml:space="preserve">30/06/2019: </t>
    </r>
    <r>
      <rPr>
        <sz val="11"/>
        <color rgb="FF000000"/>
        <rFont val="Calibri"/>
        <family val="2"/>
      </rPr>
      <t>Se elaboraron los instructivos:
- IN-GT-12-03 Instructivo Para Realizar El Backup Del Servidor Hp Ml370 G4 - Base De Datos Oracle
- IN-GT-12-04 Instructivo Para Restaurar Backup Maquina – Servidor G4- Pruebas Base De Datos</t>
    </r>
  </si>
  <si>
    <t>Los documentos pueden ser consultados en Maloca, Proceso de Gestión Tecnológica en el siguiente enlace: http://www.idep.edu.co/?q=content/gt-12-proceso-de-gesti%C3%B3n-tecnol%C3%B3gica#overlay-context=</t>
  </si>
  <si>
    <r>
      <rPr>
        <b/>
        <sz val="10"/>
        <color rgb="FF000000"/>
        <rFont val="Arial"/>
        <family val="2"/>
      </rPr>
      <t xml:space="preserve">03/04/2019: </t>
    </r>
    <r>
      <rPr>
        <sz val="10"/>
        <color rgb="FF000000"/>
        <rFont val="Arial"/>
        <family val="2"/>
      </rPr>
      <t xml:space="preserve">Teniendo en cuenta la especificidad del Plan de Emergencias, se programó la revisión y actualización con el apoyo de la ARL Liberty, quienes de acuerdo a disponibilidad asignaron asesor para el 09 de marzo. Al cierre del presente seguimiento se cuenta con la versión preliminar del documento, teniendo en cuenta que el profesional asignado por parte de ERGOMED (contratista de la ARL) se encuentra adelantado los ajustes solicitados.
</t>
    </r>
    <r>
      <rPr>
        <b/>
        <sz val="10"/>
        <color rgb="FF000000"/>
        <rFont val="Arial"/>
        <family val="2"/>
      </rPr>
      <t xml:space="preserve">02/07/2019: </t>
    </r>
    <r>
      <rPr>
        <sz val="10"/>
        <color rgb="FF000000"/>
        <rFont val="Arial"/>
        <family val="2"/>
      </rPr>
      <t xml:space="preserve">Se ejecutó la actualización del Plan Interno de Respuesta a Emergencias y Análisis de vulnerabilidad. El documento se encuentra publicado en la Maloca AulaSIG. </t>
    </r>
  </si>
  <si>
    <r>
      <rPr>
        <b/>
        <sz val="10"/>
        <color rgb="FF000000"/>
        <rFont val="Arial"/>
        <family val="2"/>
      </rPr>
      <t>03/04/2019:</t>
    </r>
    <r>
      <rPr>
        <sz val="10"/>
        <color rgb="FF000000"/>
        <rFont val="Arial"/>
        <family val="2"/>
      </rPr>
      <t xml:space="preserve">
_Acta de visita y levantamiento de información ARL
_Documento preliminar y correos electrónicos
</t>
    </r>
    <r>
      <rPr>
        <b/>
        <sz val="10"/>
        <color rgb="FF000000"/>
        <rFont val="Arial"/>
        <family val="2"/>
      </rPr>
      <t>02/07/2019</t>
    </r>
    <r>
      <rPr>
        <sz val="10"/>
        <color rgb="FF000000"/>
        <rFont val="Arial"/>
        <family val="2"/>
      </rPr>
      <t>: Documento Plan Interno de Respuesta a Emergencias y Análisis de vulnerabilidad http://www.idep.edu.co/sites/default/files/PL-GRF-11-02_Plan_Emergencias_V4.pdf</t>
    </r>
  </si>
  <si>
    <r>
      <rPr>
        <b/>
        <sz val="10"/>
        <color rgb="FF000000"/>
        <rFont val="Arial"/>
        <family val="2"/>
      </rPr>
      <t>03/04/2019</t>
    </r>
    <r>
      <rPr>
        <sz val="10"/>
        <color rgb="FF000000"/>
        <rFont val="Arial"/>
        <family val="2"/>
      </rPr>
      <t xml:space="preserve">: Se avanzó en la elaboración del programa de orden y aseo
</t>
    </r>
    <r>
      <rPr>
        <b/>
        <sz val="10"/>
        <color rgb="FF000000"/>
        <rFont val="Arial"/>
        <family val="2"/>
      </rPr>
      <t>02/07/2019:</t>
    </r>
    <r>
      <rPr>
        <sz val="10"/>
        <color rgb="FF000000"/>
        <rFont val="Arial"/>
        <family val="2"/>
      </rPr>
      <t xml:space="preserve"> Se elaboró y adoptó en el Sistema Integrado de Gestión el Programa de Orden y Aseo, y se avanzó en su implementación con el desarrollo de actividades de socialización y actividades practicas en las oficinas de la Entidad. El documento se encuentra publicado en la Maloca AulaSIG. </t>
    </r>
  </si>
  <si>
    <r>
      <rPr>
        <b/>
        <sz val="10"/>
        <color rgb="FF000000"/>
        <rFont val="Arial"/>
        <family val="2"/>
      </rPr>
      <t>03/04/2019:</t>
    </r>
    <r>
      <rPr>
        <sz val="10"/>
        <color rgb="FF000000"/>
        <rFont val="Arial"/>
        <family val="2"/>
      </rPr>
      <t xml:space="preserve"> Documento preliminar
</t>
    </r>
    <r>
      <rPr>
        <b/>
        <sz val="10"/>
        <color rgb="FF000000"/>
        <rFont val="Arial"/>
        <family val="2"/>
      </rPr>
      <t>02/07/2019:</t>
    </r>
    <r>
      <rPr>
        <sz val="10"/>
        <color rgb="FF000000"/>
        <rFont val="Arial"/>
        <family val="2"/>
      </rPr>
      <t xml:space="preserve"> Programa de orden y aseo http://www.idep.edu.co/sites/default/files/PG-GTH-13-01%20Programa%20orden%20aseo%20V1.pdf
Listados de asistencia y registro fotográfico</t>
    </r>
  </si>
  <si>
    <r>
      <rPr>
        <b/>
        <sz val="10"/>
        <color rgb="FF000000"/>
        <rFont val="Arial"/>
        <family val="2"/>
      </rPr>
      <t>03/04/2019</t>
    </r>
    <r>
      <rPr>
        <sz val="10"/>
        <color rgb="FF000000"/>
        <rFont val="Arial"/>
        <family val="2"/>
      </rPr>
      <t xml:space="preserve">: No se han realizado actividades especificas para el desarrollo de esta acción
</t>
    </r>
    <r>
      <rPr>
        <b/>
        <sz val="10"/>
        <color rgb="FF000000"/>
        <rFont val="Arial"/>
        <family val="2"/>
      </rPr>
      <t xml:space="preserve">
02/07/2019</t>
    </r>
    <r>
      <rPr>
        <sz val="10"/>
        <color rgb="FF000000"/>
        <rFont val="Arial"/>
        <family val="2"/>
      </rPr>
      <t>: Se realizó la modificación del formato de auto-reporte de condiciones de trabajo y salud, y se socializó a los servidores de la Entidad mediante pieza de comunicación por correo electrónico institucional.</t>
    </r>
  </si>
  <si>
    <r>
      <rPr>
        <b/>
        <sz val="10"/>
        <color rgb="FF000000"/>
        <rFont val="Arial"/>
        <family val="2"/>
      </rPr>
      <t xml:space="preserve">02/07/2019: </t>
    </r>
    <r>
      <rPr>
        <sz val="10"/>
        <color rgb="FF000000"/>
        <rFont val="Arial"/>
        <family val="2"/>
      </rPr>
      <t>Pieza de socialización y correo electrónico institucional</t>
    </r>
  </si>
  <si>
    <r>
      <t xml:space="preserve">Actividad quese realizara una vez se tengan convalidadas las Tablas de Valoracion Documental 
06/10/2017: Actividad en desarrollado , la cual se implementara una vez se tengan convalidadas las Tablas de Valoración Documental. 
</t>
    </r>
    <r>
      <rPr>
        <b/>
        <sz val="10"/>
        <color rgb="FF000000"/>
        <rFont val="Arial"/>
        <family val="2"/>
      </rPr>
      <t>23/11/2017</t>
    </r>
    <r>
      <rPr>
        <sz val="10"/>
        <color rgb="FF000000"/>
        <rFont val="Arial"/>
        <family val="2"/>
      </rPr>
      <t xml:space="preserve">: Actividad progrmada para el 2019 una vez se convaliden las Tablas de valoracion Documental
</t>
    </r>
    <r>
      <rPr>
        <b/>
        <sz val="10"/>
        <color rgb="FF000000"/>
        <rFont val="Arial"/>
        <family val="2"/>
      </rPr>
      <t xml:space="preserve">11/12/2018 </t>
    </r>
    <r>
      <rPr>
        <sz val="10"/>
        <color rgb="FF000000"/>
        <rFont val="Arial"/>
        <family val="2"/>
      </rPr>
      <t xml:space="preserve">El 19 de noviembre se recibio de la secretaria tecnica del consejo Distrital de Archivos de Bogota concepto de viabilidad de convalidacion de las TVD
</t>
    </r>
    <r>
      <rPr>
        <b/>
        <sz val="10"/>
        <color rgb="FF000000"/>
        <rFont val="Arial"/>
        <family val="2"/>
      </rPr>
      <t>03/04/2019</t>
    </r>
    <r>
      <rPr>
        <sz val="10"/>
        <color rgb="FF000000"/>
        <rFont val="Arial"/>
        <family val="2"/>
      </rPr>
      <t xml:space="preserve">: </t>
    </r>
    <r>
      <rPr>
        <sz val="10"/>
        <rFont val="Arial"/>
        <family val="2"/>
      </rPr>
      <t>Una vez se obtuvo la convalidación de las TVD el 13 de diciembre de 2018, se han llevado a cabo las siguientes actividades:
1) Se realizó el plan de trabajo  para la intervencion del fondo documental acumulado. 
2) En enero de 2019 la entidad realizo un contrato de un tecnico y en febrero el de un auxiliar
3) Se realizó la inscripción de las Tablas de Valoración Documental en el Registro Único de Series Documentales del AGN, la entidad se encuentra a la espera de la expedicion del certificado. 
4) Se emitió la resolucion No. 018 del 19/02/2019, mediante la cual se adoptó e implementó las TVD en el Instituto.
5) Se realizó la identificación de las series documentales que de acuerdo a la TVD tienen disposición final y eliminación. 
6) Se realizó el inventario documental de 687 carpetas contenidas en 53 cajas, lo que equivale a  13.025 m/l</t>
    </r>
    <r>
      <rPr>
        <b/>
        <sz val="10"/>
        <rFont val="Arial"/>
        <family val="2"/>
      </rPr>
      <t xml:space="preserve">
03/07/2019: </t>
    </r>
    <r>
      <rPr>
        <sz val="10"/>
        <rFont val="Arial"/>
        <family val="2"/>
      </rPr>
      <t>a)Se oficializo el registro de las Tablas de Valoracion Documental del Instituto en el Registro Unico de series del Archivo General de la Nacion. Quedaron registradas bajo el No. TVD - 25 del 29 de abril de 2019. Se publicaron en la Pagina Web del Instituto las Tablas de valoracion Documental con sus respectivos anexos.b) Se presento en el comite  institucional de gestion y desempeño el 27 de mayo de 2019 el inventario de 267 cajas con 3237 carpetas para eliminar; el comite aprobo la eliminacion. En cuanto se apruebe el acta el inventario se publicara en la Web.</t>
    </r>
  </si>
  <si>
    <r>
      <t xml:space="preserve">Q:\TABLA DE VALORACION_NOVIEMBRE-2018\TVD_IDEP_CD_13_11_2018 concepto técnico
</t>
    </r>
    <r>
      <rPr>
        <b/>
        <sz val="10"/>
        <color rgb="FF000000"/>
        <rFont val="Arial"/>
        <family val="2"/>
      </rPr>
      <t xml:space="preserve">03/04/2019: 
 - </t>
    </r>
    <r>
      <rPr>
        <sz val="10"/>
        <color rgb="FF000000"/>
        <rFont val="Arial"/>
        <family val="2"/>
      </rPr>
      <t xml:space="preserve">Acta CDA del 13/12/2018
 - Pantallazo de trámite del RUSD, documentos que se encuentran en el archivo de gestión \\192.168.1.251\300_SAFyCD\IDEP2019
e) Resolución 018 de 2019
</t>
    </r>
    <r>
      <rPr>
        <b/>
        <sz val="10"/>
        <color rgb="FF000000"/>
        <rFont val="Arial"/>
        <family val="2"/>
      </rPr>
      <t xml:space="preserve">03/07/2019: </t>
    </r>
    <r>
      <rPr>
        <sz val="10"/>
        <color rgb="FF000000"/>
        <rFont val="Arial"/>
        <family val="2"/>
      </rPr>
      <t>a)http://www.idep.edu.co/?q=tablas-de-valoracion-documental-idep b) FT-GD-07-06_INVENTARIO_SERIES_ELIMINACION_FINAL</t>
    </r>
  </si>
  <si>
    <r>
      <t xml:space="preserve">03/04/2019:  </t>
    </r>
    <r>
      <rPr>
        <sz val="10"/>
        <color rgb="FF000000"/>
        <rFont val="Arial"/>
        <family val="2"/>
      </rPr>
      <t xml:space="preserve">Para la vigencia 2019 se establecieron tres indicadores para el proceso Gestión documental: 
1. Porcentaje de ejecución de el Plan Institucional de archivos - PINAR para la vigencia 2019 
2. Porcentaje de respuestas de las PQRS  con observaciones de acuerdo a la evaluación de oportunidad, coherencia, claridad y/o calidez de los informes del Sistema Distrital de Quejas y Soluciones.
3. Porcentaje de PQRS atendidos oportunamente en los tiempos que la ley establece. 
Particularmente mediante este último indicador se buscará medir la oportunidad en la respuesta a las PQRS que formula la ciudadanía y/o partes interesadas, dentro de los tiempos de ley.  El mecanismo de medición se definió como la sumatoria de la cantidad de PQRS atendidos oportunamente (dentro de los tiempos de ley según reporte del SDQS) sobre la cantidad total de PQRS recibidos en la entidad menos la cantidad de PQRS que estén en proceso de respuesta que estén dentro de los tiempos de ley. Para el primer trimestre de 2019 re reportó este indicador al 100% de cumplimiento.  
</t>
    </r>
    <r>
      <rPr>
        <b/>
        <sz val="10"/>
        <color rgb="FF000000"/>
        <rFont val="Arial"/>
        <family val="2"/>
      </rPr>
      <t xml:space="preserve">03/07/2019: </t>
    </r>
    <r>
      <rPr>
        <sz val="10"/>
        <color rgb="FF000000"/>
        <rFont val="Arial"/>
        <family val="2"/>
      </rPr>
      <t xml:space="preserve">Se reportaron los indicadores establecidos con corte al 30/06/2019 en los cuales se dió cumplimiento a las metas establecidas.
</t>
    </r>
  </si>
  <si>
    <r>
      <t xml:space="preserve">03/04/2019: </t>
    </r>
    <r>
      <rPr>
        <sz val="10"/>
        <color indexed="8"/>
        <rFont val="Arial"/>
        <family val="2"/>
      </rPr>
      <t xml:space="preserve">Código:  FT- MIC-03-05 HOJA DE VIDA DEL INDICADOR  del proceso de Gestión Documental
</t>
    </r>
    <r>
      <rPr>
        <b/>
        <sz val="10"/>
        <color indexed="8"/>
        <rFont val="Arial"/>
        <family val="2"/>
      </rPr>
      <t xml:space="preserve">03/07/2019: </t>
    </r>
    <r>
      <rPr>
        <sz val="10"/>
        <color indexed="8"/>
        <rFont val="Arial"/>
        <family val="2"/>
      </rPr>
      <t>Código:  FT- MIC-03-05 HOJA DE VIDA DEL INDICADOR  del proceso de Gestión Documental publicada en http://www.idep.edu.co/?q=content/indicadores-de-gesti%C3%B3n</t>
    </r>
  </si>
  <si>
    <r>
      <rPr>
        <b/>
        <sz val="10"/>
        <color rgb="FF000000"/>
        <rFont val="Arial"/>
        <family val="2"/>
      </rPr>
      <t xml:space="preserve">Primer Trimestre: </t>
    </r>
    <r>
      <rPr>
        <sz val="10"/>
        <color rgb="FF000000"/>
        <rFont val="Arial"/>
        <family val="2"/>
      </rPr>
      <t xml:space="preserve">El documento del  Manual de atención al ciudadano del instituto para la investigación educativa y el desarrollo pedagógico - IDEP se encuentra en proceso de actualización. Lo anterior debido a que  atendiendo a la circular 007-2018  emitida por la Subsecretaria de Servicio a la ciudadanía, se inicia el  proceso de adopción del Manual para la gestión de Peticiones Ciudadanas, como herramienta técnica que contribuye el mejoramiento continuo de la prestación del Servicio de la Ciudadanía en el Distrito. Es así como se elabora el Manual de Gestión de Peticiones para el IDEP , el cual se encuentra  en proceso de revisión y validación por el líder del proceso de Atención al ciudadano. Posterior a la formulación de este manual, permitirá realizar una actualización  del Manual de Atención al ciudadano del IDEP frente a las peticiones que interpone la ciudadanía. 
</t>
    </r>
    <r>
      <rPr>
        <b/>
        <sz val="10"/>
        <color rgb="FF000000"/>
        <rFont val="Arial"/>
        <family val="2"/>
      </rPr>
      <t xml:space="preserve">Segundo Trimestre: </t>
    </r>
    <r>
      <rPr>
        <sz val="10"/>
        <color rgb="FF000000"/>
        <rFont val="Arial"/>
        <family val="2"/>
      </rPr>
      <t xml:space="preserve">Durante este trimestre se elaboraron y actualizaron los siguientes documentos : El documento del  Manual de atención al ciudadano del Instituto para la investigación educativa y el desarrollo pedagógico - IDEP y el  Manual de Gestión de Peticiones para el IDEP, los cuales tiene fecha de publicación del 21/05/2019, se encuentran disponibles en el Aula Maloca SIG. Posterior a esto, se realizó una campaña virtual a los servidores públicos del IDEP a través del boletín interno de comunicaciones y correos electrónicos, con el fin de sensibilizarlos en la necesidad de atender a los usuarios  de manera oportuna, eficaz y digna atendiendo a los lineamientos del Manual de atención al ciudadano del IDEP. </t>
    </r>
  </si>
  <si>
    <r>
      <rPr>
        <b/>
        <sz val="10"/>
        <color rgb="FF000000"/>
        <rFont val="Arial"/>
        <family val="2"/>
      </rPr>
      <t xml:space="preserve">05/12/2018: </t>
    </r>
    <r>
      <rPr>
        <sz val="10"/>
        <color rgb="FF000000"/>
        <rFont val="Arial"/>
        <family val="2"/>
      </rPr>
      <t xml:space="preserve">Se realiza socialización el 26/10/2018 a funcionarios y contratistas  sobre recomendaciones en seguridad de la </t>
    </r>
    <r>
      <rPr>
        <sz val="10"/>
        <rFont val="Arial"/>
        <family val="2"/>
      </rPr>
      <t xml:space="preserve">información, una vez se tengan documentados los procedimientos establecidos en el MSPI se realizará la socialización correspondiente,  actividad que se reprograma para la siguiente vigencia.   
</t>
    </r>
    <r>
      <rPr>
        <b/>
        <sz val="10"/>
        <rFont val="Arial"/>
        <family val="2"/>
      </rPr>
      <t>31/03/2019:</t>
    </r>
    <r>
      <rPr>
        <sz val="10"/>
        <rFont val="Arial"/>
        <family val="2"/>
      </rPr>
      <t xml:space="preserve"> Se programó una socialización a funcionarios y contratistas del IDEP sobre los procedimientos establecidos en seguridad y privacidad de la información, especialmente con el servicio de correo electrónico. Esta capacitación se llevará a cabo el 02 de abril de 2019 y en el próximo trimestre se reportará el cumplimiento de la actividad.
</t>
    </r>
    <r>
      <rPr>
        <b/>
        <sz val="10"/>
        <rFont val="Arial"/>
        <family val="2"/>
      </rPr>
      <t xml:space="preserve">30/06/2019: </t>
    </r>
    <r>
      <rPr>
        <sz val="10"/>
        <rFont val="Arial"/>
        <family val="2"/>
      </rPr>
      <t xml:space="preserve">El día 02 de abril de 2019, se llevó a cabo una socialización con funcionarios y contratistas del IDEP sobre los procedimientos establecidos en seguridad y privacidad de la información. Así mismo,  el día 30 de mayo de 2019 se llevó a cabo una socialización de las políticas TIC que adopta el IDEP, que están enfocadas a preservar la seguridad de la información Institucional y al buen uso de los recursos tecnológicos con los que cuenta el Instituto. En esta misma sesión, se indicó a los funcionarios y contratistas del IDEP cómo identificar riesgos de seguridad de la información y posibles ataques informáticos, y el proceso a seguir cuando esto ocurra. A continuación cito los apartados de la presentación: </t>
    </r>
    <r>
      <rPr>
        <b/>
        <sz val="10"/>
        <rFont val="Arial"/>
        <family val="2"/>
      </rPr>
      <t xml:space="preserve">"11. Los usuarios del correo electrónico no deben abrir los archivos anexos colocados en mensajes de remitentes desconocidos o sospechosos. Si llegan mensajes con esta característica, se debe informar a la Oficina Asesora de Planeación mediante http://www.idep.edu.co/mesadeayuda y llamar a la extensión 107 ". </t>
    </r>
    <r>
      <rPr>
        <sz val="10"/>
        <rFont val="Arial"/>
        <family val="2"/>
      </rPr>
      <t>Por otra parte,  el día 31 de mayo de 2019 se envió a través de correo electrónico a funcionarios y contratistas del IDEP, una campaña con los Tips para fortalecer la seguridad de la información Institucional. Por último, en este mismo plan de mejora se estableció en la acción No. 43 para el mes de agosto la siguiente actividad "Realizar una socialización con información acerca de cómo identificar ataques informáticos y las medidas preventivas y reactivas a tomar en cada caso."  Por lo tanto se solicita el cierre de esta acción.</t>
    </r>
  </si>
  <si>
    <r>
      <rPr>
        <b/>
        <sz val="10"/>
        <rFont val="Arial"/>
        <family val="2"/>
      </rPr>
      <t xml:space="preserve">07/12/2108: </t>
    </r>
    <r>
      <rPr>
        <sz val="10"/>
        <rFont val="Arial"/>
        <family val="2"/>
      </rPr>
      <t>Se realizó seguimiento el 25/10/2018 por parte del líder del proceso y el equipo de tecnología en donde se concluye que  esta actividad no se ejecutará debido a la falta de recurso humano para realizar esta verificación, por tal razón se elimina esta acción.</t>
    </r>
  </si>
  <si>
    <r>
      <rPr>
        <b/>
        <sz val="10"/>
        <rFont val="Arial"/>
        <family val="2"/>
      </rPr>
      <t xml:space="preserve">07/12/2108: </t>
    </r>
    <r>
      <rPr>
        <sz val="10"/>
        <rFont val="Arial"/>
        <family val="2"/>
      </rPr>
      <t xml:space="preserve">Se realizó seguimiento el 25/10/2018 por parte del líder del proceso y el equipo de tecnología en donde se concluye que esta acción por la manera en que fue planteada no es clara razón por la cual se elimina. 
</t>
    </r>
  </si>
  <si>
    <r>
      <rPr>
        <b/>
        <sz val="10"/>
        <rFont val="Arial"/>
        <family val="2"/>
      </rPr>
      <t xml:space="preserve">07/12/2108: </t>
    </r>
    <r>
      <rPr>
        <sz val="10"/>
        <rFont val="Arial"/>
        <family val="2"/>
      </rPr>
      <t xml:space="preserve">Se realizó seguimiento el 25/10/2018 por parte del líder del proceso y el equipo de tecnología en donde se concluye que  esta actividad  no se ejecutará,  teniendo en cuenta que no se tienen recursos disponibles </t>
    </r>
  </si>
  <si>
    <r>
      <t xml:space="preserve">30/06/2019: </t>
    </r>
    <r>
      <rPr>
        <sz val="11"/>
        <color rgb="FF000000"/>
        <rFont val="Calibri"/>
        <family val="2"/>
      </rPr>
      <t xml:space="preserve">Se actualizó la base de datos de activos de información  con las licencias a favor del IDEP. Se actualizó la carpeta física con las licencias que son de propiedad del Instituto. Se incluye en la carpeta el certificado del registro de la Dirección Nacional de Derechos de Autor: Libro 13, Tomo 3 y partida 410 que evidencia que el Sistema de Información Administrativo y Financiero SIAFI realizó cambio de nombre a GOOBI y una comunicación expedida por Soporte Lógico en la que se refieren a la licencia corporativa del Sotware Humano. </t>
    </r>
  </si>
  <si>
    <t>Carpeta física con las licencias que reposa en la Oficina de Planeación en custodia del Ténico Operativo.</t>
  </si>
  <si>
    <t>En el documento FT-GTH-13-51 se establecen las condiciones para acceso VPN para los funcionarios.
En el Expediente Contractual No. 100 de 2019 suscrito con la empresa IT GOP se dedejó como obligación que el proveedor " Solicitar el acceso extendido a la VPN del IDEP, cuando requieran trabajar fuera del horario estipulado para uso de la VPN, el cual está establecido de lunes a viernes de 6:00 am a 8:00 pm"</t>
  </si>
  <si>
    <t>Documento con el protocolo que puede ser consultado en el Expediente Contractual No. 028 de 2019. Este documento será publicado en Maloca en el siguiente enlace:http://www.idep.edu.co/?q=content/gt-12-proceso-de-gesti%C3%B3n-tecnol%C3%B3gica#overlay-context=</t>
  </si>
  <si>
    <t>Este documento puede ser consultado en el Expediente contractual No. 012 de 2019. Este documento será publicado en Maloca en el siguiente enlace:http://www.idep.edu.co/?q=content/gt-12-proceso-de-gesti%C3%B3n-tecnol%C3%B3gica#overlay-context=</t>
  </si>
  <si>
    <r>
      <t xml:space="preserve">30/06/2019: </t>
    </r>
    <r>
      <rPr>
        <sz val="11"/>
        <color rgb="FF000000"/>
        <rFont val="Calibri"/>
        <family val="2"/>
      </rPr>
      <t>Las instantáneas se han tomado con frecuencia, se estableció que se realizarán los viernes en la noche. Se realizó un instructivo de toma de instantáneas para los servidores virtuales, el cual fue integrado al MN-GT-12-03 Manual del soporte del primer nivel y administración para la hiperconvergencia, en su numeral 5.</t>
    </r>
  </si>
  <si>
    <t>MN-GT-12-03 Manual del soporte del primer nivel y administración para la hiperconvergencia, en su numeral 5. http://www.idep.edu.co/?q=content/gt-12-proceso-de-gesti%C3%B3n-tecnol%C3%B3gica#overlay-context=</t>
  </si>
  <si>
    <r>
      <t xml:space="preserve">PRO - DIC-01-01
Hoja de calculo de Excel diligenciada disponible en: </t>
    </r>
    <r>
      <rPr>
        <sz val="8"/>
        <color rgb="FF000000"/>
        <rFont val="Arial"/>
        <family val="2"/>
      </rPr>
      <t>https://docs.google.com/spreadsheets/d/1NrZ6gwKmNQtgbSTjMcOSzoxdJXtd9GumnRhjx1Ah8cI/edit?usp=sharing</t>
    </r>
  </si>
  <si>
    <t>http://www.idep.edu.co/?q=content/idp-04-proceso-de-investigaci%C3%B3n-y-desarrollo-pedag%C3%B3gico</t>
  </si>
  <si>
    <t>Manual Técnico para el uso del servicio tecnológico para la comprobación de la duplicación de contenidos se encuentra disponible en el Aula Maloca SIG en: http://www.idep.edu.co/?q=content/idp-04-proceso-de-investigaci%C3%B3n-y-desarrollo-pedag%C3%B3gico
El procedimiento PRO-IDP-04-02 Ejecución y Seguimiento de Proyectos Investigación y Desarrollo se encuentra disponible en Aula Maloca SIG en  :  http://www.idep.edu.co/?q=content/idp-04-proceso-de-investigaci%C3%B3n-y-desarrollo-pedag%C3%B3gico</t>
  </si>
  <si>
    <r>
      <t xml:space="preserve">10/04/2018: Respuesta informe de seguimiento al Plan Archivístico rad 455 del 28/03/2018 Archivo General de la Nación
25/07/2018: Respuesta informe de  seguimiento al Plan de Mejoramiento Archivistico, el cual fue radicado en el IDEP bajo el No. 1014 del 17/07/2018  Archivo General de la Nación
22/10/2018: 
- Radicado No. 1053 del 24/07/2018
 - Radicado 901 del 19/10/2018
</t>
    </r>
    <r>
      <rPr>
        <b/>
        <sz val="10"/>
        <color indexed="8"/>
        <rFont val="Arial"/>
        <family val="2"/>
      </rPr>
      <t xml:space="preserve">
26/12/2018: </t>
    </r>
    <r>
      <rPr>
        <sz val="10"/>
        <color indexed="8"/>
        <rFont val="Arial"/>
        <family val="2"/>
      </rPr>
      <t xml:space="preserve">
 1) Concepto Técnico - TVD - Nov-2018
 2) Plan de Trabajo Intervención TVD
 3) TVD  Periodos:
    - 1994 a 1996
    - 1996  a 2000
    - 2000 a 2007
 4) Plan de Trabajo Intervención  TVD
</t>
    </r>
    <r>
      <rPr>
        <b/>
        <sz val="10"/>
        <color indexed="8"/>
        <rFont val="Arial"/>
        <family val="2"/>
      </rPr>
      <t xml:space="preserve">30/04/2019. 
</t>
    </r>
    <r>
      <rPr>
        <sz val="10"/>
        <color indexed="8"/>
        <rFont val="Arial"/>
        <family val="2"/>
      </rPr>
      <t xml:space="preserve">1. Resolución No. 018 de 2019.
2. Contratos No. 20 y 31 de 2019.
3. FUID a marzo de 2019.
4. FUIS de eliminación a marzo de 2019.
</t>
    </r>
    <r>
      <rPr>
        <b/>
        <sz val="10"/>
        <color indexed="8"/>
        <rFont val="Arial"/>
        <family val="2"/>
      </rPr>
      <t xml:space="preserve">30/07/2019. </t>
    </r>
    <r>
      <rPr>
        <sz val="10"/>
        <color indexed="8"/>
        <rFont val="Arial"/>
        <family val="2"/>
      </rPr>
      <t xml:space="preserve">
TVD publicadas en http://www.idep.edu.co/?q=tablas-de-valoracion-documental-idep b) FT-GD-07-06_INVENTARIO_SERIES_ELIMINACION_FINAL</t>
    </r>
  </si>
  <si>
    <t>}</t>
  </si>
  <si>
    <r>
      <t xml:space="preserve">PRIMER TRIMESTRE DE 2019:  </t>
    </r>
    <r>
      <rPr>
        <sz val="10"/>
        <color indexed="8"/>
        <rFont val="Arial"/>
        <family val="2"/>
      </rPr>
      <t xml:space="preserve">Se verificó la formulación de los indicadores: 
1. Porcentaje de respuestas de las PQRS  con observaciones de acuerdo a la evaluación de oportunidad, coherencia, claridad y/o calidez de los informes del Sistema Distrital de Quejas y Soluciones.
2. Porcentaje de PQRS atendidos oportunamente en los tiempos que la ley establece. 
Para el primer trimestre se reportó  avance del 100% de la meta propuesta.   Esta actividad continúa en seguimiento. 
</t>
    </r>
    <r>
      <rPr>
        <b/>
        <sz val="10"/>
        <color indexed="8"/>
        <rFont val="Arial"/>
        <family val="2"/>
      </rPr>
      <t xml:space="preserve">SEGUNDO TRIMESTRE DE 2019:  </t>
    </r>
    <r>
      <rPr>
        <sz val="10"/>
        <color indexed="8"/>
        <rFont val="Arial"/>
        <family val="2"/>
      </rPr>
      <t xml:space="preserve">Se verificó por parte de esta Oficina el reporte de indicadores del proceso de gestión documental para el segundo trimestre de 2019; para el indicadore del PINAR reporta un avance de cumplimiento del 100% para el segundo trimestre.
Por lo anterior se da cierre a esta acción por parte de esta Oficina.  </t>
    </r>
  </si>
  <si>
    <r>
      <rPr>
        <b/>
        <sz val="10"/>
        <color rgb="FF000000"/>
        <rFont val="Arial"/>
        <family val="2"/>
      </rPr>
      <t xml:space="preserve">13/12/2018 </t>
    </r>
    <r>
      <rPr>
        <sz val="10"/>
        <color rgb="FF000000"/>
        <rFont val="Arial"/>
        <family val="2"/>
      </rPr>
      <t xml:space="preserve">Se solicitó la actualización del Procedimiento PRO-GRF-11-01 Egresos o salidas y del  PRO-GRF-11-02 Ingresos o Altas de Almacén definitivas de bienes a la OAP. Los documentos fueron actualizados el 27/12/2018. 
</t>
    </r>
    <r>
      <rPr>
        <b/>
        <sz val="10"/>
        <color rgb="FF000000"/>
        <rFont val="Arial"/>
        <family val="2"/>
      </rPr>
      <t xml:space="preserve">03/04/2019: </t>
    </r>
    <r>
      <rPr>
        <sz val="10"/>
        <color rgb="FF000000"/>
        <rFont val="Arial"/>
        <family val="2"/>
      </rPr>
      <t>Se actualizo el proceso PRO-GRF-11-01 EGRESOS O SALIDAS DEFINITIVA DE BIENES Y
ELEMENTOS DEL INVENTARIO PROPIEDAD, PLANTA Y EQUIPO, el cual se encuentra publicado en Maloca Aula SIG con fecha de aprobación del 27/12/2018, en donde se idetifica como política de operacion "</t>
    </r>
    <r>
      <rPr>
        <i/>
        <sz val="10"/>
        <color rgb="FF000000"/>
        <rFont val="Arial"/>
        <family val="2"/>
      </rPr>
      <t>Los registros en el Sistema Administrativo y Financiero de la Entidad se llevarán a cabo en el día en que fue efectiva la operación, siempre y cuando el sistema permita realizar el registro en la misma fecha; en caso de que el sistema presente inconsistencias al momento de registrar las transacciones, se informará el incidente a la Oficina de Planeación"</t>
    </r>
    <r>
      <rPr>
        <sz val="10"/>
        <color rgb="FF000000"/>
        <rFont val="Arial"/>
        <family val="2"/>
      </rPr>
      <t xml:space="preserve">
</t>
    </r>
    <r>
      <rPr>
        <b/>
        <sz val="10"/>
        <color rgb="FF000000"/>
        <rFont val="Arial"/>
        <family val="2"/>
      </rPr>
      <t xml:space="preserve">09/07/2019: </t>
    </r>
    <r>
      <rPr>
        <sz val="10"/>
        <color rgb="FF000000"/>
        <rFont val="Arial"/>
        <family val="2"/>
      </rPr>
      <t xml:space="preserve">En el tercer trimestre se realizaron las siguientes actividades:
• La entidad recibió, dio ingreso al Almacén y entrego en la Imprenta Distrital los Insumos para la impresión de las publicaciones.
• Se actualizaron los inventarios de propiedad, planta y equipo en el sentido de descargar inventarios a los funcionarios y contratistas que terminaron su vinculación laboral, así mismo se hizo la asignación de inventarios a los nuevos contratistas de la presente vigencia en el aplicativo GOOBI. De igual manera se ha asignado el carne y las respectivas tarjetas de ingreso a los contratistas que actualmente tienen vigente el contrato con el IDEP.
• Los bienes de propiedad del IDEP Se encuentra amparados mediante los contratos los contrato Nos. 85, 86, 87, 88 y 89 cuyo objeto fue la Adquisición de los seguros que amparen los intereses patrimoniales actuales y futuros, como los bienes de propiedad del instituto para la investigación educativa y el desarrollo pedagógico - IDEP, que estén bajo su responsabilidad y custodia y aquellos que sean adquiridos para desarrollar las funciones inherentes a su actividad y cualquier otra póliza de seguros que requiera la entidad en el desarrollo de su actividad, suscritos con la Aseguradora Solidaria de Colombia.
• Así mismo se están cumpliendo las políticas de operación descritas en los procedimientos de GRF.
Los registros se realizaron en la fecha en el sistema y los soportes reposan en los expedientes del proceso (ingresos o salidas).
</t>
    </r>
  </si>
  <si>
    <r>
      <rPr>
        <b/>
        <sz val="10"/>
        <color rgb="FF000000"/>
        <rFont val="Arial"/>
        <family val="2"/>
      </rPr>
      <t xml:space="preserve">30/04/2019: </t>
    </r>
    <r>
      <rPr>
        <sz val="10"/>
        <color rgb="FF000000"/>
        <rFont val="Arial"/>
        <family val="2"/>
      </rPr>
      <t xml:space="preserve">Hilda Yamile Morales Laverde - Jefe OCI. 
</t>
    </r>
    <r>
      <rPr>
        <b/>
        <sz val="10"/>
        <color rgb="FF000000"/>
        <rFont val="Arial"/>
        <family val="2"/>
      </rPr>
      <t xml:space="preserve">
30/08/2019:  </t>
    </r>
    <r>
      <rPr>
        <sz val="10"/>
        <color rgb="FF000000"/>
        <rFont val="Arial"/>
        <family val="2"/>
      </rPr>
      <t xml:space="preserve">Hilda Yamile Morales Laverde - Jefe OCI. 
</t>
    </r>
  </si>
  <si>
    <t>Folios 131-135 del contrato de prestación de servicios No. 008 de 2019.</t>
  </si>
  <si>
    <r>
      <rPr>
        <b/>
        <sz val="10"/>
        <color rgb="FF000000"/>
        <rFont val="Arial"/>
        <family val="2"/>
      </rPr>
      <t xml:space="preserve">30/04/2019: </t>
    </r>
    <r>
      <rPr>
        <sz val="10"/>
        <color rgb="FF000000"/>
        <rFont val="Arial"/>
        <family val="2"/>
      </rPr>
      <t xml:space="preserve">Esta acción se encuentra en ejecución, se verificó por parte de ésa Oficina el cumplimiento de las publicaciones relacionadas en la página y redes sociales del Instituto.  Esta acción continúa en seguimiento. 
</t>
    </r>
    <r>
      <rPr>
        <b/>
        <sz val="10"/>
        <color rgb="FF000000"/>
        <rFont val="Arial"/>
        <family val="2"/>
      </rPr>
      <t xml:space="preserve">
20/08/2019: </t>
    </r>
    <r>
      <rPr>
        <sz val="10"/>
        <color rgb="FF000000"/>
        <rFont val="Arial"/>
        <family val="2"/>
      </rPr>
      <t>Se verificó por parte de esta Oficina los enlaces correspondientes, donde se promociona la gratuidad de los productos y servicios del IDEP. 
Esta acción se da por cumplida y se da cierre a la misma.</t>
    </r>
  </si>
  <si>
    <r>
      <rPr>
        <b/>
        <sz val="10"/>
        <color rgb="FF000000"/>
        <rFont val="Arial"/>
        <family val="2"/>
      </rPr>
      <t xml:space="preserve">30/04/2019: </t>
    </r>
    <r>
      <rPr>
        <sz val="10"/>
        <color rgb="FF000000"/>
        <rFont val="Arial"/>
        <family val="2"/>
      </rPr>
      <t xml:space="preserve">Se verificó por parte de ésta Oficina que en el procedimiento PRO-DIC-01-01  se incluyó la actividad No. 03 - observaciones </t>
    </r>
    <r>
      <rPr>
        <i/>
        <sz val="10"/>
        <color rgb="FF000000"/>
        <rFont val="Arial"/>
        <family val="2"/>
      </rPr>
      <t xml:space="preserve">"El profesional responsable del equipo de comunicaciones realiza el proceso de diseño y producción de las piezas comunicativas. De igual manera, diligencia el formato FT-DIC-01- 03 Lista de verificación de lineamientos del Manual de imagen Alcaldía Mayor de Bogotá para la publicación de imágenes y/o textos, con el fin de verificar el cumplimiento del manual dispuesto por la Alcaldía Mayor de Bogotá. Este formato será conservado de manera digital por el Subdirector Académico y/o los responsables de la actividad".  
</t>
    </r>
    <r>
      <rPr>
        <b/>
        <sz val="10"/>
        <color rgb="FF000000"/>
        <rFont val="Arial"/>
        <family val="2"/>
      </rPr>
      <t xml:space="preserve">20/08/2019:  </t>
    </r>
    <r>
      <rPr>
        <sz val="10"/>
        <color rgb="FF000000"/>
        <rFont val="Arial"/>
        <family val="2"/>
      </rPr>
      <t>Se verificó por parte de esta Oficina el diligenciamiento de la lista de chequeo con el fin de validar el cumplimiento de los criterios del Manual de Imagen de la Alcaldía hasta el mes de junio de 2019.
Esta acción se da por cumplida y se da cierre a la misma.</t>
    </r>
  </si>
  <si>
    <r>
      <rPr>
        <b/>
        <sz val="10"/>
        <color rgb="FF000000"/>
        <rFont val="Arial"/>
        <family val="2"/>
      </rPr>
      <t xml:space="preserve">30/04/2019:  </t>
    </r>
    <r>
      <rPr>
        <sz val="10"/>
        <color rgb="FF000000"/>
        <rFont val="Arial"/>
        <family val="2"/>
      </rPr>
      <t xml:space="preserve">En el mes de marzo de 2019 se actualizó el procedimiento PRO-DIC-01-01 en la actividad No. 02 se incluyó en observaciones "La matriz de seguimiento de la información de las convocatorias que se publica en los canales institucionales del IDEP, será diligenciado y conservado de manera digital por el Subdirector Académico y/o los responsables de la actividad.", en el próximo seguimiento se verificará la aplicación de los controles establecidos. 
</t>
    </r>
    <r>
      <rPr>
        <b/>
        <sz val="10"/>
        <color rgb="FF000000"/>
        <rFont val="Arial"/>
        <family val="2"/>
      </rPr>
      <t xml:space="preserve">20/08/2019: </t>
    </r>
    <r>
      <rPr>
        <sz val="10"/>
        <color rgb="FF000000"/>
        <rFont val="Arial"/>
        <family val="2"/>
      </rPr>
      <t xml:space="preserve">Se verificó por parte de esta Oficina la matriz de seguimiento de la información de las convocatorias que se publica en los canales institucionales del IDEP hasta el mes de junio de 2019, se evidenció la publicación de todas las convocatorias relacionadas.   La acción se viene ejecutando oportunamente, se da cierre por parte de esta Oficina. </t>
    </r>
  </si>
  <si>
    <r>
      <rPr>
        <b/>
        <sz val="10"/>
        <color rgb="FF000000"/>
        <rFont val="Arial"/>
        <family val="2"/>
      </rPr>
      <t xml:space="preserve">30/04/2019:  </t>
    </r>
    <r>
      <rPr>
        <sz val="10"/>
        <color rgb="FF000000"/>
        <rFont val="Arial"/>
        <family val="2"/>
      </rPr>
      <t xml:space="preserve">Esta actividad se reporta en ejecución, se verificará el cumplimiento de la misma en el próximo seguimiento, con sus respectivas evidencias de cumplimiento. 
</t>
    </r>
    <r>
      <rPr>
        <b/>
        <sz val="10"/>
        <color rgb="FF000000"/>
        <rFont val="Arial"/>
        <family val="2"/>
      </rPr>
      <t xml:space="preserve">20/08/2019:  </t>
    </r>
    <r>
      <rPr>
        <sz val="10"/>
        <color rgb="FF000000"/>
        <rFont val="Arial"/>
        <family val="2"/>
      </rPr>
      <t xml:space="preserve">SE verifico por parte de esta Oficina la publicación en el Boletin Interno No. 006 y los correos remitidos a los funcionarios los días 18, 20 y 21de junio de 2019.  
Se da por cumplida esta actividad y se cierra por parte de esta Oficina. </t>
    </r>
  </si>
  <si>
    <r>
      <t xml:space="preserve">30/04/2019:   </t>
    </r>
    <r>
      <rPr>
        <sz val="10"/>
        <color rgb="FF000000"/>
        <rFont val="Arial"/>
        <family val="2"/>
      </rPr>
      <t xml:space="preserve">Hilda Yamile Morales Laverde - Jefe Oficina de Control Interno. 
</t>
    </r>
    <r>
      <rPr>
        <b/>
        <sz val="10"/>
        <color rgb="FF000000"/>
        <rFont val="Arial"/>
        <family val="2"/>
      </rPr>
      <t xml:space="preserve">20/08/2019:  </t>
    </r>
    <r>
      <rPr>
        <sz val="10"/>
        <color rgb="FF000000"/>
        <rFont val="Arial"/>
        <family val="2"/>
      </rPr>
      <t xml:space="preserve">Hilda Yamile Morales Laverde - Jefe OCI. 
</t>
    </r>
  </si>
  <si>
    <r>
      <rPr>
        <b/>
        <sz val="10"/>
        <color rgb="FF000000"/>
        <rFont val="Arial"/>
        <family val="2"/>
      </rPr>
      <t xml:space="preserve">30/04/2019: </t>
    </r>
    <r>
      <rPr>
        <sz val="10"/>
        <color rgb="FF000000"/>
        <rFont val="Arial"/>
        <family val="2"/>
      </rPr>
      <t>Hilda Yamile Morales Laverde - Jefe OCI.
2</t>
    </r>
    <r>
      <rPr>
        <b/>
        <sz val="10"/>
        <color rgb="FF000000"/>
        <rFont val="Arial"/>
        <family val="2"/>
      </rPr>
      <t xml:space="preserve">0/08/2019:  </t>
    </r>
    <r>
      <rPr>
        <sz val="10"/>
        <color rgb="FF000000"/>
        <rFont val="Arial"/>
        <family val="2"/>
      </rPr>
      <t xml:space="preserve">Hilda Yamile Morales Laverde - Jefe OCI.
</t>
    </r>
  </si>
  <si>
    <r>
      <rPr>
        <b/>
        <sz val="10"/>
        <color rgb="FF000000"/>
        <rFont val="Arial"/>
        <family val="2"/>
      </rPr>
      <t xml:space="preserve">30/04/2019: </t>
    </r>
    <r>
      <rPr>
        <sz val="10"/>
        <color rgb="FF000000"/>
        <rFont val="Arial"/>
        <family val="2"/>
      </rPr>
      <t xml:space="preserve">Esta acción será objeto de verificación en próximo seguimiento se encuentra en ejecución. 
</t>
    </r>
    <r>
      <rPr>
        <b/>
        <sz val="10"/>
        <color rgb="FF000000"/>
        <rFont val="Arial"/>
        <family val="2"/>
      </rPr>
      <t xml:space="preserve">20/08/2019:  </t>
    </r>
    <r>
      <rPr>
        <sz val="10"/>
        <color rgb="FF000000"/>
        <rFont val="Arial"/>
        <family val="2"/>
      </rPr>
      <t xml:space="preserve">Se verificó por parte de esta Oficina la publicación del Manual Técnico MN-IDP- 04-para el uso del servicio tecnológico para la comprobación de la duplicación de contenidos.
Se incluyó en la actividad 10 el punto de control </t>
    </r>
    <r>
      <rPr>
        <i/>
        <sz val="10"/>
        <color rgb="FF000000"/>
        <rFont val="Arial"/>
        <family val="2"/>
      </rPr>
      <t xml:space="preserve">"Revisar los productos finales (de carácter académico) por la herramienta tecnológica que permite identificar el plagio, con la que cuenta la entidad. Ver MN-IDP04-04 Manual técnico para el uso del servicio tecnológico para la comprobación de la duplicación de contenidos y la infracción de derechos de autor"  
</t>
    </r>
    <r>
      <rPr>
        <sz val="10"/>
        <color rgb="FF000000"/>
        <rFont val="Arial"/>
        <family val="2"/>
      </rPr>
      <t xml:space="preserve">Esta acción se da por cumplida y se cierra por parte de esta Oficina, no obstante se recomienda socializar a todos los funcionarios que deben aplicar el control. </t>
    </r>
  </si>
  <si>
    <r>
      <rPr>
        <b/>
        <sz val="10"/>
        <color rgb="FF000000"/>
        <rFont val="Arial"/>
        <family val="2"/>
      </rPr>
      <t>30/04/2019:</t>
    </r>
    <r>
      <rPr>
        <sz val="10"/>
        <color rgb="FF000000"/>
        <rFont val="Arial"/>
        <family val="2"/>
      </rPr>
      <t xml:space="preserve"> Esta acción será objeto de verificación en próximo seguimiento se encuentra en ejecución. 
</t>
    </r>
    <r>
      <rPr>
        <b/>
        <sz val="10"/>
        <color rgb="FF000000"/>
        <rFont val="Arial"/>
        <family val="2"/>
      </rPr>
      <t xml:space="preserve">20/08/2019:  </t>
    </r>
    <r>
      <rPr>
        <sz val="10"/>
        <color rgb="FF000000"/>
        <rFont val="Arial"/>
        <family val="2"/>
      </rPr>
      <t xml:space="preserve">Se verificó por parte de esta Oficina que en el contrato de prestación de servicios No. 008 de 2019 se encuentraa la planilla de "Socialización Guias investigación y desarrollo pedagógico" (folio 131-135) realizada el 29 de mayo de 2019.
Esta actividad se da por cumplida y se cierra por parte de esta Oficina. </t>
    </r>
  </si>
  <si>
    <r>
      <rPr>
        <b/>
        <sz val="10"/>
        <color rgb="FF000000"/>
        <rFont val="Arial"/>
        <family val="2"/>
      </rPr>
      <t>30/04/2019:</t>
    </r>
    <r>
      <rPr>
        <sz val="10"/>
        <color rgb="FF000000"/>
        <rFont val="Arial"/>
        <family val="2"/>
      </rPr>
      <t xml:space="preserve"> Esta acción será objeto de verificación en próximo seguimiento se encuentra en ejecución. 
2</t>
    </r>
    <r>
      <rPr>
        <b/>
        <sz val="10"/>
        <color rgb="FF000000"/>
        <rFont val="Arial"/>
        <family val="2"/>
      </rPr>
      <t>0/04/</t>
    </r>
    <r>
      <rPr>
        <b/>
        <sz val="10"/>
        <color rgb="FF000000"/>
        <rFont val="Arial"/>
        <family val="2"/>
      </rPr>
      <t xml:space="preserve">2019:  </t>
    </r>
    <r>
      <rPr>
        <sz val="10"/>
        <color rgb="FF000000"/>
        <rFont val="Arial"/>
        <family val="2"/>
      </rPr>
      <t xml:space="preserve">Se verificó por parte de esta Oficina que en el contrato de prestación de servicios No. 008 de 2019 se encuentraa la planilla de "Socialización Guias investigación y desarrollo pedagógico" (folio 131-135) realizada el 29 de mayo de 2019.
Esta actividad se da por cumplida y se cierra por parte de esta Oficina. </t>
    </r>
  </si>
  <si>
    <r>
      <rPr>
        <b/>
        <sz val="10"/>
        <color rgb="FF000000"/>
        <rFont val="Arial"/>
        <family val="2"/>
      </rPr>
      <t xml:space="preserve">30/04/2019: </t>
    </r>
    <r>
      <rPr>
        <sz val="10"/>
        <color rgb="FF000000"/>
        <rFont val="Arial"/>
        <family val="2"/>
      </rPr>
      <t xml:space="preserve">Se verificó por parte de ésta Oficina que los instrumentos de gestión del proceso se formularon bajo los mismos parámetros de medición.
</t>
    </r>
    <r>
      <rPr>
        <b/>
        <sz val="10"/>
        <color rgb="FF000000"/>
        <rFont val="Arial"/>
        <family val="2"/>
      </rPr>
      <t xml:space="preserve">20/08/2019: </t>
    </r>
    <r>
      <rPr>
        <sz val="10"/>
        <color rgb="FF000000"/>
        <rFont val="Arial"/>
        <family val="2"/>
      </rPr>
      <t xml:space="preserve">Esta actividad se da por cumplida y se cierre dado la evidencia registrada en la hoja de vida del indicador y el reporte del POA. </t>
    </r>
  </si>
  <si>
    <r>
      <rPr>
        <b/>
        <sz val="10"/>
        <color rgb="FF000000"/>
        <rFont val="Arial"/>
        <family val="2"/>
      </rPr>
      <t>30/04/2019:</t>
    </r>
    <r>
      <rPr>
        <sz val="10"/>
        <color rgb="FF000000"/>
        <rFont val="Arial"/>
        <family val="2"/>
      </rPr>
      <t xml:space="preserve"> Esta acción será objeto de verificación en próximo seguimiento se encuentra en ejecución. 
</t>
    </r>
    <r>
      <rPr>
        <b/>
        <sz val="10"/>
        <color rgb="FF000000"/>
        <rFont val="Arial"/>
        <family val="2"/>
      </rPr>
      <t xml:space="preserve">
20/08/2019</t>
    </r>
    <r>
      <rPr>
        <sz val="10"/>
        <color rgb="FF000000"/>
        <rFont val="Arial"/>
        <family val="2"/>
      </rPr>
      <t xml:space="preserve">: Se verificó la actualización del procedimiento PRO-IDP-04-01 Formulación de Proyectos de Investigación y Desarrollo Pedagógico en la politica de operación.   Se cierra esta acción por parte de ésta Oficina. </t>
    </r>
  </si>
  <si>
    <r>
      <t xml:space="preserve">30/04/2019: </t>
    </r>
    <r>
      <rPr>
        <sz val="10"/>
        <color rgb="FF000000"/>
        <rFont val="Arial"/>
        <family val="2"/>
      </rPr>
      <t>Hilda Yamile Morales Laverde - Jefe OCI.</t>
    </r>
    <r>
      <rPr>
        <b/>
        <sz val="10"/>
        <color rgb="FF000000"/>
        <rFont val="Arial"/>
        <family val="2"/>
      </rPr>
      <t xml:space="preserve">
20/08/2019:  </t>
    </r>
    <r>
      <rPr>
        <sz val="10"/>
        <color rgb="FF000000"/>
        <rFont val="Arial"/>
        <family val="2"/>
      </rPr>
      <t xml:space="preserve">Hilda Yamile Morales Laverde - Jefe OCI.
</t>
    </r>
  </si>
  <si>
    <r>
      <rPr>
        <b/>
        <sz val="10"/>
        <color rgb="FF000000"/>
        <rFont val="Arial"/>
        <family val="2"/>
      </rPr>
      <t>30/04/2019:</t>
    </r>
    <r>
      <rPr>
        <sz val="10"/>
        <color rgb="FF000000"/>
        <rFont val="Arial"/>
        <family val="2"/>
      </rPr>
      <t xml:space="preserve"> Se verificó por parte de ésta Oficina el diseño y diligenciamiento del cuadro de control  en google drive, para el seguimiento  a los porcentajes de ejecución de las fichas de los proyectos de investigación o desarrollo pedagógico para la vigencia 2019
</t>
    </r>
    <r>
      <rPr>
        <b/>
        <sz val="10"/>
        <color rgb="FF000000"/>
        <rFont val="Arial"/>
        <family val="2"/>
      </rPr>
      <t xml:space="preserve">20/08/2019:  </t>
    </r>
    <r>
      <rPr>
        <sz val="10"/>
        <color rgb="FF000000"/>
        <rFont val="Arial"/>
        <family val="2"/>
      </rPr>
      <t xml:space="preserve">Se dio cumplimiento a la acción propuesta, por lo anterior se da el cierre a la misma. </t>
    </r>
  </si>
  <si>
    <r>
      <t xml:space="preserve">16/10/2018: </t>
    </r>
    <r>
      <rPr>
        <sz val="10"/>
        <rFont val="Arial"/>
        <family val="2"/>
      </rPr>
      <t xml:space="preserve">Acción programada a realizarse durante el mes de octubre de 2018.
</t>
    </r>
    <r>
      <rPr>
        <b/>
        <sz val="10"/>
        <rFont val="Arial"/>
        <family val="2"/>
      </rPr>
      <t xml:space="preserve">24/12/2018: </t>
    </r>
    <r>
      <rPr>
        <sz val="10"/>
        <rFont val="Arial"/>
        <family val="2"/>
      </rPr>
      <t xml:space="preserve">Teniendo la ampliación de tiempo para continuar con la ejecución de esta actividad por parte del líder del proceso, se realizará la verificación respectiva en próximo seguimiento. 
</t>
    </r>
    <r>
      <rPr>
        <b/>
        <sz val="10"/>
        <rFont val="Arial"/>
        <family val="2"/>
      </rPr>
      <t xml:space="preserve">30/04/2019: </t>
    </r>
    <r>
      <rPr>
        <sz val="10"/>
        <rFont val="Arial"/>
        <family val="2"/>
      </rPr>
      <t xml:space="preserve">Se realizó socialización a los funcionarios y contratistas de la Entidad en temas de seguridad de la información el día 02/04/2019.  Se recomienda fortalecer la con otros mecanismos de socialización teniendo en cuenta la la observación suscrita en el informe de auditoria al proceso </t>
    </r>
    <r>
      <rPr>
        <i/>
        <sz val="10"/>
        <rFont val="Arial"/>
        <family val="2"/>
      </rPr>
      <t xml:space="preserve">"Se debe adelantar la socialización con información clara de cómo identificar este tipo de ataques y las medidas preventivas y reactivas a tomar en cada caso."
</t>
    </r>
    <r>
      <rPr>
        <b/>
        <sz val="10"/>
        <rFont val="Arial"/>
        <family val="2"/>
      </rPr>
      <t xml:space="preserve">20/08/2019:  </t>
    </r>
    <r>
      <rPr>
        <sz val="10"/>
        <rFont val="Arial"/>
        <family val="2"/>
      </rPr>
      <t xml:space="preserve">Esta actividad se da por cumplida y se realiza el cierre de la misma. </t>
    </r>
  </si>
  <si>
    <r>
      <t xml:space="preserve">16/10/2018: Sandra Milena Bonilla R._ Contratista de Apoyo Profesional_ OCI
</t>
    </r>
    <r>
      <rPr>
        <b/>
        <sz val="10"/>
        <rFont val="Arial"/>
        <family val="2"/>
      </rPr>
      <t xml:space="preserve">
24/12/2018: </t>
    </r>
    <r>
      <rPr>
        <sz val="10"/>
        <rFont val="Arial"/>
        <family val="2"/>
      </rPr>
      <t xml:space="preserve">Sandra Milena Bonilla R._ Contratista de Apoyo Profesional_ OCI
</t>
    </r>
    <r>
      <rPr>
        <b/>
        <sz val="10"/>
        <rFont val="Arial"/>
        <family val="2"/>
      </rPr>
      <t xml:space="preserve">30/04/2019:   </t>
    </r>
    <r>
      <rPr>
        <sz val="10"/>
        <rFont val="Arial"/>
        <family val="2"/>
      </rPr>
      <t xml:space="preserve">Hilda Yamile Morales Laverde - Jefe OCI. 
</t>
    </r>
    <r>
      <rPr>
        <b/>
        <sz val="10"/>
        <rFont val="Arial"/>
        <family val="2"/>
      </rPr>
      <t xml:space="preserve">20/08/2019:  </t>
    </r>
    <r>
      <rPr>
        <sz val="10"/>
        <rFont val="Arial"/>
        <family val="2"/>
      </rPr>
      <t xml:space="preserve">Hilda Yamile Morales Laverde - Jefe OCI. </t>
    </r>
  </si>
  <si>
    <r>
      <t xml:space="preserve">16/10/2018: </t>
    </r>
    <r>
      <rPr>
        <sz val="10"/>
        <rFont val="Arial"/>
        <family val="2"/>
      </rPr>
      <t xml:space="preserve">Acción programada a realizarse durante el mes de octubre de 2018.
</t>
    </r>
    <r>
      <rPr>
        <b/>
        <sz val="10"/>
        <rFont val="Arial"/>
        <family val="2"/>
      </rPr>
      <t xml:space="preserve">
24/12/2018: </t>
    </r>
    <r>
      <rPr>
        <sz val="10"/>
        <rFont val="Arial"/>
        <family val="2"/>
      </rPr>
      <t xml:space="preserve">Teniendo en cuenta lo reportado por el líder del proceso, se procede a eliminar esta acción.
</t>
    </r>
    <r>
      <rPr>
        <b/>
        <sz val="10"/>
        <rFont val="Arial"/>
        <family val="2"/>
      </rPr>
      <t xml:space="preserve">30/04/2019:  </t>
    </r>
    <r>
      <rPr>
        <sz val="10"/>
        <rFont val="Arial"/>
        <family val="2"/>
      </rPr>
      <t xml:space="preserve">Pese a que esta actividad fue eliminada en el anterior trimestre, se recomienda acatar las observaciones realizadas por parte de esta Oficina en el Informe de Auditoria al proceso </t>
    </r>
    <r>
      <rPr>
        <i/>
        <sz val="10"/>
        <rFont val="Arial"/>
        <family val="2"/>
      </rPr>
      <t>"Esta actividad se eliminó, pese a que la mejor contingencia para ataques tipo Ramsomwere es contar con las copias de seguridad actualizadas y en sitios alternos que garanticen la continuidad de la operación sin someterse a las condiciones del atacante.
En la verificación realizada por el auditor se observa que existen debilidades en los procedimientos de Backup y recuperación al no llevarse control de logs de estos procesos y pruebas aleatorias de restauración. Ver 4.1.3.1.3"</t>
    </r>
    <r>
      <rPr>
        <sz val="10"/>
        <rFont val="Arial"/>
        <family val="2"/>
      </rPr>
      <t xml:space="preserve">
</t>
    </r>
  </si>
  <si>
    <r>
      <t>24/12/2018:</t>
    </r>
    <r>
      <rPr>
        <sz val="10"/>
        <color rgb="FF000000"/>
        <rFont val="Calibri"/>
        <family val="2"/>
      </rPr>
      <t xml:space="preserve"> Teniendo en cuenta lo manifestado en el avance, se verificará el cumplimiento de esta actividad en próximo seguimiento. 
</t>
    </r>
    <r>
      <rPr>
        <b/>
        <sz val="10"/>
        <color rgb="FF000000"/>
        <rFont val="Calibri"/>
        <family val="2"/>
      </rPr>
      <t xml:space="preserve">30/04/2019:  </t>
    </r>
    <r>
      <rPr>
        <sz val="10"/>
        <color rgb="FF000000"/>
        <rFont val="Calibri"/>
        <family val="2"/>
      </rPr>
      <t xml:space="preserve">Se verificó por parte de esta Oficina:
En google Drive se diseño un cuadro de seguimiento y control para las incidencias reportadas en GOOBI, donde se detalla la incidencia, severidad, estado y días transcurridos. 
Para el aplicativo de Humano, en la carpeta del contrato No. 123 de 2018 se evidencia adjunto a cada pago un informe de actividades donde se relaciona:  Ticket, Fecha de apertura y cierre de la incidencia, el estado de la misma. 
Se recomienda atender la observación plasmada en el informe de Auditoría realizado. 
</t>
    </r>
    <r>
      <rPr>
        <b/>
        <sz val="10"/>
        <color rgb="FF000000"/>
        <rFont val="Calibri"/>
        <family val="2"/>
      </rPr>
      <t xml:space="preserve">30/08/2019:  </t>
    </r>
    <r>
      <rPr>
        <sz val="10"/>
        <color rgb="FF000000"/>
        <rFont val="Calibri"/>
        <family val="2"/>
      </rPr>
      <t xml:space="preserve">De acuerdo al seguimiento efectuado por parte del responsable del proceso donde indica </t>
    </r>
    <r>
      <rPr>
        <i/>
        <sz val="10"/>
        <color rgb="FF000000"/>
        <rFont val="Calibri"/>
        <family val="2"/>
      </rPr>
      <t xml:space="preserve">"se actualizará  y fortalecerá el control establecido en el mapa de riesgos "Realizar seguimiento a los acuerdos de nivel de servicio establecido con cada uno de los proveedores de los sistemas de información" por "Realizar seguimiento a los acuerdos de nivel de servicio establecidos con los proveedores a través de las herramientas definidas para garantizar su cumplimiento".  </t>
    </r>
    <r>
      <rPr>
        <b/>
        <sz val="10"/>
        <color rgb="FF000000"/>
        <rFont val="Calibri"/>
        <family val="2"/>
      </rPr>
      <t xml:space="preserve">Se cierra esta actividad por parte de esta Oficina y se continua con el monitoreo a través del mapa de riesgos. </t>
    </r>
  </si>
  <si>
    <r>
      <t xml:space="preserve">16/10/2018: Sandra Milena Bonilla R._ Contratista de Apoyo Profesional_ OCI
24/12/2018: Sandra Milena Bonilla R._ Contratista de Apoyo Profesional_ OCI
</t>
    </r>
    <r>
      <rPr>
        <b/>
        <sz val="10"/>
        <rFont val="Arial"/>
        <family val="2"/>
      </rPr>
      <t xml:space="preserve">30/04/2019:   </t>
    </r>
    <r>
      <rPr>
        <sz val="10"/>
        <rFont val="Arial"/>
        <family val="2"/>
      </rPr>
      <t xml:space="preserve">Hilda Yamile Morales Laverde - Jefe OCI. 
</t>
    </r>
    <r>
      <rPr>
        <b/>
        <sz val="10"/>
        <rFont val="Arial"/>
        <family val="2"/>
      </rPr>
      <t xml:space="preserve">20/08/2019:  </t>
    </r>
    <r>
      <rPr>
        <sz val="10"/>
        <rFont val="Arial"/>
        <family val="2"/>
      </rPr>
      <t xml:space="preserve">Hilda Yamile Morales Laverde - Jefe OCI. </t>
    </r>
  </si>
  <si>
    <r>
      <rPr>
        <b/>
        <sz val="11"/>
        <color rgb="FF000000"/>
        <rFont val="Calibri"/>
        <family val="2"/>
      </rPr>
      <t xml:space="preserve">20/08/2019:  </t>
    </r>
    <r>
      <rPr>
        <sz val="11"/>
        <color rgb="FF000000"/>
        <rFont val="Calibri"/>
        <family val="2"/>
      </rPr>
      <t xml:space="preserve">Hilda Yamile Morales Laverde - Jefe OCI. 
</t>
    </r>
  </si>
  <si>
    <t xml:space="preserve">https://docs.google.com/spreadsheets/d/1rkj1JMm4LnWNRWL--zXFJrjXKTK2WPHCiHY5g3cAogk/edit#gid=292185415
</t>
  </si>
  <si>
    <t>http://www.idep.edu.co/sites/default/files/PL-GT-12-02%20Plan%20Contingencia%20Tecno%20V9.pdf</t>
  </si>
  <si>
    <r>
      <t xml:space="preserve">20/08/2019:   </t>
    </r>
    <r>
      <rPr>
        <sz val="11"/>
        <color rgb="FF000000"/>
        <rFont val="Calibri"/>
        <family val="2"/>
      </rPr>
      <t xml:space="preserve">Se verificó la inclusión en este plan de los roles que se desempeñan los funcionarios de la Oficina de Sistemas.  Esta actividad se da por cumplida. </t>
    </r>
  </si>
  <si>
    <r>
      <t xml:space="preserve">30/04/2019.  </t>
    </r>
    <r>
      <rPr>
        <sz val="10"/>
        <color rgb="FF000000"/>
        <rFont val="Arial"/>
        <family val="2"/>
      </rPr>
      <t xml:space="preserve">Se verificó por parte de ésta Oficina la inclusión como politica de operación #Los registros en el Sistema Administrativo y Financiero de la Entidad se llevarán a cabo en el día en que fue efectiva la operación, siempre y cuando el sistema permita realizar el registro en la misma fecha; en caso de que el sistema presente inconsistencias al momento de registrar las transacciones, se informará el incidente a la Oficina de Planeación. "  
Se realizara seguimiento por parte de esta Oficina en el siguiente trimestre, con el fin de verificar la aplicación de lo allí dispuesto. 
</t>
    </r>
    <r>
      <rPr>
        <b/>
        <sz val="10"/>
        <color rgb="FF000000"/>
        <rFont val="Arial"/>
        <family val="2"/>
      </rPr>
      <t xml:space="preserve">20/08/2019:  </t>
    </r>
    <r>
      <rPr>
        <sz val="10"/>
        <color rgb="FF000000"/>
        <rFont val="Arial"/>
        <family val="2"/>
      </rPr>
      <t>Se efectuo revisión al comprobante de altas de almacén registrados en el vigencia 2019 donde se evidencia en la bitacora de estados que no se presentan diferencias en los comprabantes.  Por lo anterior se da por cumplida la acción y se cierra.</t>
    </r>
  </si>
  <si>
    <r>
      <t xml:space="preserve">20/08/2019:   </t>
    </r>
    <r>
      <rPr>
        <sz val="11"/>
        <color rgb="FF000000"/>
        <rFont val="Calibri"/>
        <family val="2"/>
      </rPr>
      <t>Se reporta por parte del responsable del proceso la realización de pruebas a dos instructivos;  en el documento referenciado en la evidencia se validan como satisfactorias las pruebas realizadas.  Al no contar con un ingeniero de sistemas en la OCI  no puede conceptuar sobre la efectividad de las mismas,  las mismas serán validadas en próximas auditorias.  Esta acción continua en seguimiento, toda vez que se estableció fecha de finalización para diciembre de 2019.</t>
    </r>
  </si>
  <si>
    <r>
      <t xml:space="preserve">20/08/2019:   </t>
    </r>
    <r>
      <rPr>
        <sz val="11"/>
        <color rgb="FF000000"/>
        <rFont val="Calibri"/>
        <family val="2"/>
      </rPr>
      <t>Se reporta por parte del responsable del proceso la realización de pruebas a dos instructivos; sin embargo en el seguimiento reaizado no se especifica el resultado obtenido de las mismas.  Al no contar con un ingeniero de sistemas en la OCI  no puede conceptuar sobre la efectividad de las pruebas realizadas. 
 Se da cierre a la misma puesto que la fecha de finalización de la actividad quedó para el mes de mayo.</t>
    </r>
  </si>
  <si>
    <r>
      <t xml:space="preserve">20/08/2019: </t>
    </r>
    <r>
      <rPr>
        <sz val="11"/>
        <color rgb="FF000000"/>
        <rFont val="Calibri"/>
        <family val="2"/>
      </rPr>
      <t>El plan estratégico de tecnologías de la información y comunicaciones se encuentra actualizado y con seguimiento a Junio. 
Esta actividad se da por cumplida y se cierra.</t>
    </r>
  </si>
  <si>
    <t xml:space="preserve">http://www.idep.edu.co/?q=content/gt-12-proceso-de-gesti%C3%B3n-tecnol%C3%B3gica
</t>
  </si>
  <si>
    <r>
      <t xml:space="preserve">20/08/2019:  </t>
    </r>
    <r>
      <rPr>
        <sz val="11"/>
        <color rgb="FF000000"/>
        <rFont val="Calibri"/>
        <family val="2"/>
      </rPr>
      <t>Se publico en la página web los instructivos descritos en el seguimiento reportado por parte del responsable del proceso.  Esta actividad se da por cumplida y se cierra.</t>
    </r>
  </si>
  <si>
    <t xml:space="preserve">http://www.idep.edu.co/?q=content/gt-12-proceso-de-gesti%C3%B3n-tecnol%C3%B3gica#overlay-context=
</t>
  </si>
  <si>
    <r>
      <t xml:space="preserve">20/08/2019:  </t>
    </r>
    <r>
      <rPr>
        <sz val="11"/>
        <color rgb="FF000000"/>
        <rFont val="Calibri"/>
        <family val="2"/>
      </rPr>
      <t xml:space="preserve">Esta acción se reporta como cumplida; no obstante la OCI no cuenta con un profesional con  experticia en el tema para validar la efectivdad de la misma.  Se cierra la acción.   </t>
    </r>
  </si>
  <si>
    <t xml:space="preserve">http://www.idep.edu.co/sites/default/files/IN-GT-12-05%20Instructivo%20contrasena%20GOOBI%20V1.pdf
</t>
  </si>
  <si>
    <r>
      <t xml:space="preserve">20/08/2019: </t>
    </r>
    <r>
      <rPr>
        <sz val="11"/>
        <color rgb="FF000000"/>
        <rFont val="Calibri"/>
        <family val="2"/>
      </rPr>
      <t xml:space="preserve">Se reestablecieron las contraseñas del aplicativo GOOBI; se elaboró el instructivo INT-GT-1205.  Se da por cumplida la acción y se cierra por parte de esta Oficina. </t>
    </r>
  </si>
  <si>
    <r>
      <t xml:space="preserve">20/08/2019:  </t>
    </r>
    <r>
      <rPr>
        <sz val="11"/>
        <color rgb="FF000000"/>
        <rFont val="Calibri"/>
        <family val="2"/>
      </rPr>
      <t>Esta acción se cumplió y se realiza el cierre de la misma.</t>
    </r>
  </si>
  <si>
    <t xml:space="preserve">http://www.idep.edu.co/sites/default/files/PL-GT-12-01_PETIC_V12.pdf
</t>
  </si>
  <si>
    <r>
      <t xml:space="preserve">20/08/2019:  </t>
    </r>
    <r>
      <rPr>
        <sz val="11"/>
        <color rgb="FF000000"/>
        <rFont val="Calibri"/>
        <family val="2"/>
      </rPr>
      <t xml:space="preserve">Se realizó el cambio de las contraseñas de los correos electrónicos institucionales, se verificó por parte de esta Oficina la configuración realizada a la consola Gsuit a través de la cuenta del administrador.  Esta actividad se da por cumplida. </t>
    </r>
  </si>
  <si>
    <r>
      <t xml:space="preserve">20/08/2019:  </t>
    </r>
    <r>
      <rPr>
        <sz val="11"/>
        <color rgb="FF000000"/>
        <rFont val="Calibri"/>
        <family val="2"/>
      </rPr>
      <t xml:space="preserve">Se reporta por parte del responsable del proceso el cumplimiento de las políticas de dominio se verificó por parte de esta Oficina la configuración realizada a través de la cuenta del administrador.  Esta actividad se da por cumplida. </t>
    </r>
  </si>
  <si>
    <r>
      <t xml:space="preserve">20/08/2019:  </t>
    </r>
    <r>
      <rPr>
        <sz val="11"/>
        <color rgb="FF000000"/>
        <rFont val="Calibri"/>
        <family val="2"/>
      </rPr>
      <t xml:space="preserve">Esta acción se da por cumplida y se cierra por parte de esta Oficina. </t>
    </r>
  </si>
  <si>
    <t xml:space="preserve">Soportes documentales de la carpeta Licencias del IDEP (sin folio asignado)
</t>
  </si>
  <si>
    <r>
      <t xml:space="preserve">20/08/2019:  </t>
    </r>
    <r>
      <rPr>
        <sz val="11"/>
        <color rgb="FF000000"/>
        <rFont val="Calibri"/>
        <family val="2"/>
      </rPr>
      <t xml:space="preserve">En la carperta Código 1 "Licencias de propiedad del IDEP", se verifico el certificado de licenciamiento del software SIAFI y su actualización a GOOBI- así como la licencia de la Empresa Soporte Lógico para el aplicativo HUMANO.   Esta acción se cierra por parte de esta Oficina. </t>
    </r>
  </si>
  <si>
    <t>Expediente Contractual No. 100 de 2019</t>
  </si>
  <si>
    <r>
      <t xml:space="preserve">20/08/2019:  </t>
    </r>
    <r>
      <rPr>
        <sz val="11"/>
        <color rgb="FF000000"/>
        <rFont val="Calibri"/>
        <family val="2"/>
      </rPr>
      <t xml:space="preserve">Se verifico que en el formato de estudios y documentos previos modalidad de contratación directa se incluyo en las obligaciones especificias "Solcitar el acceso extendido a la VPN del IDEP, cuando requieran trabajar fuera del horario estipulado para uso de la VPN, el cual esta establecido de lunes a viernes de 6:00 a.m. a 8:00 p.m."  De acuerdo a la información suministrada por parte de la Ingeniera Yulieth durante el trimestre reportado no se realizaron solicitudes por parte del proveedor para acceder a la VPN fuera del horario establecido.   Esta acción se cierra por parte de esta Oficina toda vez que se establecio como una obligación contractual. </t>
    </r>
  </si>
  <si>
    <r>
      <t xml:space="preserve">20/08/2019:  </t>
    </r>
    <r>
      <rPr>
        <sz val="11"/>
        <color rgb="FF000000"/>
        <rFont val="Calibri"/>
        <family val="2"/>
      </rPr>
      <t xml:space="preserve">Se evidenció el registro de las actualizaciones en drive.
Esta acción se cierra; sin embargo la OCI no puede conceptuar sobre la efectividad de la misma al no contar con un profesional con experticia en el tema. </t>
    </r>
  </si>
  <si>
    <r>
      <t xml:space="preserve">20/08/2019:  </t>
    </r>
    <r>
      <rPr>
        <sz val="11"/>
        <color rgb="FF000000"/>
        <rFont val="Calibri"/>
        <family val="2"/>
      </rPr>
      <t xml:space="preserve">Se realizó el documento con el protocolo para ejecutar los despliegues en GOOBI y HUMANO, la efectividad de la acción no se puede validar por parte de esta Oficina.  Se da cierre a esta acción. </t>
    </r>
  </si>
  <si>
    <t xml:space="preserve">Esta información reposa en la carpeta compartida de  planeación. </t>
  </si>
  <si>
    <r>
      <t xml:space="preserve">20/08/2019:  </t>
    </r>
    <r>
      <rPr>
        <sz val="11"/>
        <color rgb="FF000000"/>
        <rFont val="Calibri"/>
        <family val="2"/>
      </rPr>
      <t xml:space="preserve">Se verifico por parte de esta Oficina la elbaoración del protocolo para ejecutar los despliegues en GOOBI y HUMANO, la efectividad de la acción no se puede validar por parte de esta Oficina.  Se da cierre a esta acción. </t>
    </r>
  </si>
  <si>
    <r>
      <t xml:space="preserve">20/08/2019:  </t>
    </r>
    <r>
      <rPr>
        <sz val="11"/>
        <color rgb="FF000000"/>
        <rFont val="Calibri"/>
        <family val="2"/>
      </rPr>
      <t xml:space="preserve">Esta actividad se da por cumplida y se continua con el seguimiento a través de la gestión del riesgo de la Entidad. </t>
    </r>
  </si>
  <si>
    <r>
      <t xml:space="preserve">20/08/2019:  </t>
    </r>
    <r>
      <rPr>
        <sz val="11"/>
        <color rgb="FF000000"/>
        <rFont val="Calibri"/>
        <family val="2"/>
      </rPr>
      <t>Esta actividad se da por cumplida y se da cierre a la misma.  No se conceptua por parte de esta Oficina la efectividad de la misma al no contar un profesional con experticia en el tema.</t>
    </r>
  </si>
  <si>
    <r>
      <t xml:space="preserve">20/08/2019:  </t>
    </r>
    <r>
      <rPr>
        <sz val="11"/>
        <color rgb="FF000000"/>
        <rFont val="Calibri"/>
        <family val="2"/>
      </rPr>
      <t xml:space="preserve">Esta actividad se verifico por parte de esta Oficina en el usuario administrador, se da por cumplida y se da cierre a la misma.  </t>
    </r>
  </si>
  <si>
    <t xml:space="preserve">Formato de acuerdo de confidencialidad que reposan en los expedientes contractuales. </t>
  </si>
  <si>
    <t>https://docs.google.com/spreadsheets/d/1Ro9z3pH1J8SXre-KB6py4YiCpgXZaukJt_QYx5JakBs/edit#gid=0</t>
  </si>
  <si>
    <t xml:space="preserve">https://docs.google.com/spreadsheets/d/1Ro9z3pH1J8SXre-KB6py4YiCpgXZaukJt_QYx5JakBs/edit#gid=1828784513
</t>
  </si>
  <si>
    <r>
      <rPr>
        <b/>
        <sz val="10"/>
        <color rgb="FF000000"/>
        <rFont val="Arial"/>
        <family val="2"/>
      </rPr>
      <t xml:space="preserve">24/12/2018: </t>
    </r>
    <r>
      <rPr>
        <sz val="10"/>
        <color rgb="FF000000"/>
        <rFont val="Arial"/>
        <family val="2"/>
      </rPr>
      <t xml:space="preserve">Esta acción será objeto de verificación en próximo seguimiento. 
</t>
    </r>
    <r>
      <rPr>
        <b/>
        <sz val="10"/>
        <color rgb="FF000000"/>
        <rFont val="Arial"/>
        <family val="2"/>
      </rPr>
      <t xml:space="preserve">30/04/2019: </t>
    </r>
    <r>
      <rPr>
        <sz val="10"/>
        <color rgb="FF000000"/>
        <rFont val="Arial"/>
        <family val="2"/>
      </rPr>
      <t xml:space="preserve"> Esta acción será objeto de verificación en el próximo seguimiento. 
</t>
    </r>
    <r>
      <rPr>
        <b/>
        <sz val="10"/>
        <color rgb="FF000000"/>
        <rFont val="Arial"/>
        <family val="2"/>
      </rPr>
      <t xml:space="preserve">20/08/2019:  </t>
    </r>
    <r>
      <rPr>
        <sz val="10"/>
        <color rgb="FF000000"/>
        <rFont val="Arial"/>
        <family val="2"/>
      </rPr>
      <t xml:space="preserve">Se verificó por parte de esta Oficina la publicación del Plan en la página web de la Entidad.  Esta acción se da por cumplida y se realiza el cierre de la misma. </t>
    </r>
  </si>
  <si>
    <t xml:space="preserve">Plan Interno de Respuesta a Emergencias y Análisis de vulnerabilidad http://www.idep.edu.co/sites/default/files/PL-GRF-11-02_Plan_Emergencias_V4.pdf
</t>
  </si>
  <si>
    <r>
      <t xml:space="preserve">24/12/2018: Sandra Milena Bonilla R._ Contratista de Apoyo Profesional_ OCI
30/04/2019:  Hilda Yamile Morales Laverde - Jefe OCI. 
</t>
    </r>
    <r>
      <rPr>
        <b/>
        <sz val="10"/>
        <color rgb="FF000000"/>
        <rFont val="Arial"/>
        <family val="2"/>
      </rPr>
      <t xml:space="preserve">20/08/2019:  </t>
    </r>
    <r>
      <rPr>
        <sz val="10"/>
        <color rgb="FF000000"/>
        <rFont val="Arial"/>
        <family val="2"/>
      </rPr>
      <t xml:space="preserve">Hilda Yamile Morales Laverde - Jefe OCI. </t>
    </r>
  </si>
  <si>
    <t>Programa de orden y aseo http://www.idep.edu.co/sites/default/files/PG-GTH-13-01%20Programa%20orden%20aseo%20V1.pdf</t>
  </si>
  <si>
    <t>https://mail.google.com/mail/u/0/#search/autoreporte/WhctKJVRNJdDGPhSjSjkwHLGPlwPdgbXrvSQdbLBMJBxLXBfNXTKjWGFjcdBTqvxxftBKqL</t>
  </si>
  <si>
    <r>
      <rPr>
        <b/>
        <sz val="10"/>
        <color rgb="FF000000"/>
        <rFont val="Arial"/>
        <family val="2"/>
      </rPr>
      <t xml:space="preserve">24/12/2018: </t>
    </r>
    <r>
      <rPr>
        <sz val="10"/>
        <color rgb="FF000000"/>
        <rFont val="Arial"/>
        <family val="2"/>
      </rPr>
      <t xml:space="preserve">Esta acción será objeto de verificación en próximo seguimiento. 
</t>
    </r>
    <r>
      <rPr>
        <b/>
        <sz val="10"/>
        <color rgb="FF000000"/>
        <rFont val="Arial"/>
        <family val="2"/>
      </rPr>
      <t xml:space="preserve">30/04/2019: </t>
    </r>
    <r>
      <rPr>
        <sz val="10"/>
        <color rgb="FF000000"/>
        <rFont val="Arial"/>
        <family val="2"/>
      </rPr>
      <t xml:space="preserve"> Esta acción será objeto de verificación en el próximo seguimiento. 
</t>
    </r>
    <r>
      <rPr>
        <b/>
        <sz val="10"/>
        <color rgb="FF000000"/>
        <rFont val="Arial"/>
        <family val="2"/>
      </rPr>
      <t xml:space="preserve">30/08/2019:  </t>
    </r>
    <r>
      <rPr>
        <sz val="10"/>
        <color rgb="FF000000"/>
        <rFont val="Arial"/>
        <family val="2"/>
      </rPr>
      <t xml:space="preserve">Se remitió por correo electrónico el día 25 de junio de 2019 a todos los funcionarios del Instituto  el formato de auto-reporte de condiciones de trabajo y salud, esta acción se cierra por parte de esta Oficina. 
</t>
    </r>
  </si>
  <si>
    <r>
      <t xml:space="preserve">24/12/2018: Teniendo en cuenta las fechas establecidas para la ejecución de esta actividad, en pròximo seguimiento se verificará el cumplimiento de la misma.  
</t>
    </r>
    <r>
      <rPr>
        <b/>
        <sz val="10"/>
        <color rgb="FF000000"/>
        <rFont val="Arial"/>
        <family val="2"/>
      </rPr>
      <t xml:space="preserve">30/04/2019: </t>
    </r>
    <r>
      <rPr>
        <sz val="10"/>
        <color rgb="FF000000"/>
        <rFont val="Arial"/>
        <family val="2"/>
      </rPr>
      <t xml:space="preserve">Desde la OAP se diseño una hoja electrónica para el verificar los documentos publicados en la Maloca SIG Vs. El listado maestro de documentos. 
Se remitió por correo electrónico a los lideres de proceso la relación de estos documentos con el fin de validar y actualizar la información.
Con el fin de que la acción propuesta sea efectiva se requiere que los lideres de proceso revisen y actualicen la información.
</t>
    </r>
    <r>
      <rPr>
        <b/>
        <sz val="10"/>
        <color rgb="FF000000"/>
        <rFont val="Arial"/>
        <family val="2"/>
      </rPr>
      <t xml:space="preserve">
20/08/2019:  </t>
    </r>
    <r>
      <rPr>
        <sz val="10"/>
        <color rgb="FF000000"/>
        <rFont val="Arial"/>
        <family val="2"/>
      </rPr>
      <t xml:space="preserve">Teniendo en cuenta que los procesos vienen actualizando sus procedimientos; y que como producto de las auditorias que viene realizando la Oficina se estan implementando acciones de mejora a los mismos, se da cierre a esta actividad. </t>
    </r>
  </si>
  <si>
    <t>http://www.idep.edu.co/?q=content/gesti%C3%B3n-documental-del-sig</t>
  </si>
  <si>
    <r>
      <t xml:space="preserve">24/12/2018: Sandra Milena Bonilla R._ Contratista de Apoyo Profesional_ OCI
</t>
    </r>
    <r>
      <rPr>
        <b/>
        <sz val="11"/>
        <color rgb="FF000000"/>
        <rFont val="Calibri"/>
        <family val="2"/>
      </rPr>
      <t xml:space="preserve">30/04/2019:  </t>
    </r>
    <r>
      <rPr>
        <sz val="11"/>
        <color rgb="FF000000"/>
        <rFont val="Calibri"/>
        <family val="2"/>
      </rPr>
      <t xml:space="preserve">Hilda Yamile Morales L - Jefe OCI
</t>
    </r>
    <r>
      <rPr>
        <b/>
        <sz val="11"/>
        <color rgb="FF000000"/>
        <rFont val="Calibri"/>
        <family val="2"/>
      </rPr>
      <t xml:space="preserve">20/08/2019:  </t>
    </r>
    <r>
      <rPr>
        <sz val="11"/>
        <color rgb="FF000000"/>
        <rFont val="Calibri"/>
        <family val="2"/>
      </rPr>
      <t>Hilda Yamile Morales L - Jefe OCI</t>
    </r>
  </si>
  <si>
    <r>
      <t xml:space="preserve">20/12/2017: Actividad en desarrollo.
</t>
    </r>
    <r>
      <rPr>
        <sz val="10"/>
        <color indexed="8"/>
        <rFont val="Arial"/>
        <family val="2"/>
      </rPr>
      <t>10/04/2018: Actividad  que se encuentra programada para desarrollarse en la vigencia 2019.
La Oficina de Control Interno recomienda tener en cuenta las observaciones  que el Archivo General de la Nación - Coordinación Grupo de Inspección y Vigilancia dle Sitema Nacional de Archivos , presentó en el informe al seguimiento de plan de mejoramiento Archivístico  que radicó el 28/03/2018 con mel número 455. Igualemente, esta oficina  continuará realizando seguimiento al cumplimiento de dichas observaciones teniendo en cuenta que se debe enviar el seguimiento del Plan de Mejoramiento Archivístico trimestralmente.
25/07/2018:</t>
    </r>
    <r>
      <rPr>
        <b/>
        <sz val="10"/>
        <color indexed="8"/>
        <rFont val="Arial"/>
        <family val="2"/>
      </rPr>
      <t xml:space="preserve"> </t>
    </r>
    <r>
      <rPr>
        <sz val="10"/>
        <color indexed="8"/>
        <rFont val="Arial"/>
        <family val="2"/>
      </rPr>
      <t xml:space="preserve">No se presenta avance por parte del líder del proceso.  
A la fecha de corte 30/06/2018, no se evidencian avances de la acción.
La Oficina de Control Interno recomienda tener en cuenta las observaciones dadas por el Archivo General de la Nación respecto al seguimiento al Plan de Mejoramiento Archivistico, el cual fue radicado en el IDEP bajo el No. 1014 del 17/07/2018
22/10/2018: Con radicado No. 1053 del 24/07/2018, el archivo general emitió "Concepto de revisión y evaluación sobre los ajustes de la tabla de valoración documentaI - TVD del IDEP".  
El IDEP con radicado No.  901 del 19/10/2018, envía al Consejo Distrital de Archivo de Bogotá, envía el documento con los ajustes realizados a la Tabla de Valoración Documental del IDEP.
</t>
    </r>
    <r>
      <rPr>
        <b/>
        <sz val="10"/>
        <color indexed="8"/>
        <rFont val="Arial"/>
        <family val="2"/>
      </rPr>
      <t xml:space="preserve">
26/12/2018:  </t>
    </r>
    <r>
      <rPr>
        <sz val="10"/>
        <color indexed="8"/>
        <rFont val="Arial"/>
        <family val="2"/>
      </rPr>
      <t xml:space="preserve">Con radicado No. 1703  del  19/11/2018, la Secretaría Técnica del  Consejo Distrital de Archivo de Bogotá, D.C., envió el concepto técnico de revisión y evaluación de la TVD, la cual fue aprobada.  
La Oficina de Control Interno recomienda tener en cuenta las observaciones dadas por el Archivo General de la Nación respecto al seguimiento al Plan de Mejoramiento Archivístico, el cual fue radicado en el IDEP  bajo el  No. 1778 del 26/11/2018.
</t>
    </r>
    <r>
      <rPr>
        <b/>
        <sz val="10"/>
        <color indexed="8"/>
        <rFont val="Arial"/>
        <family val="2"/>
      </rPr>
      <t xml:space="preserve">30/04/2019:  </t>
    </r>
    <r>
      <rPr>
        <sz val="10"/>
        <color indexed="8"/>
        <rFont val="Arial"/>
        <family val="2"/>
      </rPr>
      <t xml:space="preserve">Con radicado Interno No. 00106-812-000341 el AGN reportó un avancel del P.M. del 98% de cumplimiento frente a las metas propuestas.  Se verificó por parte de ésta Oficina la implementación de las tablas de valoración documental con Resolución Interna No. 018 de febrero de 2019 y el cumplimiento de las acciones descritas en el seguimiento.  Esta acción continúa en seguimiento. 
</t>
    </r>
    <r>
      <rPr>
        <b/>
        <sz val="10"/>
        <color indexed="8"/>
        <rFont val="Arial"/>
        <family val="2"/>
      </rPr>
      <t xml:space="preserve">20/08/2019:   </t>
    </r>
    <r>
      <rPr>
        <sz val="10"/>
        <color indexed="8"/>
        <rFont val="Arial"/>
        <family val="2"/>
      </rPr>
      <t xml:space="preserve">De acuerdo al seguimiento efectuado y a la verificación realizada por parte de esta Oficina, esta acción se da por cumplida y se cierra. </t>
    </r>
  </si>
  <si>
    <r>
      <t xml:space="preserve">20/12/2017: Diana Ruiz
</t>
    </r>
    <r>
      <rPr>
        <sz val="10"/>
        <color indexed="8"/>
        <rFont val="Arial"/>
        <family val="2"/>
      </rPr>
      <t xml:space="preserve">10/04/2018: Alix del Pilar Hurtado Pedraza, Técnico Operativo (E )
25/07/2018: Alix del Pilar Hurtado Pedraza, Técnico Operativo (E )
22/10/2018: Alix del Pilar Hurtado Pedraza, Técnico Operativo (E )
</t>
    </r>
    <r>
      <rPr>
        <b/>
        <sz val="10"/>
        <color indexed="8"/>
        <rFont val="Arial"/>
        <family val="2"/>
      </rPr>
      <t xml:space="preserve">26/10/2018: </t>
    </r>
    <r>
      <rPr>
        <sz val="10"/>
        <color indexed="8"/>
        <rFont val="Arial"/>
        <family val="2"/>
      </rPr>
      <t xml:space="preserve">Alix del Pilar Hurtado Pedraza, Técnico Operativo (E )
</t>
    </r>
    <r>
      <rPr>
        <b/>
        <sz val="10"/>
        <color indexed="8"/>
        <rFont val="Arial"/>
        <family val="2"/>
      </rPr>
      <t xml:space="preserve">30/04/2019:  </t>
    </r>
    <r>
      <rPr>
        <sz val="10"/>
        <color indexed="8"/>
        <rFont val="Arial"/>
        <family val="2"/>
      </rPr>
      <t xml:space="preserve">Hilda Yamile Morales Laverde - Jefe OCI. 
</t>
    </r>
    <r>
      <rPr>
        <b/>
        <sz val="10"/>
        <color indexed="8"/>
        <rFont val="Arial"/>
        <family val="2"/>
      </rPr>
      <t xml:space="preserve">
20/08/2019:  </t>
    </r>
    <r>
      <rPr>
        <sz val="10"/>
        <color indexed="8"/>
        <rFont val="Arial"/>
        <family val="2"/>
      </rPr>
      <t xml:space="preserve">Hilda Yamile Morales Laverde - Jefe OCI. 
</t>
    </r>
  </si>
  <si>
    <r>
      <rPr>
        <b/>
        <sz val="10"/>
        <color indexed="8"/>
        <rFont val="Arial"/>
        <family val="2"/>
      </rPr>
      <t xml:space="preserve">30/04/2019: </t>
    </r>
    <r>
      <rPr>
        <sz val="10"/>
        <color indexed="8"/>
        <rFont val="Arial"/>
        <family val="2"/>
      </rPr>
      <t xml:space="preserve">Hilda Yamile Morales Laverde - Jefe OCI.
</t>
    </r>
    <r>
      <rPr>
        <b/>
        <sz val="10"/>
        <color indexed="8"/>
        <rFont val="Arial"/>
        <family val="2"/>
      </rPr>
      <t xml:space="preserve">20/08/2019: </t>
    </r>
    <r>
      <rPr>
        <sz val="10"/>
        <color indexed="8"/>
        <rFont val="Arial"/>
        <family val="2"/>
      </rPr>
      <t>Hilda Yamile Morales Laverde - Jefe OCI.</t>
    </r>
  </si>
  <si>
    <r>
      <rPr>
        <b/>
        <sz val="10"/>
        <color rgb="FF000000"/>
        <rFont val="Arial"/>
        <family val="2"/>
      </rPr>
      <t xml:space="preserve">30/04/2019:  </t>
    </r>
    <r>
      <rPr>
        <sz val="10"/>
        <color rgb="FF000000"/>
        <rFont val="Arial"/>
        <family val="2"/>
      </rPr>
      <t xml:space="preserve">Hilda Yamile Morales Laverde - Jefe OCI. 
</t>
    </r>
    <r>
      <rPr>
        <b/>
        <sz val="10"/>
        <color rgb="FF000000"/>
        <rFont val="Arial"/>
        <family val="2"/>
      </rPr>
      <t xml:space="preserve">20/08/2019:  </t>
    </r>
    <r>
      <rPr>
        <sz val="10"/>
        <color rgb="FF000000"/>
        <rFont val="Arial"/>
        <family val="2"/>
      </rPr>
      <t xml:space="preserve">Hilda Yamile Morales Laverde - Jefe OCI. 
</t>
    </r>
  </si>
  <si>
    <t>HISTORICO DE ACCIONES CERRADAS</t>
  </si>
  <si>
    <t>HISTORICO DE ACCIONES CERRADAS  EN EL SEGUNDO TRIMESTRE DE 2019</t>
  </si>
  <si>
    <t>2. RESULTADOS DE ACCIONES POR PROCESO</t>
  </si>
  <si>
    <t>Monitorear constantemente las actividades de impresión  de publicaciones del IDEP adelantadas por la Imprenta Distrital,  para hacer seguimiento en la entrega de impresiones.</t>
  </si>
  <si>
    <t xml:space="preserve">
Comunicaciones de seguimiento</t>
  </si>
  <si>
    <t>De acuerdo a lo establecido en el Procedimiento PRO- GFR-11-01 Egresos o Salidas Definitivas se evidencio desactualización del documento, puntos de control plasmados en el procedimiento los cuales no cumplen con un adecuado diseño de los mismos a falta de variables tales como: (Periodicidad, carencia de implementación de puntos de control, no se identifican soportes del control, no se observa que sucede con las diferencias o desviaciones encontradas en la ejecución del mismo, la mayoría de los controles establecidos correspondes a soportes  y no a acciones o actividades que contribuyan a la mitigación de un riesgo).</t>
  </si>
  <si>
    <t xml:space="preserve"> PRO- GFR-11-01 Egresos o Salidas  actualizado</t>
  </si>
  <si>
    <t>Profesional Universitario -  SAFyCD
Subdirector Administrativo, Financiero y de Control Disciplinario</t>
  </si>
  <si>
    <t>Incumplimiento a lo establecido en el procedimiento PRO-GRF-11-01 Egresos o Salidas Definitivas, en el punto de control establecido en la actividad No 05 “Verificar la solicitud hecha por el funcionario vs. El comprante de salida” , toda vez que una vez efectuadas las pruebas sustantivas se evidencio diferencias entre Formato FT-GRF-11-03 solicitud de bienes y el documento de salida  del sistema de información (GOOBI), para las salidas No. 12, 22, 34 y 49 de la muestra seleccionada.</t>
  </si>
  <si>
    <t>En el PRO-GRF-11-01 Egresos o Salidas Definitivas no se establece como llevar registro de los bienes que no se entregan por que no hay en existencia, por lo cual, el  FT-GRF-11-03 solicitud de bienes y  el documento de salida  del sistema de información (GOOBI), presentan diferencias cuando se presenta este caso.</t>
  </si>
  <si>
    <t>PRO-GRF-11-01 Egresos o Salidas Definitivas actualizado
Formatos FT-GRF-11-03 solicitud de bienes gestionados</t>
  </si>
  <si>
    <t>Desactualización del procedimiento PRO-GRF-11 -03 Inventario, en lo que corresponde a la implementación de controles en el documento y coherencia entre las actividades definidas en el mismo.</t>
  </si>
  <si>
    <t xml:space="preserve"> PRO-GRF-11 -03 Inventario  actualizado</t>
  </si>
  <si>
    <t>De acuerdo a lo definido en la Resolución No 001 de 2001: Por la cual se expide el Manual de Procedimientos Administrativos y Contables para el Manejo y Control de los Bienes en los Entes Públicos del Distrito Capital numeral 4.10.1.1 se observó que no se están conformando adecuadamente los equipos de trabajo y grupos de conteo para la toma física anual que realiza la entidad, toda vez que son los mismos funcionarios de la entidad quienes realizan la validación de su propio inventario, lo que conlleva al riesgo de no reportar la totalidad del inventario asignado.</t>
  </si>
  <si>
    <t xml:space="preserve">Para la vigencia 2018 se dio el lineamiento de que cada funcionario y contratista diligenciara el inventario de los bienes que tenia a su cargo en el link 13_FT-GRF-11-11-Planilla-de-recoleccion-de-informacion-de-inventario-anual_23102018, por lo cual el inventario se realizó de esta manera para el 2018. </t>
  </si>
  <si>
    <t>Actualizar el  PRO-GRF-11 -03 Inventario actualizando las condiciones para la toma física de inventarios.</t>
  </si>
  <si>
    <t>Circular interna de toma de inventario físico vigencia 2019
Registro toma física de inventarios</t>
  </si>
  <si>
    <t>Incumplimiento a lo establecido en la circular No 006 de 2018 del 19 de octubre de 2018 en los siguientes puntos :
* Fechas de elaboración del inventario toda vez que la circular detalla “se establecen las siguientes fechas para el conteo físico del inventario 22 de octubre al 30 de noviembre de 2018” sin embargo en la revisión efectuada a las planillas FT-GRF-11-11 se observaron treinta y dos (32) planillas sin diligenciar  como se detalla en la tabla No. 02 del presente informe; fechas extemporáneas a las establecidas en la Resolución o anteriores a la misma como es el caso de la planilla con fecha 29/01/2018.
* No se evidencia verificación o confrontación por parte del responsable del inventario en razón que una vez revisadas cada una de las planillas FT-GRF-11-11 que son el soporte de la toma física no se observó la validación del mismo; tal como se detallan en la imagen No 5 del informe</t>
  </si>
  <si>
    <t>SAFYCD - Contabilidad</t>
  </si>
  <si>
    <t>Desactualización del IN-GF-14-03 Instructivo para el cumplimiento de las obligaciones tributarias en cuanto a el sistema de información administrativo y financiero SIAFI, carencia de glosario en cuanto a conceptos tributarios manejados por el Instituto y desactualización de referencias normativas la última fecha de actualización corresponde a 21/05/2015 y metodología incompleta en cuanto a la preparación y liquidación de cada uno de los impuestos.</t>
  </si>
  <si>
    <t>IN-GF-14-03 Instructivo para el cumplimiento de las obligaciones tributarias</t>
  </si>
  <si>
    <t>Profesional especializado - contabilidad</t>
  </si>
  <si>
    <t xml:space="preserve">Procedimiento PRO- GF-14-14 Gestión Contable </t>
  </si>
  <si>
    <t>En cuanto al procedimiento PRO- GF-14-11 Gestión Contable se evidencia:
• Inconsistencias en las hojas de trabajo “conciliación” por meses, frente a la información reportada en el consolidado.
• Diferencia entre los gastos de funcionamiento e inversión en $3.200.000 reportados en el mes de febrero y los reportados en el mes de marzo (folio 15; 82) en la hoja de trabajo “Conciliación”. 
• Incumplimiento al control “El consolidado, con las observaciones producto de la "Conciliación y seguimiento de la Información Financiera" es revisado y aprobado por el Contador de la Entidad”; no se evidenció para ningún mes la aprobación y revisión. 
• En los soportes documentales de la carpeta Conciliación de la Información Financiera, se evidencia documentos con tachones, enmendaduras y observaciones realizadas a mano alzada,  El IDEP cuenta con el sistema integrado de conservación – SIC, en cumplimiento del artículo 46 de la Ley General de archivos y según el Acuerdo No.006 de 2014, emitido por el  Archivo General de la Nación establece que el Sistema de Conservación Documental (SIC) de una institución debe estar basado en los principios del Proceso de Gestión Ambiental (Artículo 5º del Decreto 2609 de 2012), los cuales son: planeación, eficiencia, economía, control y seguimiento, oportunidad, transparencia, disponibilidad, agrupación, vínculo archivístico, protección del medio ambiente, autoevaluación, coordinación y acceso, cultura archivística, modernización, interoperabilidad, orientación al ciudadano, neutralidad tecnológica y protección de la información y los datos.
• Las observaciones encontradas en el proceso de revisión y conciliación de la información carecen de la formalidad institucional; es decir no se encuentran en los formatos para comunicaciones, a quien se dirige esas observaciones, fecha del documento, firma del remitente y la respuesta a las mismas. 
• No se evidencia la trazabilidad con sus respectivos soportes y/o validaciones de la  
Depuración de las diferencias presentadas entre las áreas conciliadas de manera mensual. 
• Diferencias presentadas en el formato de conciliación Operaciones Recíprocas Cuenta Única Distrital – CUD con los listados soportes. 
• Diferencia entre la información reportada en las hojas de conciliación y los soportes fuente, tal como se detalle en el acápite 2.1.6.1.3.1.</t>
  </si>
  <si>
    <t>Falta de capacitación en temas de gestión documental que permitan la implementación y debido uso y aplicación de los planes, programas y procedimientos con que cuenta el Instituto. Se evidenció incumplimiento de la Ley 594 de 2000 Artículo 18. “Capacitación para los funcionarios de archivo. Las entidades tienen la obligación de capacitar y actualizar a los funcionarios de archivo, en programas y áreas relacionadas con su labor”.</t>
  </si>
  <si>
    <t>* Falta de actualización del Plan Institucional de Capacitación (PIC) cuando la profesional asiste a capacitaciones de Gestión documental fuera de la entidad.
* Falta de capacitación práctica a funcionarios y contratistas de la entidad en lo referente a la gestión documental.</t>
  </si>
  <si>
    <t>Evaluar el  taller práctico realizado.</t>
  </si>
  <si>
    <t>Evaluación de la capacitación</t>
  </si>
  <si>
    <t>La entidad no cuenta con mobiliario suficiente para albergar los archivos de gestión, igualmente es importante que los funcionarios le den el uso adecuado al mobiliario existente y estos se utilicen única y exclusivamente para la ubicación de los documentos producidos en gestión¸ conforme lo establece el Acuerdo 049 de 2000, “Por el cual se desarrolla el artículo 61 del Capítulo 7 "Conservación de Documentos " del Reglamento General de Archivos sobre "condiciones de edificios y locales destinados a archivos”.</t>
  </si>
  <si>
    <t>* Uso inadecuado del mobiliario existente por parte de funcionarios y contratistas.
* No realización de transferencias documentales al archivo central, lo que generaba mayor ocupación de espacio</t>
  </si>
  <si>
    <t>Ejecutar el cronograma de transferencias documentales</t>
  </si>
  <si>
    <t>FT-GD-07-06 Formato Único de Inventario Documental
Memorando de transferencia documental</t>
  </si>
  <si>
    <t>Registro fotográfico de la reorganización</t>
  </si>
  <si>
    <t xml:space="preserve">De acuerdo a lo establecido en la guía para la administración del Riesgo la entidad debe revisar y revalorar los controles diseñados en los siguientes procedimientos PRO-DIC-01-09 Gestión de publicaciones, Gestión de comunicaciones, en razón a que una vez verificados se observaron las siguientes situaciones: No documentación de puntos de control y controles diseñados sin la totalidad de variables. 
</t>
  </si>
  <si>
    <t xml:space="preserve">Los procedimientos de gestión de comunicación y gestión de publicaciones,  los puntos de control no cuentan con la descripción de las variables en su totalidad de los controles diseñados y en algunas actividades no se encuentran  establecidos. </t>
  </si>
  <si>
    <t xml:space="preserve">Revisar y actualizar los  puntos de control  de los  procedimientos PRO-DIC-01-09 Gestión de Publicaciones y PRO-DIC-01-11 Gestión de Comunicaciones, teniendo en cuenta las variables de la guía para la administración de riesgo del IDEP. </t>
  </si>
  <si>
    <t xml:space="preserve">Documentos de los  procedimientos: PRO-DIC-01-09 Gestión de Publicaciones y PRO-DIC-01-11 Gestión de Comunicaciones actualizados en los puntos de control </t>
  </si>
  <si>
    <t>http://www.idep.edu.co/sites/default/files/PRO-GRF-11-01_Egresos_o_salidas_de_bienes_V6.pdf</t>
  </si>
  <si>
    <t>http://www.idep.edu.co/sites/default/files/PRO-GRF-11-03_Inventario_propiedad_planta_y_equipo_V6.pdf</t>
  </si>
  <si>
    <t>Plan anual de adquisiciones</t>
  </si>
  <si>
    <r>
      <rPr>
        <b/>
        <sz val="10"/>
        <color rgb="FF000000"/>
        <rFont val="Arial"/>
        <family val="2"/>
      </rPr>
      <t xml:space="preserve">10/12/2019: </t>
    </r>
    <r>
      <rPr>
        <sz val="10"/>
        <color rgb="FF000000"/>
        <rFont val="Arial"/>
        <family val="2"/>
      </rPr>
      <t>Esta acción inicia en el 2020.</t>
    </r>
  </si>
  <si>
    <r>
      <rPr>
        <b/>
        <sz val="10"/>
        <color rgb="FF000000"/>
        <rFont val="Arial"/>
        <family val="2"/>
      </rPr>
      <t>10/12/2019</t>
    </r>
    <r>
      <rPr>
        <sz val="10"/>
        <color rgb="FF000000"/>
        <rFont val="Arial"/>
        <family val="2"/>
      </rPr>
      <t xml:space="preserve">: Se evidenciaron los oficios No 817-001265, 817-001202, 001201.Donde se evidencian las transferencias documentales realizadas.  Se encuentra pendiente la distribución de espacios para el archivo de gestión.   Continua en seguimiento esta actividad. </t>
    </r>
  </si>
  <si>
    <t>http://www.idep.edu.co/sites/default/files/PRO-GF-14-11%20Gesti%C3%B3n%20Contable%20V7.pdf</t>
  </si>
  <si>
    <t>A partir de la realización del taller práctico, reorganizar la distribución de las series documentales en la  estantería disponible con el fin de optimizar espacios.</t>
  </si>
  <si>
    <t xml:space="preserve">http://www.idep.edu.co/sites/default/files/PRO-GRF-11-03%20Inv%20prop%20planta%20y%20equ%20V7.pdf
</t>
  </si>
  <si>
    <t>CERRADAS TERCER TRIMESTRE DE 2019</t>
  </si>
  <si>
    <r>
      <rPr>
        <b/>
        <sz val="10"/>
        <color rgb="FF000000"/>
        <rFont val="Arial"/>
        <family val="2"/>
      </rPr>
      <t xml:space="preserve">10/12/2019:  </t>
    </r>
    <r>
      <rPr>
        <sz val="10"/>
        <color rgb="FF000000"/>
        <rFont val="Arial"/>
        <family val="2"/>
      </rPr>
      <t xml:space="preserve"> Esta acción se modificó en cuanto a su fecha de finalización, continúa en seguimiento. </t>
    </r>
  </si>
  <si>
    <t>No se realizo la reprogramación de PAC en el mes de Enero para los meses de Febrero y Marzo debido al cambio de administración y al ausencia del tesorero en ese mes. Quien es la persona encargada para tal fin.</t>
  </si>
  <si>
    <t>Trabajar conjuntamente con las demás áreas para la reprogramación de los recursos necesarios de los próximos meses y de parte de todas las áreas garantizar que lo que se pida se tramite en el mes que corresponde.</t>
  </si>
  <si>
    <t>Tesorero General</t>
  </si>
  <si>
    <t>10/12/2019:  Jinna Pérez Pachón: Contratista - OCI</t>
  </si>
  <si>
    <t>Los puntos de control establecidos en el  PRO- GFR-11-01 Egresos o Salidas Definitivas no cuentan con las características de diseño requeridas y por lo tanto no son eficientes para mitigar la materialización de riesgos asociados con la ejecución del procedimiento.</t>
  </si>
  <si>
    <t>Actualizar el PRO- GFR-11-01 Egresos o Salidas estableciendo puntos de control acordes con los lineamientos de diseño de los mismos.</t>
  </si>
  <si>
    <t xml:space="preserve">Actualizar el PRO-GRF-11-01 Egresos o Salidas Definitivas, estableciendo un punto de control referente a la inclusión de la información del bien o bienes que no se entregan por que no se encuentran en existencia en el formato FT-GRF-11-03 solicitud de bienes, lo cual justificaría diferencias entre este formato y el sistema de información. </t>
  </si>
  <si>
    <t>Los puntos de control establecidos en el PRO-GRF-11 -03 Inventario, no cuentan con las características de diseño requeridas y por lo tanto no son eficientes para mitigar la materialización de riesgos asociados con la ejecución del procedimiento.</t>
  </si>
  <si>
    <t>Actualizar el  PRO-GRF-11 -03 Inventario estableciendo puntos de control acordes con los lineamientos de diseño de los mismos.</t>
  </si>
  <si>
    <t>Para la vigencia 2019, de acuerdo al Plan de inventarios del IDEP se hará la toma física de inventarios por parte de funcionarios de la Subdirección Administrativa, Financiera y de Control disciplinario, de acuerdo a los equipos que se establezcan en la circular interna correspondiente. Se tiene planeado hacer el inventarios en el cuarto trimestre.</t>
  </si>
  <si>
    <t>Algunos inventarios no se realizaron en la fecha debido a que algunos funcionarios o contratistas no acataron el lineamiento establecido para la toma de inventarios, mencionado en el numeral anterior. Sin embargo, la profesional de recursos físicos realizó los inventarios pendientes los cuales están incluidos en el  FT-GRF-11-11 dispuesto en Google Drive.
La verificación de los inventarios se hizo mediante el inventario impreso el cual fue reconocido y firmado por cada uno de los funcionarios y contratistas. La validación por parte de la profesional universitario responsable de inventarios si se realizó aunque no quedó el  formato  FT-GRF-11-11 dispuesto en Google Drive.</t>
  </si>
  <si>
    <t>Para la vigencia 2019, de acuerdo al Plan de inventarios del IDEP se hará la toma física de inventarios por parte de funcionarios de la Subdirección Administrativa, Financiera y de Control disciplinario y los equipos que se establezcan en la circular interna correspondiente. Se tiene planeado hacer el inventario en el cuarto trimestre.</t>
  </si>
  <si>
    <r>
      <t xml:space="preserve">TERCER TRIMESTRE: </t>
    </r>
    <r>
      <rPr>
        <sz val="10"/>
        <color rgb="FF000000"/>
        <rFont val="Arial"/>
        <family val="2"/>
      </rPr>
      <t xml:space="preserve">No reporta avance
</t>
    </r>
    <r>
      <rPr>
        <b/>
        <sz val="10"/>
        <color rgb="FF000000"/>
        <rFont val="Arial"/>
        <family val="2"/>
      </rPr>
      <t xml:space="preserve">CUARTO TRIMIESTRE: </t>
    </r>
    <r>
      <rPr>
        <sz val="10"/>
        <color rgb="FF000000"/>
        <rFont val="Arial"/>
        <family val="2"/>
      </rPr>
      <t xml:space="preserve">Se actualizo el Procedimiento PRO- GFR-11-01 Salida definitiva de bienes .
</t>
    </r>
    <r>
      <rPr>
        <b/>
        <sz val="10"/>
        <color rgb="FF000000"/>
        <rFont val="Arial"/>
        <family val="2"/>
      </rPr>
      <t xml:space="preserve">PRIMER TRIMESTRE 2020:  </t>
    </r>
    <r>
      <rPr>
        <sz val="10"/>
        <color rgb="FF000000"/>
        <rFont val="Arial"/>
        <family val="2"/>
      </rPr>
      <t>Se esta dando cumplimiento al procedimiento PRO- GFR-11-01 Salida definitiva de bienes</t>
    </r>
  </si>
  <si>
    <r>
      <rPr>
        <b/>
        <sz val="10"/>
        <color rgb="FF000000"/>
        <rFont val="Arial"/>
        <family val="2"/>
      </rPr>
      <t xml:space="preserve">10/12/2019: </t>
    </r>
    <r>
      <rPr>
        <sz val="10"/>
        <color rgb="FF000000"/>
        <rFont val="Arial"/>
        <family val="2"/>
      </rPr>
      <t xml:space="preserve">Se evidencio en la ruta
 http://www.idep.edu.co/sites/default/files/PRO-GRF-11-01_Egresos_o_salidas_de_bienes_V6.pdf, el documento actualizado de fecha 05 de diciembre de 2019.
La verificación del diseño adecuado de controles se efectuara en el próximo seguimiento a plan de mejoramiento en vigencia 2020, esta actividad continúa en seguimiento. </t>
    </r>
  </si>
  <si>
    <r>
      <t xml:space="preserve">TERCER TRIMESTRE: </t>
    </r>
    <r>
      <rPr>
        <sz val="10"/>
        <color rgb="FF000000"/>
        <rFont val="Arial"/>
        <family val="2"/>
      </rPr>
      <t xml:space="preserve">No reporta avance.
</t>
    </r>
    <r>
      <rPr>
        <b/>
        <sz val="10"/>
        <color rgb="FF000000"/>
        <rFont val="Arial"/>
        <family val="2"/>
      </rPr>
      <t>CUARTO TRIMIESTRE:</t>
    </r>
    <r>
      <rPr>
        <sz val="10"/>
        <color rgb="FF000000"/>
        <rFont val="Arial"/>
        <family val="2"/>
      </rPr>
      <t xml:space="preserve"> Se actualizo el Procedimiento PRO- GFR-11-01 Salida definitiva de bienes.
</t>
    </r>
    <r>
      <rPr>
        <b/>
        <sz val="10"/>
        <color rgb="FF000000"/>
        <rFont val="Arial"/>
        <family val="2"/>
      </rPr>
      <t xml:space="preserve">PRIMER TRIMESTRE 2020: </t>
    </r>
    <r>
      <rPr>
        <sz val="10"/>
        <color rgb="FF000000"/>
        <rFont val="Arial"/>
        <family val="2"/>
      </rPr>
      <t xml:space="preserve"> Se esta dando cumplimiento al procedimiento PRO- GFR-11-01 Salida definitiva de bienes.
</t>
    </r>
  </si>
  <si>
    <r>
      <t xml:space="preserve">TERCER TRIMESTRE: </t>
    </r>
    <r>
      <rPr>
        <sz val="10"/>
        <color rgb="FF000000"/>
        <rFont val="Arial"/>
        <family val="2"/>
      </rPr>
      <t xml:space="preserve">No reporta avance.
</t>
    </r>
    <r>
      <rPr>
        <b/>
        <sz val="10"/>
        <color rgb="FF000000"/>
        <rFont val="Arial"/>
        <family val="2"/>
      </rPr>
      <t>CUARTO TRIMIESTRE:</t>
    </r>
    <r>
      <rPr>
        <sz val="10"/>
        <color rgb="FF000000"/>
        <rFont val="Arial"/>
        <family val="2"/>
      </rPr>
      <t xml:space="preserve"> Se actualizo el Procedimiento PRO- GFR-11-03  Inventario de propiedad, planta y equipo.
</t>
    </r>
    <r>
      <rPr>
        <b/>
        <sz val="10"/>
        <color rgb="FF000000"/>
        <rFont val="Arial"/>
        <family val="2"/>
      </rPr>
      <t xml:space="preserve">
PRIMER TRIMESTRE 2020:</t>
    </r>
    <r>
      <rPr>
        <sz val="10"/>
        <color rgb="FF000000"/>
        <rFont val="Arial"/>
        <family val="2"/>
      </rPr>
      <t xml:space="preserve">  Se esta dando cumplimiento al procedimiento PRO- GFR-11-03  Inventario de propiedad, planta y equipo.</t>
    </r>
  </si>
  <si>
    <r>
      <t xml:space="preserve">10/12/2019:
</t>
    </r>
    <r>
      <rPr>
        <sz val="10"/>
        <color rgb="FF000000"/>
        <rFont val="Arial"/>
        <family val="2"/>
      </rPr>
      <t>Se evidencio por parte de esta oficina la actualización del documento PRO- GFR-11-03  Inventario de propiedad, planta y equipo de fecha 05/12/2019. 
La validación a los cambios efectuados será objeto de validación en el primer trimestre del año 2020.</t>
    </r>
  </si>
  <si>
    <r>
      <t xml:space="preserve">TERCER TRIMESTRE: </t>
    </r>
    <r>
      <rPr>
        <sz val="10"/>
        <color rgb="FF000000"/>
        <rFont val="Arial"/>
        <family val="2"/>
      </rPr>
      <t xml:space="preserve">No reporta avance.
</t>
    </r>
    <r>
      <rPr>
        <b/>
        <sz val="10"/>
        <color rgb="FF000000"/>
        <rFont val="Arial"/>
        <family val="2"/>
      </rPr>
      <t>CUARTO TRIMIESTRE</t>
    </r>
    <r>
      <rPr>
        <sz val="10"/>
        <color rgb="FF000000"/>
        <rFont val="Arial"/>
        <family val="2"/>
      </rPr>
      <t xml:space="preserve">: Se actualizo el Procedimiento PRO- GFR-11-03  Inventario de propiedad, planta y equipo.
</t>
    </r>
    <r>
      <rPr>
        <b/>
        <sz val="10"/>
        <color rgb="FF000000"/>
        <rFont val="Arial"/>
        <family val="2"/>
      </rPr>
      <t xml:space="preserve">
PRIMER TRIMESTRE 2020:</t>
    </r>
    <r>
      <rPr>
        <sz val="10"/>
        <color rgb="FF000000"/>
        <rFont val="Arial"/>
        <family val="2"/>
      </rPr>
      <t xml:space="preserve">  Se esta dando cumplimiento al procedimiento PRO- GFR-11-03  Inventario de propiedad, planta y equipo.</t>
    </r>
  </si>
  <si>
    <r>
      <rPr>
        <b/>
        <sz val="10"/>
        <rFont val="Arial"/>
        <family val="2"/>
      </rPr>
      <t xml:space="preserve">10/12/2019:
</t>
    </r>
    <r>
      <rPr>
        <sz val="10"/>
        <rFont val="Arial"/>
        <family val="2"/>
      </rPr>
      <t xml:space="preserve">Se evidencio  en la revisión efectuada la actualización del procedimiento  PRO- GFR-11-03  Inventario de propiedad, planta y equipo con fecha 05/12/2019. 
Esta actividad continua en seguimiento, con el fin de verificar la efectividad de la acción propuesta. </t>
    </r>
  </si>
  <si>
    <r>
      <t xml:space="preserve">TERCER TRIMESTRE: </t>
    </r>
    <r>
      <rPr>
        <sz val="10"/>
        <color rgb="FF000000"/>
        <rFont val="Arial"/>
        <family val="2"/>
      </rPr>
      <t xml:space="preserve">No reporta avance
</t>
    </r>
    <r>
      <rPr>
        <b/>
        <sz val="10"/>
        <color rgb="FF000000"/>
        <rFont val="Arial"/>
        <family val="2"/>
      </rPr>
      <t xml:space="preserve">CUARTO TRIMESTRE: </t>
    </r>
    <r>
      <rPr>
        <sz val="10"/>
        <color rgb="FF000000"/>
        <rFont val="Arial"/>
        <family val="2"/>
      </rPr>
      <t xml:space="preserve">Se expidió la circular No. 007 del 4 de octubre del 2019 "Inventario Propiedad, Planta y Equipo - Vigencia 2019 suscrita por la Directora  General de la Entidad y cumplimiento de registro en el formato No. FT-GRF-11-11 Planilla de Recolección de Información Inventario 2019, se continúa con la consolidación de la información para presentar en el informe Final.
</t>
    </r>
    <r>
      <rPr>
        <b/>
        <sz val="10"/>
        <color rgb="FF000000"/>
        <rFont val="Arial"/>
        <family val="2"/>
      </rPr>
      <t xml:space="preserve">PRIMER TRIMESTRE 2020: </t>
    </r>
    <r>
      <rPr>
        <sz val="10"/>
        <color rgb="FF000000"/>
        <rFont val="Arial"/>
        <family val="2"/>
      </rPr>
      <t xml:space="preserve">  En el marco del Comité Institucional de Gestión y Desempeño del 24/02/2020,  se presentó el informe final de inventarios de la vigencia 2019.</t>
    </r>
  </si>
  <si>
    <r>
      <t xml:space="preserve">Archivo de Gestión de GRF y correo electrónico al interior de la entidad socializando la Circular.
Folder de evidencia Plan de Inventarios 2019 de GRF
</t>
    </r>
    <r>
      <rPr>
        <b/>
        <sz val="10"/>
        <color rgb="FF000000"/>
        <rFont val="Arial"/>
        <family val="2"/>
      </rPr>
      <t xml:space="preserve">Primer Trimestre 2020: </t>
    </r>
    <r>
      <rPr>
        <sz val="10"/>
        <color rgb="FF000000"/>
        <rFont val="Arial"/>
        <family val="2"/>
      </rPr>
      <t xml:space="preserve">
Acta No. 02 del CIGD del 24/02/2020</t>
    </r>
  </si>
  <si>
    <r>
      <rPr>
        <b/>
        <sz val="10"/>
        <rFont val="Arial"/>
        <family val="2"/>
      </rPr>
      <t>10/12/2019:</t>
    </r>
    <r>
      <rPr>
        <sz val="10"/>
        <rFont val="Arial"/>
        <family val="2"/>
      </rPr>
      <t xml:space="preserve">
Fue revisada la circular No  007 del 4 de octubre del 2019 "Inventario Propiedad, Planta y Equipo - Vigencia 2019 suscrita por la Directora  General de la Entidad y cumplimiento de registro en el formato No. FT-GRF-11-11 Planilla de Recolección de Información Inventario 2019, 
Queda pendiente por parte de esta oficina efectuar la revisión del resultado del informe 
final una vez se remita a esta oficina por parte del responsable.</t>
    </r>
  </si>
  <si>
    <r>
      <t xml:space="preserve">TERCER TRIMESTRE: </t>
    </r>
    <r>
      <rPr>
        <sz val="10"/>
        <color rgb="FF000000"/>
        <rFont val="Arial"/>
        <family val="2"/>
      </rPr>
      <t xml:space="preserve">No reporta avance
</t>
    </r>
    <r>
      <rPr>
        <b/>
        <sz val="10"/>
        <color rgb="FF000000"/>
        <rFont val="Arial"/>
        <family val="2"/>
      </rPr>
      <t xml:space="preserve">CUARTO TRIMESTRE: </t>
    </r>
    <r>
      <rPr>
        <sz val="10"/>
        <color rgb="FF000000"/>
        <rFont val="Arial"/>
        <family val="2"/>
      </rPr>
      <t xml:space="preserve">Se expidió la circular No. 007 del 4 de octubre del 2019 "Inventario Propiedad, Planta y Equipo - Vigencia 2019 suscrita por la Directora  General de la Entidad y cumplimiento de registro en el formato No. FT-GRF-11-11 Planilla de Recolección de Información Inventario 2019, se continúa con la consolidación de la información para presentar en el informe Final.
</t>
    </r>
    <r>
      <rPr>
        <b/>
        <sz val="10"/>
        <color rgb="FF000000"/>
        <rFont val="Arial"/>
        <family val="2"/>
      </rPr>
      <t xml:space="preserve">PRIMER TRIMESTRE 2020:  </t>
    </r>
    <r>
      <rPr>
        <sz val="10"/>
        <color rgb="FF000000"/>
        <rFont val="Arial"/>
        <family val="2"/>
      </rPr>
      <t xml:space="preserve"> En el marco del Comité Institucional de Gestión y Desempeño del 24/02/2020,  se presentó el informe final de inventarios de la vigencia 2019.</t>
    </r>
  </si>
  <si>
    <r>
      <t xml:space="preserve">Archivo de Gestión de GRF y correo electrónico al interior de la entidad socializando la Circular.
Folder de evidencia Plan de Inventarios 2019 de GRF
</t>
    </r>
    <r>
      <rPr>
        <b/>
        <sz val="10"/>
        <color rgb="FF000000"/>
        <rFont val="Arial"/>
        <family val="2"/>
      </rPr>
      <t>PRIMER TRIMESTRE 2020:</t>
    </r>
    <r>
      <rPr>
        <sz val="10"/>
        <color rgb="FF000000"/>
        <rFont val="Arial"/>
        <family val="2"/>
      </rPr>
      <t xml:space="preserve">  Acta No. 02 del CIGD del 24/02/2020</t>
    </r>
  </si>
  <si>
    <r>
      <t xml:space="preserve">08/10/2019: </t>
    </r>
    <r>
      <rPr>
        <sz val="10"/>
        <rFont val="Arial"/>
        <family val="2"/>
      </rPr>
      <t xml:space="preserve">Esta actividad se desarrollará y dará cumplimiento en el transcurso del cuarto trimestre. 
</t>
    </r>
    <r>
      <rPr>
        <b/>
        <sz val="10"/>
        <rFont val="Arial"/>
        <family val="2"/>
      </rPr>
      <t xml:space="preserve">03/04/2020: </t>
    </r>
    <r>
      <rPr>
        <sz val="10"/>
        <rFont val="Arial"/>
        <family val="2"/>
      </rPr>
      <t xml:space="preserve">Se encuentra disponible en el siguiente enlace: </t>
    </r>
    <r>
      <rPr>
        <b/>
        <sz val="10"/>
        <rFont val="Arial"/>
        <family val="2"/>
      </rPr>
      <t xml:space="preserve"> </t>
    </r>
    <r>
      <rPr>
        <sz val="10"/>
        <rFont val="Arial"/>
        <family val="2"/>
      </rPr>
      <t>http://www.idep.edu.co/sites/default/files/IN-GF-14-03%20%20Instructivo%20Cumplimiento%20de%20Obligaciones%20Tributarias%20V2.docx</t>
    </r>
  </si>
  <si>
    <t>El Instructivo IN-GF-14-03 Instructivo para el cumplimiento de las obligaciones tributarias se encuentra desactualizado en cuanto al sistema de información administrativo y financiero SIAFI, carece de glosario en cuanto a conceptos tributarios manejados por el Instituto y presenta desactualización en las referencias normativas, adicionalmente la última fecha de actualización corresponde a 21/05/2015 y finalmente presenta metodología incompleta en cuanto a la preparación y liquidación de cada uno de los impuestos</t>
  </si>
  <si>
    <t>Efectuar la actualización del Instructivo y subirlo nuevamente a la plataforma de Maloca Aula SIG del Instituto</t>
  </si>
  <si>
    <r>
      <t xml:space="preserve">08/10/2019: </t>
    </r>
    <r>
      <rPr>
        <sz val="10"/>
        <rFont val="Arial"/>
        <family val="2"/>
      </rPr>
      <t xml:space="preserve">Esta actividad se desarrollará y dará cumplimiento en el transcurso del cuarto trimestre.
</t>
    </r>
    <r>
      <rPr>
        <b/>
        <sz val="10"/>
        <rFont val="Arial"/>
        <family val="2"/>
      </rPr>
      <t xml:space="preserve">05/12/2019: </t>
    </r>
    <r>
      <rPr>
        <sz val="10"/>
        <rFont val="Arial"/>
        <family val="2"/>
      </rPr>
      <t xml:space="preserve">A la fecha se encuentra en revisión el documento IN-GF-14-03 Instructivo para el cumplimiento de las obligaciones tributarias, cuya actividad se terminará antes del 31/12/2019
</t>
    </r>
    <r>
      <rPr>
        <b/>
        <sz val="10"/>
        <rFont val="Arial"/>
        <family val="2"/>
      </rPr>
      <t>03/04/2020:</t>
    </r>
    <r>
      <rPr>
        <sz val="10"/>
        <rFont val="Arial"/>
        <family val="2"/>
      </rPr>
      <t xml:space="preserve">  El documento IN-GF-14-03 INSTRUCTIVO PARA EL CUMPLIMIENTO DE OBLIGACIONES TRIBUTARIAS, se encuentra con fecha de aprobación del 27/12/2019 y publicado en la Maloca SIG-MIPG</t>
    </r>
  </si>
  <si>
    <r>
      <t xml:space="preserve">10/12/2019:  </t>
    </r>
    <r>
      <rPr>
        <sz val="10"/>
        <rFont val="Arial"/>
        <family val="2"/>
      </rPr>
      <t xml:space="preserve"> Esta actividad se encuentra en ejecución, continuara  en seguimiento hasta tanto no se entreguen las evidencias.</t>
    </r>
  </si>
  <si>
    <r>
      <rPr>
        <b/>
        <sz val="10"/>
        <rFont val="Arial"/>
        <family val="2"/>
      </rPr>
      <t xml:space="preserve">09/12/2019: </t>
    </r>
    <r>
      <rPr>
        <sz val="10"/>
        <rFont val="Arial"/>
        <family val="2"/>
      </rPr>
      <t>Jinna Pérez Pachón - Contratista Oficina Control Interno</t>
    </r>
  </si>
  <si>
    <t xml:space="preserve">
Ineducado procedimiento para realizar las conciliaciones entre contabilidad, tesorería, presupuesto y almacén. 
Inadecuada conformación y manejo del expediente "Conciliación y seguimiento de la Información Financiera"
Falta de evidencias de la verificación del consolidado con las observaciones producto de la "Conciliación y seguimiento de la Información Financiera"   
Falta de  trazabilidad y sus respectivos soportes y/o validaciones de la  
Depuración de las diferencias presentadas entre las áreas conciliadas de manera mensual. 
Generación de errores en el registro de las operaciones de tesorería que inciden en la conciliación de la información, pero que son resueltas en el mes siguiente.</t>
  </si>
  <si>
    <t xml:space="preserve">
Efectuar la actualización del PRO- GF-14-11 Gestión Contable y formatos asociados, incluyendo actividades y puntos de control necesarios para solucionar las causas identificadas y actualizarlos en la plataforma de Maloca Aula SIG 
</t>
  </si>
  <si>
    <r>
      <t xml:space="preserve">08/10/2019: </t>
    </r>
    <r>
      <rPr>
        <sz val="10"/>
        <rFont val="Arial"/>
        <family val="2"/>
      </rPr>
      <t xml:space="preserve">Esta actividad se desarrollará y dará cumplimiento en el transcurso del cuarto trimestre: se dará cumplimiento en el transcurso del trimestre
</t>
    </r>
    <r>
      <rPr>
        <b/>
        <sz val="10"/>
        <rFont val="Arial"/>
        <family val="2"/>
      </rPr>
      <t xml:space="preserve">05/12/2019: </t>
    </r>
    <r>
      <rPr>
        <sz val="10"/>
        <rFont val="Arial"/>
        <family val="2"/>
      </rPr>
      <t xml:space="preserve">Se revisó, actualizó, aprobó y publico el procedimiento  PRO-GF-14-11 Gestión contable versión 7 del 29/11/2019
</t>
    </r>
    <r>
      <rPr>
        <b/>
        <sz val="10"/>
        <rFont val="Arial"/>
        <family val="2"/>
      </rPr>
      <t>03/04/2020:</t>
    </r>
    <r>
      <rPr>
        <sz val="10"/>
        <rFont val="Arial"/>
        <family val="2"/>
      </rPr>
      <t xml:space="preserve"> Se esta dando cumplimiento al procedimiento   PRO-GF-14-11 Gestión contable versión 7 del 29/11/2019</t>
    </r>
  </si>
  <si>
    <r>
      <t xml:space="preserve">08/10/2019: </t>
    </r>
    <r>
      <rPr>
        <sz val="10"/>
        <rFont val="Arial"/>
        <family val="2"/>
      </rPr>
      <t xml:space="preserve">Esta actividad se desarrollará y dará cumplimiento en el transcurso del cuarto trimestre: se dará cumplimiento en el transcurso del trimestre
</t>
    </r>
    <r>
      <rPr>
        <b/>
        <sz val="10"/>
        <rFont val="Arial"/>
        <family val="2"/>
      </rPr>
      <t xml:space="preserve">05/12/2019: </t>
    </r>
    <r>
      <rPr>
        <sz val="10"/>
        <rFont val="Arial"/>
        <family val="2"/>
      </rPr>
      <t xml:space="preserve">http://www.idep.edu.co/sites/default/files/PRO-GF-14-11%20Gesti%C3%B3n%20Contable%20V7.pdf
</t>
    </r>
    <r>
      <rPr>
        <b/>
        <sz val="10"/>
        <rFont val="Arial"/>
        <family val="2"/>
      </rPr>
      <t xml:space="preserve">03/04/2020: </t>
    </r>
    <r>
      <rPr>
        <sz val="10"/>
        <rFont val="Arial"/>
        <family val="2"/>
      </rPr>
      <t xml:space="preserve">http://www.idep.edu.co/sites/default/files/PRO-GF-14-11%20Gesti%C3%B3n%20Contable%20V7.pdf
</t>
    </r>
  </si>
  <si>
    <r>
      <t xml:space="preserve">10/12/2019: </t>
    </r>
    <r>
      <rPr>
        <sz val="10"/>
        <rFont val="Arial"/>
        <family val="2"/>
      </rPr>
      <t xml:space="preserve"> Se corroboro por parte de esta oficina la actualización del procedimiento PRO-GF-14-11 Gestión contable el cual se actualizo el día 29/11/2019. En el próximo seguimiento se realizará la validación de los controles y actividades establecidas en el procedimiento con el fin de verificar la efectividad de las acciones propuestas.  Esta actividad continúa en ejecución.</t>
    </r>
  </si>
  <si>
    <r>
      <rPr>
        <b/>
        <sz val="10"/>
        <rFont val="Arial"/>
        <family val="2"/>
      </rPr>
      <t>09/12/2019;</t>
    </r>
    <r>
      <rPr>
        <sz val="10"/>
        <rFont val="Arial"/>
        <family val="2"/>
      </rPr>
      <t xml:space="preserve">  Jinna Pérez Pachón - Contratista Oficina Control Interno</t>
    </r>
  </si>
  <si>
    <t>No se cumplió con el Plan Anual de Caja (PAC) programado para el primer trimestre del año 2020</t>
  </si>
  <si>
    <t>Correo Solicitud reprogramación PAC, respuesta de cada área, informe nueva programación de PAC</t>
  </si>
  <si>
    <r>
      <t>TERCER TRIMESTRE:</t>
    </r>
    <r>
      <rPr>
        <sz val="10"/>
        <color rgb="FF000000"/>
        <rFont val="Arial"/>
        <family val="2"/>
      </rPr>
      <t xml:space="preserve"> Esta actividad se realizara en el cuarto trimestre. 
</t>
    </r>
    <r>
      <rPr>
        <b/>
        <sz val="10"/>
        <color rgb="FF000000"/>
        <rFont val="Arial"/>
        <family val="2"/>
      </rPr>
      <t xml:space="preserve">CUARTO TRIMESTRE: </t>
    </r>
    <r>
      <rPr>
        <sz val="10"/>
        <color rgb="FF000000"/>
        <rFont val="Arial"/>
        <family val="2"/>
      </rPr>
      <t xml:space="preserve">En el inicio de la vigencia 2020 se realizara la efectividad de la capacitación.  Al momento de dar apertura a los Expedientes para esa vigencia.
Debido a que los archivadores aun no se encuentran  físicamente en el instituto la fecha de  finalización de esta acción se debe modificar a 31 de marzo del 2020. Las actividades de reorganización de los espacios se realizara en el primer trimestre
</t>
    </r>
    <r>
      <rPr>
        <b/>
        <sz val="10"/>
        <color rgb="FF000000"/>
        <rFont val="Arial"/>
        <family val="2"/>
      </rPr>
      <t xml:space="preserve">
PRIMER TRIMESTRE 2020: </t>
    </r>
    <r>
      <rPr>
        <sz val="10"/>
        <color rgb="FF000000"/>
        <rFont val="Arial"/>
        <family val="2"/>
      </rPr>
      <t>En el primer trimestre se adquirieron dos archivadores conforme a los requerimientos establecidos por la norma técnica para el almacenamiento de las historias laborales. Las Historias laborales fueron reubicadas en esta estantería, al igual que los procesos disciplinarios. estos archivadores fueron ubicados en la oficina de la subdirección administrativa y financiera. 
La reubicación de estas series permitió la optimización de los espacios en los archivadores, el archivo rodante destinado al archivo de gestión de la subdirección administrativa, financiera y de control disciplinario.</t>
    </r>
  </si>
  <si>
    <t>Estantería ubicada en la oficina del subdirector administrativo, financiero y de control disciplinario</t>
  </si>
  <si>
    <t>Jinna Pérez Pachón: Contratista - OCI</t>
  </si>
  <si>
    <r>
      <t xml:space="preserve">TERCER TRIMESTRE:  </t>
    </r>
    <r>
      <rPr>
        <sz val="10"/>
        <color rgb="FF000000"/>
        <rFont val="Arial"/>
        <family val="2"/>
      </rPr>
      <t xml:space="preserve">Se ejecuto el cronograma de transferencias primarias al Archivo central con el fin de liberar los espacios para reorganizar los archivos de gestión.  
</t>
    </r>
    <r>
      <rPr>
        <b/>
        <sz val="10"/>
        <color rgb="FF000000"/>
        <rFont val="Arial"/>
        <family val="2"/>
      </rPr>
      <t>CUARTO TRIMESTRE:</t>
    </r>
    <r>
      <rPr>
        <sz val="10"/>
        <color rgb="FF000000"/>
        <rFont val="Arial"/>
        <family val="2"/>
      </rPr>
      <t xml:space="preserve"> se ejecuto el cronograma de transferencias al archivo central, con el fin de evacuar los espacios de los archivos de gestión. en cuanto inicie la vigencia 2020 se realizara la distribución de los espacios en cada uno de los archivadores destinados para el archivo de gestión. 
</t>
    </r>
    <r>
      <rPr>
        <b/>
        <sz val="10"/>
        <color rgb="FF000000"/>
        <rFont val="Arial"/>
        <family val="2"/>
      </rPr>
      <t>PRIMER TRIMESTRE 2020:</t>
    </r>
    <r>
      <rPr>
        <sz val="10"/>
        <color rgb="FF000000"/>
        <rFont val="Arial"/>
        <family val="2"/>
      </rPr>
      <t xml:space="preserve"> En el primer trimestre se reubicaron las Historias laborales y los procesos  disciplinarios en los archivadores adquiridos para tal fin los cuales  fueron ubicados en la oficina de la subdirección administrativa y financiera. 
La reubicación de estas series permitió la optimización de los espacios en los archivadores y  el archivo rodante destinado al archivo de gestión de la subdirección administrativa, financiera y de control disciplinario.</t>
    </r>
  </si>
  <si>
    <t>Carpeta Física Transferencias documentales, Archivo Subdirección Administrativa, Financiera  y de Control Disciplinario\\192.168.1.251\300_SAFyCD\IDEP2019\300_40_TRANSFERENCIAS DOCUMENTALES</t>
  </si>
  <si>
    <t xml:space="preserve">Oficios de radicación Transferencia documental </t>
  </si>
  <si>
    <r>
      <t xml:space="preserve">TERCER TRIMESTRE: </t>
    </r>
    <r>
      <rPr>
        <sz val="10"/>
        <color rgb="FF000000"/>
        <rFont val="Arial"/>
        <family val="2"/>
      </rPr>
      <t xml:space="preserve">Esta actividad se realizara en el cuarto trimestre. 
</t>
    </r>
    <r>
      <rPr>
        <b/>
        <sz val="10"/>
        <color rgb="FF000000"/>
        <rFont val="Arial"/>
        <family val="2"/>
      </rPr>
      <t>CUARTO TRIMESTRE</t>
    </r>
    <r>
      <rPr>
        <sz val="10"/>
        <color rgb="FF000000"/>
        <rFont val="Arial"/>
        <family val="2"/>
      </rPr>
      <t xml:space="preserve">:  Se inicio el proceso para la adquisición del archivador, en el que se custodiaran las historias laborales. En cuanto se tenga el mueble e inicie la vigencia 2020 y se asignen los espacios se realizaran los registros fotográficos.
</t>
    </r>
    <r>
      <rPr>
        <b/>
        <sz val="10"/>
        <color rgb="FF000000"/>
        <rFont val="Arial"/>
        <family val="2"/>
      </rPr>
      <t xml:space="preserve">
PRIMER SEMESTRE 2020:</t>
    </r>
    <r>
      <rPr>
        <sz val="10"/>
        <color rgb="FF000000"/>
        <rFont val="Arial"/>
        <family val="2"/>
      </rPr>
      <t xml:space="preserve"> Se reubicaron las Historias laborales y los procesos disciplinarios en los archivadores que se adquirieron durante el primer trimestre.
Esta reubicación libero espacio en el archivador para ubicar de manera adecuada el resto de las series documentales que hacen parte de la subdirección administrativa.</t>
    </r>
  </si>
  <si>
    <r>
      <rPr>
        <b/>
        <sz val="10"/>
        <color rgb="FF000000"/>
        <rFont val="Arial"/>
        <family val="2"/>
      </rPr>
      <t>10/12/2019:</t>
    </r>
    <r>
      <rPr>
        <sz val="10"/>
        <color rgb="FF000000"/>
        <rFont val="Arial"/>
        <family val="2"/>
      </rPr>
      <t xml:space="preserve"> En el plan anual de adquisiciones se evidencio la inclusión del presupuesto para contratar el bodegaje del archivo central, esta actividad continua en seguimiento con el fin de verificar el cumplimiento de la reorganización de los espacios. </t>
    </r>
  </si>
  <si>
    <r>
      <t>Tercer Trimestre:</t>
    </r>
    <r>
      <rPr>
        <sz val="10"/>
        <color rgb="FF000000"/>
        <rFont val="Arial"/>
        <family val="2"/>
      </rPr>
      <t xml:space="preserve">  Atendiendo a las recomendaciones de la Oficina de Control Interno se formula esta acción relacionada con No. 1 "Suscribir un documento entre la Imprenta Distrital y el IDEP   con el fin de establecer los acuerdos necesarios  para cumplir con  los procesos de impresión de las publicaciones del IDEP" del presente plan de mejoramiento ya que esta se encontró inefectiva. Esta nueva acción permite establecer un seguimiento constante por  parte del IDEP a los trabajos enviados a la Imprenta distrital. Sin embargo, esto no  garantiza el cumplimiento de la Imprenta Distrital en la entrega de publicaciones.  De igual manera, se realizó un ajuste a las causas identificadas,  suprimiendo la siguiente "Falta de consentimientos informados de los autores y/o participantes de los estudios desarrollados del IDEP". Lo anterior, debido a que no hay una correspondencia clara entre el hallazgo y la causa relacionada anteriormente. Es así como para este trimestre se realizaron las siguientes actividades  por parte del responsable :   Durante este trimestre se  ha continuado con seguimiento  a los procesos de impresión de las publicaciones del IDEP por el responsable a través de correo electrónico  a la Imprenta Distrital evidenciando el monitoreo. 
</t>
    </r>
    <r>
      <rPr>
        <b/>
        <sz val="10"/>
        <color rgb="FF000000"/>
        <rFont val="Arial"/>
        <family val="2"/>
      </rPr>
      <t>Cuarto Trimestre:</t>
    </r>
    <r>
      <rPr>
        <sz val="10"/>
        <color rgb="FF000000"/>
        <rFont val="Arial"/>
        <family val="2"/>
      </rPr>
      <t xml:space="preserve">  En este periodo de tiempo se  realizó el  monitoreo   a los procesos de impresión de las publicaciones del IDEP por el responsable a través de correo electrónico  a la Imprenta Distrital evidenciando el monitoreo.  No obstante, mediante comunicación emitida por la Imprenta Distrital recibida en el IDEP bajo el radicado 001575 del 8 de octubre de 2019, el Subdirector de la Imprenta Distrital manifiesta: “Que la Secretaria General de la Alcaldía Mayor de Bogotá D.C, suscribió contrato de obra Nro. 4233000-731-2019, cuyo objeto es “ Realizar a precios unitarios fijos sin fórmula de reajuste las diferentes obras e intervenciones especializadas para las diferentes sedes de la Secretaria General de la Alcaldía Mayor de Bogotá, D.C”, entre ellas las obras de reforzamiento estructural, redes hidrosanitarias y sistema de detección y extinción de incendios de la sede de la Imprenta Distrital, obras que se ejecutaran hasta el próximo 27 de diciembre de2019, según acta de inicio suscrita el 28 de junio de 2019”. 
Atendiendo a esta comunicación el IDEP adelantó gestiones institucionales para la suspensión de las diferentes obligaciones derivadas del contrato de insumos  toda vez que circunstancia alegada por la imprenta Distrital constituye un hecho extraño al IDEP.
De igual manera el proceso de monitoreo se suspendió  e iniciará nuevamente cuando  se empiece  la producción de publicaciones de la Imprenta con la  entrega y recibo de archivos, realización de pruebas de impresión e impresión de publicaciones, a partir del 27 de diciembre de 2019.
</t>
    </r>
    <r>
      <rPr>
        <b/>
        <sz val="10"/>
        <color rgb="FF000000"/>
        <rFont val="Arial"/>
        <family val="2"/>
      </rPr>
      <t xml:space="preserve">Primer Trimestre 2020: </t>
    </r>
    <r>
      <rPr>
        <sz val="10"/>
        <color rgb="FF000000"/>
        <rFont val="Arial"/>
        <family val="2"/>
      </rPr>
      <t xml:space="preserve">Atendiendo al reporte de la Imprenta Distrital de reiniciar actividades de impresión, luego de obra estructural en sus instalaciones, el 16 de diciembre se elevó consulta a esa entidad para información sobre la entrega de archivos. Solo hasta el 17 de enero de 2020, la Imprenta respondió no disponer de las condiciones para la impresión de publicaciones del IDEP, dado que el tiempo de la obra en sus instalaciones esperan culmine en mayo de 2020. Teniendo en cuenta lo anterior, el IDEP, con el fin de cumplir con la impresión de publicaciones ha dispuesto recursos para impresión de los títulos más relevantes, mediante los cuales se difundan los resultados de los proyectos misionales emprendidos. 
</t>
    </r>
  </si>
  <si>
    <r>
      <rPr>
        <b/>
        <sz val="10"/>
        <color rgb="FF000000"/>
        <rFont val="Arial"/>
        <family val="2"/>
      </rPr>
      <t>Tercer trimestre:</t>
    </r>
    <r>
      <rPr>
        <sz val="10"/>
        <color rgb="FF000000"/>
        <rFont val="Arial"/>
        <family val="2"/>
      </rPr>
      <t xml:space="preserve"> Comunicaciones y seguimiento al proceso de impresión con la Imprenta Distrital, los  documentos  reposan en  el archivo de gestión de la Subdirección Académica,  Carpeta de  Comunicaciones Imprenta Distrital. Igualmente, se encuentra en el equipo de escritorio de la Profesional Especializado 222-105  -Diana Prada- en la siguiente dirección:  C:\Users\dprada\Documents\Diana María Prada Romero 2019\COMUNICACIONES\PROCESOS Y PROCEDIMIENTOS\IMPRENTA DISTRITAL
</t>
    </r>
    <r>
      <rPr>
        <b/>
        <sz val="10"/>
        <color rgb="FF000000"/>
        <rFont val="Arial"/>
        <family val="2"/>
      </rPr>
      <t xml:space="preserve">
Cuarto Semestre: </t>
    </r>
    <r>
      <rPr>
        <sz val="10"/>
        <color rgb="FF000000"/>
        <rFont val="Arial"/>
        <family val="2"/>
      </rPr>
      <t xml:space="preserve">Comunicaciones y seguimiento al proceso de impresión con la Imprenta Distrital, los  documentos  reposan en  el archivo de gestión de la Subdirección Académica,  Carpeta de  Comunicaciones Imprenta Distrital. Igualmente, se encuentra en el equipo de escritorio de la Profesional Especializado 222-105  -Diana Prada- en la siguiente dirección:  C:\Users\dprada\Documents\Diana María Prada Romero 2019\COMUNICACIONES\PROCESOS Y PROCEDIMIENTOS\IMPRENTA DISTRITAL
</t>
    </r>
    <r>
      <rPr>
        <b/>
        <sz val="10"/>
        <color rgb="FF000000"/>
        <rFont val="Arial"/>
        <family val="2"/>
      </rPr>
      <t xml:space="preserve">Primer Trimestre 2020: </t>
    </r>
    <r>
      <rPr>
        <sz val="10"/>
        <color rgb="FF000000"/>
        <rFont val="Arial"/>
        <family val="2"/>
      </rPr>
      <t>Comunicaciones y seguimiento al proceso de impresión con la Imprenta Distrital, los documentos  reposan en  el archivo de gestión de la Subdirección Académica,  Carpeta de  Comunicaciones Imprenta Distrital.</t>
    </r>
  </si>
  <si>
    <r>
      <t xml:space="preserve">Cuarto Trimestre: </t>
    </r>
    <r>
      <rPr>
        <sz val="10"/>
        <color rgb="FF000000"/>
        <rFont val="Arial"/>
        <family val="2"/>
      </rPr>
      <t xml:space="preserve">Esta actividad se encuentra programada para  ejecutar el primer semestre del 2020. 
</t>
    </r>
    <r>
      <rPr>
        <b/>
        <sz val="10"/>
        <color rgb="FF000000"/>
        <rFont val="Arial"/>
        <family val="2"/>
      </rPr>
      <t xml:space="preserve">
Primer Trimestre 2020: </t>
    </r>
    <r>
      <rPr>
        <sz val="10"/>
        <color rgb="FF000000"/>
        <rFont val="Arial"/>
        <family val="2"/>
      </rPr>
      <t xml:space="preserve"> El procedimiento PRO-DIC-01-09 Gestión de publicaciones se encuentra publicado en la pagina web en el aula maloca SIG: http://www.idep.edu.co/?q=content/dic-01-proceso-de-divulgaci%C3%B3n-y-comunicaci%C3%B3n#overlay-context=</t>
    </r>
  </si>
  <si>
    <r>
      <t>10/12/2019: Jinna Pérez
Contratista O.C.I</t>
    </r>
    <r>
      <rPr>
        <sz val="10"/>
        <color rgb="FF000000"/>
        <rFont val="Arial"/>
        <family val="2"/>
      </rPr>
      <t xml:space="preserve">
</t>
    </r>
  </si>
  <si>
    <r>
      <t xml:space="preserve">10/12/2019:  </t>
    </r>
    <r>
      <rPr>
        <sz val="10"/>
        <color rgb="FF000000"/>
        <rFont val="Arial"/>
        <family val="2"/>
      </rPr>
      <t xml:space="preserve">Se evidenciaron  Correos electrónicos durante los meses septiembre y octubre de 2019; en los cuales por parte del responsable del proceso se efecto monitoreo a los procesos de impresión de las publicaciones del IDEP.
De otra parte se observo oficio bajo el radicado 001575 del 8 de octubre de 2019,  donde el Subdirector de la Imprenta Distrital manifiesta: “Que la Secretaria General de la Alcaldía Mayor de Bogotá D.C, suscribió contrato de obra Nro. 4233000-731-2019, cuyo objeto es “ Realizar a precios unitarios fijos sin fórmula de reajuste las diferentes obras e intervenciones especializadas para las diferentes sedes de la Secretaria General de la Alcaldía Mayor de Bogotá, D.C”, entre ellas las obras de reforzamiento estructural, redes hidrosanitarias y sistema de detección y extinción de incendios de la sede de la Imprenta Distrital, obras que se ejecutaran hasta el próximo 27 de diciembre de2019, según acta de inicio suscrita el 28 de junio de 2019”.  Adicionalmente se observa la suspensión del contrato de insumos con Contrato Comercializadora Comsila S.A.S  ( 043 de 2019 ).
Por lo anterior esta actividad continua en seguimiento hasta tanto se inicie nuevamente el contrato. </t>
    </r>
    <r>
      <rPr>
        <b/>
        <sz val="10"/>
        <color rgb="FF000000"/>
        <rFont val="Arial"/>
        <family val="2"/>
      </rPr>
      <t xml:space="preserve">
</t>
    </r>
  </si>
  <si>
    <t>Oficio No 001575 del 8 de octubre de 2019.
Correos electrónicos que reposan en el equipo de escritorio de la Profesional Especializado 222-105  -Diana Prada- en la siguiente dirección:  C:\Users\dprada\Documents\Diana María Prada Romero 2019\COMUNICACIONES\PROCESOS Y PROCEDIMIENTOS\IMPRENTA DISTRITAL.
Contrato No 043 de 2019.</t>
  </si>
  <si>
    <r>
      <t xml:space="preserve">Cuarto Trimestre: </t>
    </r>
    <r>
      <rPr>
        <sz val="10"/>
        <color rgb="FF000000"/>
        <rFont val="Arial"/>
        <family val="2"/>
      </rPr>
      <t xml:space="preserve">Esta actividad se encuentra programada para  ejecutar el primer semestre del 2020. 
</t>
    </r>
    <r>
      <rPr>
        <b/>
        <sz val="10"/>
        <color rgb="FF000000"/>
        <rFont val="Arial"/>
        <family val="2"/>
      </rPr>
      <t xml:space="preserve">Primer Trimestre 2020: </t>
    </r>
    <r>
      <rPr>
        <sz val="10"/>
        <color rgb="FF000000"/>
        <rFont val="Arial"/>
        <family val="2"/>
      </rPr>
      <t xml:space="preserve">Durante este trimestre, se revisaron y actualizaron los  puntos de control  del  procedimiento PRO-DIC-01-09 Gestión de Publicaciones teniendo en cuenta las variables de la guía para la administración de riesgo del IDEP así como la actualización de sus actividades. El documento se encuentra publicado con fecha de aprobación del 24/03/2020 en el Aula Maloca SIG.  El otro procedimiento se actualizará en el siguiente trimestre. </t>
    </r>
  </si>
  <si>
    <t>30 de Marzo de 2020</t>
  </si>
  <si>
    <t>VERSIÓN :  7</t>
  </si>
  <si>
    <t>Fecha Aprobación: 13/04/2020</t>
  </si>
  <si>
    <t>VERSIÓN : 7</t>
  </si>
  <si>
    <t>Fecha Aprobación:13/04/2020</t>
  </si>
  <si>
    <t xml:space="preserve">De acuerdo a lo establecido en el procedimiento PRO-GTH-13-21 Gestión de Compras en la actividad No. 2 "Identificar los proveedores", se debía diligenciar el FT-GTH-13-43 Matriz de Selección para Proveedores. En la auditoria no se evidenció este registro para la adquisición de los servicios de exámenes médicos ocupacionales como indica el mismo procedimiento en la actividad No. 1 "Identificar necesidades de compra de equipos de protección personal, de seguridad, exámenes médicos ocupacionales, estudios higiénicos, entre otros". Lo anterior evidencia incumplimiento del procedimiento en mención. </t>
  </si>
  <si>
    <t>_Desconocimiento del procedimiento
_Falta de articulación con los encargados de los procesos de contratación
_Cumplimiento parcial de los estándares "identificación y evaluación para la adquisición de bienes y servicios" y "evaluación y selección de proveedores y contratistas".</t>
  </si>
  <si>
    <t xml:space="preserve">Actualizar el procedimiento PRO-GTH-13-21 Gestión de compras, de tal forma que se establezcan los aspectos de SST que podrá tener en cuenta la entidad en la evaluación y selección de proveedores y contratistas, y se garantice la identificación y evaluación de las especificaciones en SST de las compras y adquisiciones de productos y servicios. 
</t>
  </si>
  <si>
    <t>Procedimiento publicado en la Maloca Aula SIG</t>
  </si>
  <si>
    <t>Subdirector Administrativo, Financiero y de Control Disciplinario.
Contratista encargado del SG-SST</t>
  </si>
  <si>
    <t>Borrador del procedimiento</t>
  </si>
  <si>
    <t>12//11/2019</t>
  </si>
  <si>
    <t>De acuerdo a lo establecido en el procedimiento PRO-GTH-13-17 Reporte e investigación de incidentes y accidentes de trabajo y enfermedades laborales, en su política de operación 1, el incidente y accidente de trabajo deben reportarse  de manera inmediata a través del jefe inmediato cuando se trate del personal de planta o directamente por el contratista, teniendo en cuenta dar aviso telefónico a la Subdirección Administrativa, Financiera y de Control Disciplinario (SAFyCD) - Talento Humano y Seguridad y Salud en el Trabajo y a la Administradora de Riesgos Laborales a la cual se encuentre afiliado(a) el (la) servidor(a). En caso que sea imposible dar aviso inmediato, el reporte deberá realizarse a más tardar el día hábil siguiente a la ocurrencia del incidente o accidente de trabajo. Se evidenció en la auditoria que el reporte del accidente de trabajo que se presentó el 27/09/2019 se realizó de manera extemporánea a la ARL. Lo anterior evidencia incumplimiento del procedimiento en mención y de la normativa asociada.</t>
  </si>
  <si>
    <t>_Desconocimiento del procedimiento y de la normativa por parte de Servidores Públicos y Contratistas
_Falta de difusión del procedimiento a seguir en caso de ocurrencia de accidentes de trabajo</t>
  </si>
  <si>
    <t>Revisar y actualizar (si aplica) el procedimiento de reporte e investigación de incidentes y accidentes de trabajo y enfermedades laborales, con el fin de validar  que se encuentre alineado a la normativa vigente, y adelantar su difusión a Servidores Públicos y Contratistas</t>
  </si>
  <si>
    <t>Procedimiento revisado y actualizado si aplica
Soportes de difusión o socialización del procedimiento</t>
  </si>
  <si>
    <t>Pieza de comunicación remitida por correo electrónico</t>
  </si>
  <si>
    <t xml:space="preserve">Cumplimiento parcial del estándar mínimo "realizar actividades de inducción y reinducción, las cuales deben estar incluidas en el programa de capacitación, dirigidas a todos los trabajadores, independientemente de su forma de vinculación y/o contratación, de manera previa al inicio de sus labores, en aspectos generales y específicos de las actividades o funciones a realizar, que incluya entre otros, la identificación de peligros y control de los riesgos en su trabajo y la prevención de accidentes de trabajo y enfermedades laborales". </t>
  </si>
  <si>
    <t>En la vigencia 2019 no se realizaron actividades de inducción o re inducción en temas de seguridad y salud en el trabajo</t>
  </si>
  <si>
    <t xml:space="preserve">Desarrollar un proceso de inducción y reinducción dirigido a todos los trabajadores independiente de su forma de vinculación o contratación, que incluya la identificación de peligros y control de los riesgos en su trabajo y la prevención de accidentes de trabajo y enfermedades laborales. 
</t>
  </si>
  <si>
    <t>Convocatoria y listados de asistencia</t>
  </si>
  <si>
    <t>Subdirector Administrativo, Financiero y de Control Disciplinario.
Profesional Especializado SAFyCD - Talento Humano
Contratista encargado del SG-SST</t>
  </si>
  <si>
    <t>Calificación de origen en primera oportunidad de una Enfermedad Laboral a un Servidor Público de la Subdirección Académica, siendo el diagnóstico Epicondilitis Lateral Izquierda.</t>
  </si>
  <si>
    <t xml:space="preserve">Las causas asociadas al trabajo que pueden originar este tipo de patologías son:
- Postura sedente prolongada
- Labores repetitivas en brazos - muñeca y mano
</t>
  </si>
  <si>
    <t>Realizar una capacitación sobre Prevención del Trauma Acumulativo.</t>
  </si>
  <si>
    <t>Acta de reunión con la ARL</t>
  </si>
  <si>
    <t>Realizar un taller por segmento para miembros superiores</t>
  </si>
  <si>
    <t>Realizar inspección ergonómica o de riesgo biomecánico al puesto de trabajo que ocupa actualmente el servidor a quien se le diagnóstico la Enfermedad Laboral, con el fin de emitir recomendaciones sobre los aspectos que así lo requieran.</t>
  </si>
  <si>
    <t>Informe de la inspección del puesto de trabajo</t>
  </si>
  <si>
    <t>Ocurrencia de accidente de trabajo por caída al mismo nivel en el Centro de Documentación.</t>
  </si>
  <si>
    <t xml:space="preserve">Las causas identificadas en la Investigación del accidente de trabajo fueron: 
_Monotonía, exceso de confianza
_Falta de atención
_Preocupaciones - demanda de concentración
_Instrucciones, orientación y/o entrenamiento requerido deficiente
_No advertir los peligros y riesgos presentes
_Insuficiente espacio de trabajo o limitado para desenvolverse
</t>
  </si>
  <si>
    <t>Elaborar un protocolo sobre el uso y distribución del Centro de Documentación con el fin de orientar sobre la ubicación de mobiliario y otros objetos y socializarlo con los colaboradores, específicamente con aquellos que lideran espacios de reunión, capacitación, talleres, entre otros</t>
  </si>
  <si>
    <t>Protocolo elaborado y registro de socialización</t>
  </si>
  <si>
    <t>Capacitar a los colaboradores en Identificación de Peligros, prevención de accidentes de trabajo y autocuidado</t>
  </si>
  <si>
    <t>Listados de asistencia a las capacitaciones</t>
  </si>
  <si>
    <t>Divulgar el accidente de trabajo y generar una campaña para prevenir las caídas al mismo nivel</t>
  </si>
  <si>
    <t>Medio de divulgación del Accidente y piezas de comunciación de la campaña</t>
  </si>
  <si>
    <r>
      <rPr>
        <b/>
        <sz val="10"/>
        <color rgb="FF000000"/>
        <rFont val="Arial"/>
        <family val="2"/>
      </rPr>
      <t xml:space="preserve">PRIMER TIRMESTRE: </t>
    </r>
    <r>
      <rPr>
        <sz val="10"/>
        <color rgb="FF000000"/>
        <rFont val="Arial"/>
        <family val="2"/>
      </rPr>
      <t>Se adelantó la revisión inicial del procedimiento para identificar los aspectos a modificar</t>
    </r>
  </si>
  <si>
    <r>
      <rPr>
        <b/>
        <sz val="10"/>
        <color rgb="FF000000"/>
        <rFont val="Arial"/>
        <family val="2"/>
      </rPr>
      <t xml:space="preserve">PRIMER TIRMESTRE: </t>
    </r>
    <r>
      <rPr>
        <sz val="10"/>
        <color rgb="FF000000"/>
        <rFont val="Arial"/>
        <family val="2"/>
      </rPr>
      <t xml:space="preserve"> Se avanzó en la revisión del procedimiento y se socializó el paso a paso básico para reportar un accidente de trabajo ante la ARL Seguros Bolívar. </t>
    </r>
  </si>
  <si>
    <r>
      <rPr>
        <b/>
        <sz val="10"/>
        <color rgb="FF000000"/>
        <rFont val="Arial"/>
        <family val="2"/>
      </rPr>
      <t xml:space="preserve">PRIMER TIRMESTRE: </t>
    </r>
    <r>
      <rPr>
        <sz val="10"/>
        <color rgb="FF000000"/>
        <rFont val="Arial"/>
        <family val="2"/>
      </rPr>
      <t>No se ha programado el proceso en temas relacionados con Seguridad y Salud en el Trabajo.</t>
    </r>
  </si>
  <si>
    <r>
      <rPr>
        <b/>
        <sz val="10"/>
        <color rgb="FF000000"/>
        <rFont val="Arial"/>
        <family val="2"/>
      </rPr>
      <t xml:space="preserve">PRIMER TIRMESTRE: </t>
    </r>
    <r>
      <rPr>
        <sz val="10"/>
        <color rgb="FF000000"/>
        <rFont val="Arial"/>
        <family val="2"/>
      </rPr>
      <t>Se programó la capacitación con la ARL Seguros Bolívar, sin embargo se encuentra aplazada por la medida de aislamiento social decretada a nivel nacional con ocasión de la emergencia sanitaria, económica y ecológica a causa de la pandemia por COVID-19</t>
    </r>
  </si>
  <si>
    <r>
      <rPr>
        <b/>
        <sz val="10"/>
        <color rgb="FF000000"/>
        <rFont val="Arial"/>
        <family val="2"/>
      </rPr>
      <t>PRIMER TIRMESTRE:</t>
    </r>
    <r>
      <rPr>
        <sz val="10"/>
        <color rgb="FF000000"/>
        <rFont val="Arial"/>
        <family val="2"/>
      </rPr>
      <t xml:space="preserve"> Se programó el taller con la ARL Seguros Bolívar, sin embargo se encuentra aplazada por la medida de aislamiento social decretada a nivel nacional con ocasión de la emergencia sanitaria, económica y ecológica a causa de la pandemia por COVID-19</t>
    </r>
  </si>
  <si>
    <r>
      <rPr>
        <b/>
        <sz val="10"/>
        <color rgb="FF000000"/>
        <rFont val="Arial"/>
        <family val="2"/>
      </rPr>
      <t xml:space="preserve">PRIMER TIRMESTRE: </t>
    </r>
    <r>
      <rPr>
        <sz val="10"/>
        <color rgb="FF000000"/>
        <rFont val="Arial"/>
        <family val="2"/>
      </rPr>
      <t>Actividad pendiente por programar y ejecutar teniendo en cuenta la medida de aislamiento social decretada a nivel nacional con ocasión de la emergencia sanitaria, económica y ecológica a causa de la pandemia por COVID-19</t>
    </r>
  </si>
  <si>
    <r>
      <rPr>
        <b/>
        <sz val="10"/>
        <color rgb="FF000000"/>
        <rFont val="Arial"/>
        <family val="2"/>
      </rPr>
      <t>PRIMER TIRMESTRE:</t>
    </r>
    <r>
      <rPr>
        <sz val="10"/>
        <color rgb="FF000000"/>
        <rFont val="Arial"/>
        <family val="2"/>
      </rPr>
      <t xml:space="preserve"> Pendiente iniciar con la elaboración del protocolo.</t>
    </r>
  </si>
  <si>
    <r>
      <rPr>
        <b/>
        <sz val="10"/>
        <color rgb="FF000000"/>
        <rFont val="Arial"/>
        <family val="2"/>
      </rPr>
      <t>PRIMER TIRMESTRE:</t>
    </r>
    <r>
      <rPr>
        <sz val="10"/>
        <color rgb="FF000000"/>
        <rFont val="Arial"/>
        <family val="2"/>
      </rPr>
      <t xml:space="preserve"> No se ha programado la capacitación.</t>
    </r>
  </si>
  <si>
    <r>
      <rPr>
        <b/>
        <sz val="10"/>
        <color rgb="FF000000"/>
        <rFont val="Arial"/>
        <family val="2"/>
      </rPr>
      <t xml:space="preserve">PRIMER TIRMESTRE: </t>
    </r>
    <r>
      <rPr>
        <sz val="10"/>
        <color rgb="FF000000"/>
        <rFont val="Arial"/>
        <family val="2"/>
      </rPr>
      <t>No se ha programado la capacitación.</t>
    </r>
  </si>
  <si>
    <t>Falta de disponibilidad de los servicios TIC</t>
  </si>
  <si>
    <t>Correo electrónico</t>
  </si>
  <si>
    <t xml:space="preserve">Jefe Oficina de Planeación </t>
  </si>
  <si>
    <t>Correo electrónico del 2 de marzo
Toma fuera de uso</t>
  </si>
  <si>
    <t xml:space="preserve">Oficina Asesora de Planeación </t>
  </si>
  <si>
    <t>Para disminuir el riesgo de falta de disponibilidad de energía, se realizarán acciones para suplir las fallas a través de una UPS.</t>
  </si>
  <si>
    <t xml:space="preserve">Plan de Adquisiciones de la vigencia 2020 </t>
  </si>
  <si>
    <t>Solicitud a la Subdirección Administrativa y Financiera del IDEP la suspensión  definitiva del uso de la  toma de corriente de la cocina de la oficina 402 B hasta tanto no se garantice que funciona de forma correcta,</t>
  </si>
  <si>
    <t xml:space="preserve">Suscripción del contrato de adquisición de la UPS </t>
  </si>
  <si>
    <t>Solicitudes a la mesa de servicios realizadas al final del trimestre dada la situación coyuntural e intempestiva actual</t>
  </si>
  <si>
    <t>Revisar que todos los equipos del IDEP se encuentren actualizados en la versión del sistema operativo de forma permanente para aumentar el grado de acción preventiva y evitar solicitudes a la mesa de servicios.</t>
  </si>
  <si>
    <t>Los equipos de cómputo personales del IDEP</t>
  </si>
  <si>
    <r>
      <rPr>
        <b/>
        <sz val="10"/>
        <rFont val="Arial"/>
        <family val="2"/>
      </rPr>
      <t xml:space="preserve">Primer Trimestre: </t>
    </r>
    <r>
      <rPr>
        <sz val="10"/>
        <rFont val="Arial"/>
        <family val="2"/>
      </rPr>
      <t>A partir del mismo 2 de marzo, se  suspendió  el uso de la  toma de corriente de la cocina de la oficina 402 B hasta tanto no se garantice por parte de la Subdirección Administrativa  que dicha toma  funciona de forma correcta.</t>
    </r>
  </si>
  <si>
    <r>
      <rPr>
        <b/>
        <sz val="11"/>
        <color rgb="FF000000"/>
        <rFont val="Calibri"/>
        <family val="2"/>
      </rPr>
      <t xml:space="preserve">Primer Trimestre: </t>
    </r>
    <r>
      <rPr>
        <sz val="11"/>
        <color rgb="FF000000"/>
        <rFont val="Calibri"/>
        <family val="2"/>
      </rPr>
      <t>En el plan de adquisiciones de  la vigencia 2020 se cuenta con los recursos para realizar el proceso de contratación en el mes de mayo.</t>
    </r>
  </si>
  <si>
    <t>01//04/2020</t>
  </si>
  <si>
    <t>Falla de flujo de energía que  se ocasionó por el uso de la toma de corriente de la cocina ubicada en la oficina 402B</t>
  </si>
  <si>
    <t>Solicitudes presentadas por los usuarios internos del IDEP a través de la mesa de ayuda que no quedaron atendidas y cerradas en el mismo periodo de tiempo .</t>
  </si>
  <si>
    <t>Contar con un instructivo de conexión segura vía VPN publicado para que los usuarios del IDEP realicen menos solicitudes a la mesa de servicios.</t>
  </si>
  <si>
    <t>WEB de Publicación de Instructivos del IDEP</t>
  </si>
  <si>
    <t xml:space="preserve">Situación de la pandemia COVID -19, en la cual se prohibieron  cualquier tipo de reuniones en la ciudad, no permitió llevar a cabo actividades que se tenían previstas para el mes de marzo relacionadas con los ejes de cualificación y visibilización programadas . </t>
  </si>
  <si>
    <t xml:space="preserve">Presentar en el Comité Institucional de Gestión y Desempeño del mes abril, los incumplimientos en los indicadores de gestión  para el primer trimestre de la Vigencia. Dando a conocer la alerta de  la situación presentada en particular con este indicador y así determinar  en el comité las alternativas para cumplir con el Plan Estratégico Institucional. </t>
  </si>
  <si>
    <t xml:space="preserve">Acta de reunión del comité </t>
  </si>
  <si>
    <t>Jefe Oficina Asesora de Planeación</t>
  </si>
  <si>
    <t>Durante el primer trimestre de la vigencia, en la medición de los indicadores de gestión del proceso de Dirección y Planeación, se evidenció que el indicador Porcentaje de cumplimiento del plan estratégico institucional,   tiene un nivel aceptable de desempeño del 80%. Lo anterior debido a  que en el plan de acción de SEGPLAN se tienen programadas para esta vigencia, 5 metas, 4 de las cuales corresponden al proyecto 1079 y una meta al proyecto 1039. En  una de las metas del 1079 no se alcanzo a  cumplir lo programado, según lo  expuesto a continuación: 
Realizar 1 estudios de la Estrategia de cualificación, investigación e innovación docente: comunidades de saber y práctica pedagógica: 0,42.  Esta meta tenía programado para el trimestre 0,47, pero se ejecutó el 5% menos de lo programado . Teniendo en cuenta que dada la situación por la pandemia del COVID - 19 y las medidas tomadas a nivel nacional y distrital, no fue posible que se llevaran a cabo las actividades relacionadas con los ejes de cualificación y visibilización programadas en el cronograma de la ficha del estudio. Se ha considerado llevar a cabo acciones virtuales para posibilitar la ejecución de las actividades inicialmente proyectadas presencialmente.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</si>
</sst>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_);_(* \(#,##0\);_(* &quot;-&quot;_);_(@_)"/>
    <numFmt numFmtId="165" formatCode="_(* #,##0.00_);_(* \(#,##0.00\);_(* &quot;-&quot;??_);_(@_)"/>
    <numFmt numFmtId="166" formatCode="[$-240A]d&quot; de &quot;mmmm&quot; de &quot;yyyy"/>
    <numFmt numFmtId="167" formatCode="_(* #,##0_);_(* \(#,##0\);_(* &quot;-&quot;??_);_(@_)"/>
    <numFmt numFmtId="168" formatCode="0.0%"/>
  </numFmts>
  <fonts count="90" x14ac:knownFonts="1">
    <font>
      <sz val="11"/>
      <color rgb="FF000000"/>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Arial"/>
      <family val="2"/>
    </font>
    <font>
      <sz val="11"/>
      <name val="Calibri"/>
      <family val="2"/>
    </font>
    <font>
      <b/>
      <sz val="25"/>
      <name val="Arial"/>
      <family val="2"/>
    </font>
    <font>
      <sz val="16"/>
      <name val="Arial"/>
      <family val="2"/>
    </font>
    <font>
      <sz val="18"/>
      <name val="Arial"/>
      <family val="2"/>
    </font>
    <font>
      <b/>
      <sz val="12"/>
      <name val="Arial"/>
      <family val="2"/>
    </font>
    <font>
      <b/>
      <sz val="18"/>
      <name val="Arial"/>
      <family val="2"/>
    </font>
    <font>
      <sz val="10"/>
      <name val="Arial"/>
      <family val="2"/>
    </font>
    <font>
      <b/>
      <sz val="16"/>
      <name val="Arial"/>
      <family val="2"/>
    </font>
    <font>
      <sz val="11"/>
      <name val="Arial"/>
      <family val="2"/>
    </font>
    <font>
      <b/>
      <sz val="11"/>
      <name val="Arial"/>
      <family val="2"/>
    </font>
    <font>
      <b/>
      <sz val="10"/>
      <name val="Arial"/>
      <family val="2"/>
    </font>
    <font>
      <sz val="11"/>
      <name val="Calibri"/>
      <family val="2"/>
    </font>
    <font>
      <b/>
      <sz val="30"/>
      <name val="Arial"/>
      <family val="2"/>
    </font>
    <font>
      <sz val="10"/>
      <color indexed="8"/>
      <name val="Arial"/>
      <family val="2"/>
    </font>
    <font>
      <b/>
      <sz val="10"/>
      <color indexed="8"/>
      <name val="Arial"/>
      <family val="2"/>
    </font>
    <font>
      <sz val="15"/>
      <name val="Arial"/>
      <family val="2"/>
    </font>
    <font>
      <b/>
      <sz val="11"/>
      <name val="Calibri"/>
      <family val="2"/>
    </font>
    <font>
      <i/>
      <sz val="10"/>
      <color indexed="8"/>
      <name val="Arial"/>
      <family val="2"/>
    </font>
    <font>
      <b/>
      <sz val="9.5"/>
      <name val="Arial"/>
      <family val="2"/>
    </font>
    <font>
      <sz val="9.5"/>
      <name val="Calibri"/>
      <family val="2"/>
    </font>
    <font>
      <i/>
      <u/>
      <sz val="10"/>
      <color indexed="8"/>
      <name val="Arial"/>
      <family val="2"/>
    </font>
    <font>
      <sz val="11"/>
      <color theme="1"/>
      <name val="Calibri"/>
      <family val="2"/>
      <scheme val="minor"/>
    </font>
    <font>
      <u/>
      <sz val="11"/>
      <color theme="10"/>
      <name val="Calibri"/>
      <family val="2"/>
    </font>
    <font>
      <sz val="18"/>
      <color rgb="FF000000"/>
      <name val="Calibri"/>
      <family val="2"/>
    </font>
    <font>
      <b/>
      <sz val="10"/>
      <color rgb="FF000000"/>
      <name val="Calibri"/>
      <family val="2"/>
    </font>
    <font>
      <b/>
      <sz val="8"/>
      <color rgb="FF000000"/>
      <name val="Arial"/>
      <family val="2"/>
    </font>
    <font>
      <b/>
      <sz val="14"/>
      <color rgb="FF000000"/>
      <name val="Arial"/>
      <family val="2"/>
    </font>
    <font>
      <b/>
      <u/>
      <sz val="13"/>
      <color rgb="FF0000FF"/>
      <name val="Arial"/>
      <family val="2"/>
    </font>
    <font>
      <sz val="11"/>
      <color rgb="FFFF0000"/>
      <name val="Arial"/>
      <family val="2"/>
    </font>
    <font>
      <b/>
      <sz val="15"/>
      <color rgb="FFFFFFFF"/>
      <name val="Arial Black"/>
      <family val="2"/>
    </font>
    <font>
      <u/>
      <sz val="13"/>
      <color rgb="FF0000FF"/>
      <name val="Arial"/>
      <family val="2"/>
    </font>
    <font>
      <b/>
      <sz val="15"/>
      <color rgb="FFFF0000"/>
      <name val="Arial"/>
      <family val="2"/>
    </font>
    <font>
      <b/>
      <sz val="12"/>
      <color rgb="FFFF0000"/>
      <name val="Arial"/>
      <family val="2"/>
    </font>
    <font>
      <b/>
      <sz val="16"/>
      <color rgb="FFFFFFFF"/>
      <name val="Arial"/>
      <family val="2"/>
    </font>
    <font>
      <b/>
      <sz val="18"/>
      <color rgb="FF000000"/>
      <name val="Arial"/>
      <family val="2"/>
    </font>
    <font>
      <sz val="10"/>
      <color rgb="FF000000"/>
      <name val="Arial"/>
      <family val="2"/>
    </font>
    <font>
      <b/>
      <sz val="10"/>
      <color rgb="FF000000"/>
      <name val="Arial"/>
      <family val="2"/>
    </font>
    <font>
      <b/>
      <sz val="10"/>
      <color rgb="FFFF0000"/>
      <name val="Arial"/>
      <family val="2"/>
    </font>
    <font>
      <sz val="10"/>
      <color rgb="FFFF0000"/>
      <name val="Arial"/>
      <family val="2"/>
    </font>
    <font>
      <sz val="11"/>
      <color rgb="FF000000"/>
      <name val="Arial"/>
      <family val="2"/>
    </font>
    <font>
      <sz val="10"/>
      <color rgb="FF000000"/>
      <name val="Calibri"/>
      <family val="2"/>
    </font>
    <font>
      <b/>
      <sz val="12"/>
      <color rgb="FF000000"/>
      <name val="Arial"/>
      <family val="2"/>
    </font>
    <font>
      <b/>
      <sz val="19"/>
      <color rgb="FF000000"/>
      <name val="Arial"/>
      <family val="2"/>
    </font>
    <font>
      <b/>
      <sz val="11"/>
      <color rgb="FF000000"/>
      <name val="Arial"/>
      <family val="2"/>
    </font>
    <font>
      <b/>
      <sz val="12"/>
      <color rgb="FFFFFFFF"/>
      <name val="Arial"/>
      <family val="2"/>
    </font>
    <font>
      <b/>
      <sz val="15"/>
      <color rgb="FF000000"/>
      <name val="Arial"/>
      <family val="2"/>
    </font>
    <font>
      <sz val="16"/>
      <color theme="1"/>
      <name val="Arial"/>
      <family val="2"/>
    </font>
    <font>
      <b/>
      <sz val="11"/>
      <color rgb="FF000000"/>
      <name val="Calibri"/>
      <family val="2"/>
    </font>
    <font>
      <sz val="9.5"/>
      <color rgb="FF000000"/>
      <name val="Calibri"/>
      <family val="2"/>
    </font>
    <font>
      <sz val="9.5"/>
      <color rgb="FF000000"/>
      <name val="Arial"/>
      <family val="2"/>
    </font>
    <font>
      <b/>
      <sz val="36"/>
      <color rgb="FF0070C0"/>
      <name val="Calibri"/>
      <family val="2"/>
    </font>
    <font>
      <b/>
      <sz val="16"/>
      <color rgb="FFFFFFFF"/>
      <name val="Arial Black"/>
      <family val="2"/>
    </font>
    <font>
      <u/>
      <sz val="18"/>
      <color theme="10"/>
      <name val="Calibri"/>
      <family val="2"/>
    </font>
    <font>
      <b/>
      <u/>
      <sz val="12"/>
      <color rgb="FFFFFFFF"/>
      <name val="Arial"/>
      <family val="2"/>
    </font>
    <font>
      <u/>
      <sz val="20"/>
      <color rgb="FF0563C1"/>
      <name val="Calibri"/>
      <family val="2"/>
    </font>
    <font>
      <b/>
      <sz val="14"/>
      <color rgb="FF003366"/>
      <name val="Arial"/>
      <family val="2"/>
    </font>
    <font>
      <b/>
      <sz val="18"/>
      <color rgb="FFFFFFFF"/>
      <name val="Arial"/>
      <family val="2"/>
    </font>
    <font>
      <u/>
      <sz val="11"/>
      <name val="Calibri"/>
      <family val="2"/>
    </font>
    <font>
      <i/>
      <sz val="10"/>
      <name val="Arial"/>
      <family val="2"/>
    </font>
    <font>
      <sz val="10"/>
      <color rgb="FF0070C0"/>
      <name val="Arial"/>
      <family val="2"/>
    </font>
    <font>
      <b/>
      <sz val="12"/>
      <color theme="0"/>
      <name val="Arial"/>
      <family val="2"/>
    </font>
    <font>
      <b/>
      <sz val="11"/>
      <color theme="0"/>
      <name val="Calibri"/>
      <family val="2"/>
    </font>
    <font>
      <b/>
      <u/>
      <sz val="10"/>
      <color rgb="FF000000"/>
      <name val="Arial"/>
      <family val="2"/>
    </font>
    <font>
      <b/>
      <sz val="10"/>
      <color rgb="FF0070C0"/>
      <name val="Arial"/>
      <family val="2"/>
    </font>
    <font>
      <b/>
      <u/>
      <sz val="12"/>
      <name val="Arial"/>
      <family val="2"/>
    </font>
    <font>
      <u/>
      <sz val="10"/>
      <color theme="10"/>
      <name val="Arial"/>
      <family val="2"/>
    </font>
    <font>
      <i/>
      <sz val="10"/>
      <color rgb="FF000000"/>
      <name val="Arial"/>
      <family val="2"/>
    </font>
    <font>
      <b/>
      <i/>
      <sz val="10"/>
      <color indexed="8"/>
      <name val="Arial"/>
      <family val="2"/>
    </font>
    <font>
      <u/>
      <sz val="10"/>
      <name val="Arial"/>
      <family val="2"/>
    </font>
    <font>
      <u/>
      <sz val="10"/>
      <name val="Calibri"/>
      <family val="2"/>
    </font>
    <font>
      <sz val="11"/>
      <color rgb="FF000000"/>
      <name val="Calibri"/>
      <family val="2"/>
    </font>
    <font>
      <b/>
      <sz val="11"/>
      <color theme="1"/>
      <name val="Calibri"/>
      <family val="2"/>
      <scheme val="minor"/>
    </font>
    <font>
      <b/>
      <sz val="9"/>
      <color theme="1"/>
      <name val="Arial"/>
      <family val="2"/>
    </font>
    <font>
      <sz val="9"/>
      <color theme="1"/>
      <name val="Arial"/>
      <family val="2"/>
    </font>
    <font>
      <b/>
      <sz val="11"/>
      <name val="Calibri"/>
      <family val="2"/>
      <scheme val="minor"/>
    </font>
    <font>
      <sz val="8"/>
      <color rgb="FF000000"/>
      <name val="Arial"/>
      <family val="2"/>
    </font>
    <font>
      <i/>
      <sz val="10"/>
      <color rgb="FF000000"/>
      <name val="Calibri"/>
      <family val="2"/>
    </font>
    <font>
      <b/>
      <sz val="20"/>
      <name val="Calibri"/>
      <family val="2"/>
    </font>
    <font>
      <sz val="11"/>
      <color rgb="FFFF0000"/>
      <name val="Calibri"/>
      <family val="2"/>
    </font>
    <font>
      <sz val="14"/>
      <name val="Arial"/>
      <family val="2"/>
    </font>
    <font>
      <sz val="14"/>
      <color theme="1"/>
      <name val="Arial"/>
      <family val="2"/>
    </font>
    <font>
      <sz val="12"/>
      <color theme="1"/>
      <name val="Arial"/>
      <family val="2"/>
    </font>
  </fonts>
  <fills count="36">
    <fill>
      <patternFill patternType="none"/>
    </fill>
    <fill>
      <patternFill patternType="gray125"/>
    </fill>
    <fill>
      <patternFill patternType="solid">
        <fgColor rgb="FF99CCFF"/>
        <bgColor rgb="FF99CCFF"/>
      </patternFill>
    </fill>
    <fill>
      <patternFill patternType="solid">
        <fgColor rgb="FFC0C0C0"/>
        <bgColor rgb="FFC0C0C0"/>
      </patternFill>
    </fill>
    <fill>
      <patternFill patternType="solid">
        <fgColor rgb="FFFFFFFF"/>
        <bgColor rgb="FFFFFFFF"/>
      </patternFill>
    </fill>
    <fill>
      <patternFill patternType="solid">
        <fgColor rgb="FF00B0F0"/>
        <bgColor rgb="FF00B0F0"/>
      </patternFill>
    </fill>
    <fill>
      <patternFill patternType="solid">
        <fgColor rgb="FF92D050"/>
        <bgColor rgb="FF92D050"/>
      </patternFill>
    </fill>
    <fill>
      <patternFill patternType="solid">
        <fgColor rgb="FF9966FF"/>
        <bgColor rgb="FF9966FF"/>
      </patternFill>
    </fill>
    <fill>
      <patternFill patternType="solid">
        <fgColor rgb="FFFF9900"/>
        <bgColor rgb="FFFF9900"/>
      </patternFill>
    </fill>
    <fill>
      <patternFill patternType="solid">
        <fgColor theme="0" tint="-0.249977111117893"/>
        <bgColor rgb="FFC0C0C0"/>
      </patternFill>
    </fill>
    <fill>
      <patternFill patternType="solid">
        <fgColor theme="0" tint="-0.249977111117893"/>
        <bgColor rgb="FFFFFFFF"/>
      </patternFill>
    </fill>
    <fill>
      <patternFill patternType="solid">
        <fgColor theme="0" tint="-0.249977111117893"/>
        <bgColor rgb="FF003366"/>
      </patternFill>
    </fill>
    <fill>
      <patternFill patternType="solid">
        <fgColor theme="0" tint="-0.249977111117893"/>
        <bgColor indexed="64"/>
      </patternFill>
    </fill>
    <fill>
      <patternFill patternType="solid">
        <fgColor rgb="FFFF0000"/>
        <bgColor indexed="64"/>
      </patternFill>
    </fill>
    <fill>
      <patternFill patternType="solid">
        <fgColor theme="5" tint="-0.24994659260841701"/>
        <bgColor indexed="64"/>
      </patternFill>
    </fill>
    <fill>
      <patternFill patternType="solid">
        <fgColor rgb="FF92D050"/>
        <bgColor indexed="64"/>
      </patternFill>
    </fill>
    <fill>
      <patternFill patternType="solid">
        <fgColor rgb="FFDADADA"/>
        <bgColor rgb="FFDADADA"/>
      </patternFill>
    </fill>
    <fill>
      <patternFill patternType="solid">
        <fgColor theme="0"/>
        <bgColor indexed="64"/>
      </patternFill>
    </fill>
    <fill>
      <patternFill patternType="solid">
        <fgColor rgb="FF003366"/>
        <bgColor rgb="FF003366"/>
      </patternFill>
    </fill>
    <fill>
      <patternFill patternType="solid">
        <fgColor rgb="FF969696"/>
        <bgColor rgb="FF969696"/>
      </patternFill>
    </fill>
    <fill>
      <patternFill patternType="solid">
        <fgColor rgb="FFFFC000"/>
        <bgColor rgb="FF99CC00"/>
      </patternFill>
    </fill>
    <fill>
      <patternFill patternType="solid">
        <fgColor rgb="FFFFC000"/>
        <bgColor indexed="64"/>
      </patternFill>
    </fill>
    <fill>
      <patternFill patternType="solid">
        <fgColor rgb="FFFF0000"/>
        <bgColor rgb="FF008000"/>
      </patternFill>
    </fill>
    <fill>
      <patternFill patternType="solid">
        <fgColor rgb="FF00B050"/>
        <bgColor rgb="FF003366"/>
      </patternFill>
    </fill>
    <fill>
      <patternFill patternType="solid">
        <fgColor rgb="FF00B050"/>
        <bgColor indexed="64"/>
      </patternFill>
    </fill>
    <fill>
      <patternFill patternType="solid">
        <fgColor rgb="FF333399"/>
        <bgColor rgb="FF333399"/>
      </patternFill>
    </fill>
    <fill>
      <patternFill patternType="solid">
        <fgColor rgb="FF99CC00"/>
        <bgColor rgb="FF99CC00"/>
      </patternFill>
    </fill>
    <fill>
      <patternFill patternType="solid">
        <fgColor rgb="FF33CCCC"/>
        <bgColor rgb="FF33CCCC"/>
      </patternFill>
    </fill>
    <fill>
      <patternFill patternType="solid">
        <fgColor theme="4" tint="-0.249977111117893"/>
        <bgColor rgb="FF003366"/>
      </patternFill>
    </fill>
    <fill>
      <patternFill patternType="solid">
        <fgColor theme="4" tint="-0.249977111117893"/>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5" tint="-0.249977111117893"/>
        <bgColor indexed="64"/>
      </patternFill>
    </fill>
    <fill>
      <patternFill patternType="solid">
        <fgColor theme="5" tint="-0.249977111117893"/>
        <bgColor rgb="FF003366"/>
      </patternFill>
    </fill>
    <fill>
      <patternFill patternType="solid">
        <fgColor theme="4" tint="0.59999389629810485"/>
        <bgColor indexed="64"/>
      </patternFill>
    </fill>
    <fill>
      <patternFill patternType="solid">
        <fgColor theme="0"/>
        <bgColor rgb="FFFFFF00"/>
      </patternFill>
    </fill>
  </fills>
  <borders count="10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hair">
        <color rgb="FF000000"/>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bottom style="medium">
        <color rgb="FF000000"/>
      </bottom>
      <diagonal/>
    </border>
    <border>
      <left/>
      <right style="medium">
        <color rgb="FF000000"/>
      </right>
      <top style="medium">
        <color rgb="FF000000"/>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diagonal/>
    </border>
    <border>
      <left style="medium">
        <color indexed="64"/>
      </left>
      <right style="medium">
        <color rgb="FF000000"/>
      </right>
      <top style="thin">
        <color rgb="FF000000"/>
      </top>
      <bottom style="thin">
        <color rgb="FF000000"/>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medium">
        <color indexed="64"/>
      </bottom>
      <diagonal/>
    </border>
    <border>
      <left style="medium">
        <color indexed="64"/>
      </left>
      <right style="medium">
        <color indexed="64"/>
      </right>
      <top style="thin">
        <color rgb="FF000000"/>
      </top>
      <bottom style="thin">
        <color rgb="FF000000"/>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style="medium">
        <color rgb="FF000000"/>
      </bottom>
      <diagonal/>
    </border>
    <border>
      <left style="medium">
        <color indexed="64"/>
      </left>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medium">
        <color rgb="FF000000"/>
      </top>
      <bottom style="thin">
        <color rgb="FF000000"/>
      </bottom>
      <diagonal/>
    </border>
    <border>
      <left style="medium">
        <color indexed="64"/>
      </left>
      <right/>
      <top style="medium">
        <color rgb="FF000000"/>
      </top>
      <bottom style="thin">
        <color rgb="FF000000"/>
      </bottom>
      <diagonal/>
    </border>
    <border>
      <left/>
      <right style="medium">
        <color indexed="64"/>
      </right>
      <top style="medium">
        <color rgb="FF000000"/>
      </top>
      <bottom style="thin">
        <color rgb="FF000000"/>
      </bottom>
      <diagonal/>
    </border>
    <border>
      <left/>
      <right style="medium">
        <color indexed="64"/>
      </right>
      <top style="medium">
        <color rgb="FF000000"/>
      </top>
      <bottom/>
      <diagonal/>
    </border>
    <border>
      <left/>
      <right style="medium">
        <color indexed="64"/>
      </right>
      <top/>
      <bottom style="medium">
        <color rgb="FF000000"/>
      </bottom>
      <diagonal/>
    </border>
    <border>
      <left/>
      <right style="thin">
        <color rgb="FF000000"/>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thin">
        <color rgb="FF000000"/>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rgb="FF000000"/>
      </right>
      <top style="medium">
        <color rgb="FF000000"/>
      </top>
      <bottom style="thin">
        <color rgb="FF000000"/>
      </bottom>
      <diagonal/>
    </border>
    <border>
      <left style="medium">
        <color indexed="64"/>
      </left>
      <right style="medium">
        <color indexed="64"/>
      </right>
      <top style="medium">
        <color rgb="FF000000"/>
      </top>
      <bottom style="thin">
        <color rgb="FF000000"/>
      </bottom>
      <diagonal/>
    </border>
    <border>
      <left style="medium">
        <color indexed="64"/>
      </left>
      <right style="medium">
        <color rgb="FF000000"/>
      </right>
      <top style="thin">
        <color rgb="FF000000"/>
      </top>
      <bottom/>
      <diagonal/>
    </border>
    <border>
      <left style="medium">
        <color indexed="64"/>
      </left>
      <right style="medium">
        <color indexed="64"/>
      </right>
      <top style="thin">
        <color rgb="FF000000"/>
      </top>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top/>
      <bottom style="medium">
        <color rgb="FF000000"/>
      </bottom>
      <diagonal/>
    </border>
    <border>
      <left style="medium">
        <color indexed="64"/>
      </left>
      <right/>
      <top style="medium">
        <color rgb="FF000000"/>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s>
  <cellStyleXfs count="14">
    <xf numFmtId="0" fontId="0" fillId="0" borderId="0"/>
    <xf numFmtId="0" fontId="30" fillId="0" borderId="0" applyNumberFormat="0" applyFill="0" applyBorder="0" applyAlignment="0" applyProtection="0"/>
    <xf numFmtId="0" fontId="29" fillId="0" borderId="0"/>
    <xf numFmtId="0" fontId="6" fillId="0" borderId="0"/>
    <xf numFmtId="9" fontId="78" fillId="0" borderId="0" applyFont="0" applyFill="0" applyBorder="0" applyAlignment="0" applyProtection="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0" fontId="1" fillId="0" borderId="0"/>
    <xf numFmtId="0" fontId="1" fillId="0" borderId="0"/>
  </cellStyleXfs>
  <cellXfs count="917">
    <xf numFmtId="0" fontId="0" fillId="0" borderId="0" xfId="0" applyFont="1" applyAlignment="1"/>
    <xf numFmtId="0" fontId="0" fillId="0" borderId="0" xfId="0" applyFont="1"/>
    <xf numFmtId="0" fontId="31" fillId="0" borderId="0" xfId="0" applyFont="1"/>
    <xf numFmtId="0" fontId="32" fillId="2" borderId="32" xfId="0" applyFont="1" applyFill="1" applyBorder="1" applyAlignment="1">
      <alignment horizontal="center" vertical="center" wrapText="1"/>
    </xf>
    <xf numFmtId="0" fontId="32" fillId="2" borderId="33" xfId="0" applyFont="1" applyFill="1" applyBorder="1" applyAlignment="1">
      <alignment horizontal="center" vertical="center"/>
    </xf>
    <xf numFmtId="0" fontId="32" fillId="0" borderId="0" xfId="0" applyFont="1" applyAlignment="1">
      <alignment horizontal="center" vertical="center"/>
    </xf>
    <xf numFmtId="0" fontId="32" fillId="2" borderId="33" xfId="0" applyFont="1" applyFill="1" applyBorder="1" applyAlignment="1">
      <alignment horizontal="center" vertical="center" wrapText="1"/>
    </xf>
    <xf numFmtId="0" fontId="0" fillId="0" borderId="0" xfId="0" applyFont="1" applyAlignment="1">
      <alignment horizontal="center" vertical="center"/>
    </xf>
    <xf numFmtId="0" fontId="0" fillId="0" borderId="0" xfId="0" applyFont="1" applyAlignment="1">
      <alignment horizontal="center" vertical="center" wrapText="1"/>
    </xf>
    <xf numFmtId="49" fontId="33" fillId="0" borderId="32" xfId="0" applyNumberFormat="1" applyFont="1" applyBorder="1" applyAlignment="1">
      <alignment horizontal="center"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wrapText="1"/>
    </xf>
    <xf numFmtId="49" fontId="33" fillId="0" borderId="0" xfId="0" applyNumberFormat="1" applyFont="1" applyAlignment="1">
      <alignment horizontal="center" vertical="center" wrapText="1"/>
    </xf>
    <xf numFmtId="0" fontId="0" fillId="0" borderId="0" xfId="0" applyFont="1" applyAlignment="1">
      <alignment horizontal="center"/>
    </xf>
    <xf numFmtId="0" fontId="0" fillId="0" borderId="0" xfId="0" applyFont="1" applyAlignment="1">
      <alignment horizontal="left" vertical="center"/>
    </xf>
    <xf numFmtId="0" fontId="0" fillId="0" borderId="0" xfId="0" applyFont="1" applyAlignment="1">
      <alignment horizontal="left" vertical="top"/>
    </xf>
    <xf numFmtId="0" fontId="0" fillId="0" borderId="0" xfId="0" applyFont="1" applyAlignment="1">
      <alignment horizontal="left"/>
    </xf>
    <xf numFmtId="0" fontId="11" fillId="3" borderId="0"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0" xfId="0" applyFont="1" applyFill="1" applyBorder="1" applyAlignment="1">
      <alignment horizontal="left" vertical="center"/>
    </xf>
    <xf numFmtId="0" fontId="12" fillId="3" borderId="0" xfId="0" applyFont="1" applyFill="1" applyBorder="1" applyAlignment="1">
      <alignment horizontal="center" vertical="center" wrapText="1"/>
    </xf>
    <xf numFmtId="0" fontId="12" fillId="3" borderId="0" xfId="0" applyFont="1" applyFill="1" applyBorder="1" applyAlignment="1">
      <alignment horizontal="left" vertical="center" wrapText="1"/>
    </xf>
    <xf numFmtId="0" fontId="12" fillId="3" borderId="0" xfId="0" applyFont="1" applyFill="1" applyBorder="1" applyAlignment="1">
      <alignment horizontal="left" vertical="top" wrapText="1"/>
    </xf>
    <xf numFmtId="0" fontId="0" fillId="3" borderId="0" xfId="0" applyFont="1" applyFill="1" applyBorder="1"/>
    <xf numFmtId="0" fontId="0" fillId="3" borderId="0" xfId="0" applyFont="1" applyFill="1" applyBorder="1" applyAlignment="1">
      <alignment horizontal="left" vertical="center"/>
    </xf>
    <xf numFmtId="0" fontId="34" fillId="3" borderId="0" xfId="0" applyFont="1" applyFill="1" applyBorder="1" applyAlignment="1">
      <alignment horizontal="left" vertical="center" wrapText="1"/>
    </xf>
    <xf numFmtId="0" fontId="0" fillId="3" borderId="0" xfId="0" applyFont="1" applyFill="1" applyBorder="1" applyAlignment="1">
      <alignment horizontal="center" vertical="center"/>
    </xf>
    <xf numFmtId="0" fontId="31" fillId="3" borderId="0" xfId="0" applyFont="1" applyFill="1" applyBorder="1"/>
    <xf numFmtId="0" fontId="35" fillId="3" borderId="0" xfId="0" applyFont="1" applyFill="1" applyBorder="1" applyAlignment="1">
      <alignment wrapText="1"/>
    </xf>
    <xf numFmtId="0" fontId="36" fillId="4" borderId="34" xfId="0" applyFont="1" applyFill="1" applyBorder="1"/>
    <xf numFmtId="165" fontId="0" fillId="4" borderId="35" xfId="0" applyNumberFormat="1" applyFont="1" applyFill="1" applyBorder="1"/>
    <xf numFmtId="165" fontId="37" fillId="4" borderId="35" xfId="0" applyNumberFormat="1" applyFont="1" applyFill="1" applyBorder="1" applyAlignment="1">
      <alignment vertical="top" wrapText="1"/>
    </xf>
    <xf numFmtId="165" fontId="14" fillId="4" borderId="35" xfId="0" applyNumberFormat="1" applyFont="1" applyFill="1" applyBorder="1"/>
    <xf numFmtId="0" fontId="38" fillId="3" borderId="0" xfId="0" applyFont="1" applyFill="1" applyBorder="1"/>
    <xf numFmtId="0" fontId="36" fillId="4" borderId="36" xfId="0" applyFont="1" applyFill="1" applyBorder="1"/>
    <xf numFmtId="165" fontId="0" fillId="4" borderId="0" xfId="0" applyNumberFormat="1" applyFont="1" applyFill="1" applyBorder="1"/>
    <xf numFmtId="0" fontId="15" fillId="4" borderId="0" xfId="0" applyFont="1" applyFill="1" applyBorder="1" applyAlignment="1">
      <alignment vertical="center" wrapText="1"/>
    </xf>
    <xf numFmtId="165" fontId="14" fillId="4" borderId="0" xfId="0" applyNumberFormat="1" applyFont="1" applyFill="1" applyBorder="1"/>
    <xf numFmtId="0" fontId="39" fillId="4" borderId="0" xfId="0" applyFont="1" applyFill="1" applyBorder="1" applyAlignment="1">
      <alignment horizontal="center" vertical="center" wrapText="1"/>
    </xf>
    <xf numFmtId="0" fontId="40" fillId="4" borderId="0" xfId="0" applyFont="1" applyFill="1" applyBorder="1" applyAlignment="1">
      <alignment horizontal="center" vertical="center" wrapText="1"/>
    </xf>
    <xf numFmtId="0" fontId="39" fillId="4" borderId="37" xfId="0" applyFont="1" applyFill="1" applyBorder="1" applyAlignment="1">
      <alignment horizontal="center" vertical="center" wrapText="1"/>
    </xf>
    <xf numFmtId="165" fontId="17" fillId="4" borderId="0" xfId="0" applyNumberFormat="1" applyFont="1" applyFill="1" applyBorder="1"/>
    <xf numFmtId="165" fontId="0" fillId="0" borderId="0" xfId="0" applyNumberFormat="1" applyFont="1"/>
    <xf numFmtId="165" fontId="9" fillId="4" borderId="0" xfId="0" applyNumberFormat="1" applyFont="1" applyFill="1" applyBorder="1" applyAlignment="1">
      <alignment vertical="center"/>
    </xf>
    <xf numFmtId="37" fontId="39" fillId="4" borderId="0" xfId="0" applyNumberFormat="1" applyFont="1" applyFill="1" applyBorder="1" applyAlignment="1">
      <alignment horizontal="center" vertical="center" wrapText="1"/>
    </xf>
    <xf numFmtId="165" fontId="14" fillId="4" borderId="0" xfId="0" applyNumberFormat="1" applyFont="1" applyFill="1" applyBorder="1" applyAlignment="1">
      <alignment horizontal="left"/>
    </xf>
    <xf numFmtId="165" fontId="17" fillId="4" borderId="0" xfId="0" applyNumberFormat="1" applyFont="1" applyFill="1" applyBorder="1" applyAlignment="1">
      <alignment horizontal="left"/>
    </xf>
    <xf numFmtId="1" fontId="34" fillId="3" borderId="0" xfId="0" applyNumberFormat="1" applyFont="1" applyFill="1" applyBorder="1" applyAlignment="1">
      <alignment horizontal="left" vertical="center" wrapText="1"/>
    </xf>
    <xf numFmtId="165" fontId="13" fillId="4" borderId="35" xfId="0" applyNumberFormat="1" applyFont="1" applyFill="1" applyBorder="1" applyAlignment="1">
      <alignment horizontal="center" vertical="center"/>
    </xf>
    <xf numFmtId="165" fontId="42" fillId="4" borderId="0" xfId="0" applyNumberFormat="1" applyFont="1" applyFill="1" applyBorder="1" applyAlignment="1">
      <alignment vertical="center"/>
    </xf>
    <xf numFmtId="167" fontId="0" fillId="4" borderId="0" xfId="0" applyNumberFormat="1" applyFont="1" applyFill="1" applyBorder="1"/>
    <xf numFmtId="0" fontId="43" fillId="0" borderId="0" xfId="0" applyFont="1"/>
    <xf numFmtId="0" fontId="43" fillId="0" borderId="0" xfId="0" applyFont="1" applyAlignment="1">
      <alignment horizontal="center" vertical="center" wrapText="1"/>
    </xf>
    <xf numFmtId="0" fontId="43" fillId="0" borderId="0" xfId="0" applyFont="1" applyAlignment="1">
      <alignment horizontal="left"/>
    </xf>
    <xf numFmtId="0" fontId="43" fillId="0" borderId="0" xfId="0" applyFont="1" applyAlignment="1">
      <alignment horizontal="center" vertical="center"/>
    </xf>
    <xf numFmtId="0" fontId="43" fillId="0" borderId="0" xfId="0" applyFont="1" applyAlignment="1"/>
    <xf numFmtId="49" fontId="44" fillId="0" borderId="32" xfId="0" applyNumberFormat="1" applyFont="1" applyBorder="1" applyAlignment="1">
      <alignment horizontal="center" vertical="center" wrapText="1"/>
    </xf>
    <xf numFmtId="49" fontId="44" fillId="0" borderId="32" xfId="0" applyNumberFormat="1" applyFont="1" applyBorder="1" applyAlignment="1">
      <alignment horizontal="left" vertical="center" wrapText="1"/>
    </xf>
    <xf numFmtId="49" fontId="43" fillId="0" borderId="0" xfId="0" applyNumberFormat="1" applyFont="1" applyAlignment="1">
      <alignment horizontal="center" vertical="center" wrapText="1"/>
    </xf>
    <xf numFmtId="49" fontId="45" fillId="0" borderId="32" xfId="0" applyNumberFormat="1" applyFont="1" applyBorder="1" applyAlignment="1">
      <alignment horizontal="left" vertical="center" wrapText="1"/>
    </xf>
    <xf numFmtId="49" fontId="45" fillId="0" borderId="32" xfId="0" applyNumberFormat="1" applyFont="1" applyBorder="1" applyAlignment="1">
      <alignment horizontal="center" vertical="center" wrapText="1"/>
    </xf>
    <xf numFmtId="49" fontId="44" fillId="0" borderId="0" xfId="0" applyNumberFormat="1" applyFont="1" applyAlignment="1">
      <alignment horizontal="left" vertical="center" wrapText="1"/>
    </xf>
    <xf numFmtId="49" fontId="44" fillId="0" borderId="0" xfId="0" applyNumberFormat="1" applyFont="1" applyAlignment="1">
      <alignment horizontal="center" vertical="center" wrapText="1"/>
    </xf>
    <xf numFmtId="49" fontId="44" fillId="0" borderId="0" xfId="0" applyNumberFormat="1"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2" borderId="1" xfId="0" applyFont="1" applyFill="1" applyBorder="1" applyAlignment="1">
      <alignment horizontal="center" vertical="center"/>
    </xf>
    <xf numFmtId="49" fontId="43" fillId="0" borderId="1" xfId="0" applyNumberFormat="1" applyFont="1" applyBorder="1" applyAlignment="1">
      <alignment horizontal="left" vertical="center" wrapText="1"/>
    </xf>
    <xf numFmtId="49" fontId="43" fillId="0" borderId="1" xfId="0" applyNumberFormat="1" applyFont="1" applyFill="1" applyBorder="1" applyAlignment="1">
      <alignment horizontal="left" vertical="center" wrapText="1"/>
    </xf>
    <xf numFmtId="49" fontId="46" fillId="0" borderId="1" xfId="0" applyNumberFormat="1" applyFont="1" applyFill="1" applyBorder="1" applyAlignment="1">
      <alignment horizontal="left" vertical="center" wrapText="1"/>
    </xf>
    <xf numFmtId="0" fontId="43" fillId="0" borderId="1" xfId="0" applyFont="1" applyBorder="1" applyAlignment="1">
      <alignment horizontal="left" vertical="center" wrapText="1"/>
    </xf>
    <xf numFmtId="49" fontId="43" fillId="0" borderId="32" xfId="0" applyNumberFormat="1" applyFont="1" applyBorder="1" applyAlignment="1">
      <alignment horizontal="left" vertical="center" wrapText="1"/>
    </xf>
    <xf numFmtId="49" fontId="14" fillId="0" borderId="32" xfId="0" applyNumberFormat="1" applyFont="1" applyBorder="1" applyAlignment="1">
      <alignment horizontal="left" vertical="center" wrapText="1"/>
    </xf>
    <xf numFmtId="0" fontId="0" fillId="0" borderId="0" xfId="0" applyFont="1" applyAlignment="1"/>
    <xf numFmtId="0" fontId="47" fillId="0" borderId="0" xfId="0" applyFont="1" applyAlignment="1"/>
    <xf numFmtId="0" fontId="48" fillId="0" borderId="0" xfId="0" applyFont="1" applyFill="1" applyBorder="1" applyAlignment="1">
      <alignment horizontal="center"/>
    </xf>
    <xf numFmtId="0" fontId="13" fillId="0" borderId="0" xfId="0" applyFont="1" applyFill="1" applyBorder="1" applyAlignment="1">
      <alignment vertical="center" wrapText="1"/>
    </xf>
    <xf numFmtId="0" fontId="12" fillId="0" borderId="0" xfId="0" applyFont="1" applyFill="1" applyBorder="1" applyAlignment="1">
      <alignment horizontal="center" vertical="center" wrapText="1"/>
    </xf>
    <xf numFmtId="0" fontId="47" fillId="0" borderId="0" xfId="0" applyFont="1" applyFill="1" applyBorder="1" applyAlignment="1"/>
    <xf numFmtId="0" fontId="0" fillId="0" borderId="0" xfId="0" applyFont="1" applyFill="1" applyBorder="1" applyAlignment="1"/>
    <xf numFmtId="0" fontId="49" fillId="9" borderId="0" xfId="0" applyFont="1" applyFill="1" applyBorder="1" applyAlignment="1">
      <alignment vertical="center" wrapText="1"/>
    </xf>
    <xf numFmtId="0" fontId="50" fillId="9" borderId="0" xfId="0" applyFont="1" applyFill="1" applyBorder="1" applyAlignment="1">
      <alignment horizontal="center" vertical="center" wrapText="1"/>
    </xf>
    <xf numFmtId="0" fontId="34" fillId="10" borderId="0" xfId="0" applyFont="1" applyFill="1" applyBorder="1" applyAlignment="1">
      <alignment horizontal="center" vertical="center"/>
    </xf>
    <xf numFmtId="0" fontId="51" fillId="10" borderId="0" xfId="0" applyFont="1" applyFill="1" applyBorder="1" applyAlignment="1">
      <alignment horizontal="center" vertical="center"/>
    </xf>
    <xf numFmtId="1" fontId="41" fillId="11" borderId="0" xfId="0" applyNumberFormat="1" applyFont="1" applyFill="1" applyBorder="1" applyAlignment="1">
      <alignment vertical="center"/>
    </xf>
    <xf numFmtId="0" fontId="8" fillId="12" borderId="0" xfId="0" applyFont="1" applyFill="1" applyBorder="1"/>
    <xf numFmtId="1" fontId="41" fillId="11" borderId="0" xfId="0" applyNumberFormat="1" applyFont="1" applyFill="1" applyBorder="1" applyAlignment="1">
      <alignment horizontal="center" vertical="center" wrapText="1"/>
    </xf>
    <xf numFmtId="0" fontId="0" fillId="9" borderId="0" xfId="0" applyFont="1" applyFill="1" applyBorder="1" applyAlignment="1">
      <alignment horizontal="left"/>
    </xf>
    <xf numFmtId="0" fontId="8" fillId="12" borderId="0" xfId="0" applyFont="1" applyFill="1" applyBorder="1" applyAlignment="1"/>
    <xf numFmtId="0" fontId="0" fillId="12" borderId="0" xfId="0" applyFont="1" applyFill="1" applyBorder="1" applyAlignment="1"/>
    <xf numFmtId="1" fontId="42" fillId="12" borderId="0" xfId="0" applyNumberFormat="1" applyFont="1" applyFill="1" applyBorder="1" applyAlignment="1">
      <alignment horizontal="center" vertical="center"/>
    </xf>
    <xf numFmtId="0" fontId="10" fillId="4" borderId="46" xfId="0" applyFont="1" applyFill="1" applyBorder="1" applyAlignment="1">
      <alignment horizontal="left" vertical="center" wrapText="1"/>
    </xf>
    <xf numFmtId="0" fontId="10" fillId="0" borderId="47" xfId="0" applyFont="1" applyBorder="1" applyAlignment="1">
      <alignment horizontal="left" vertical="center" wrapText="1"/>
    </xf>
    <xf numFmtId="0" fontId="53" fillId="10" borderId="0" xfId="0" applyFont="1" applyFill="1" applyBorder="1" applyAlignment="1">
      <alignment horizontal="center" vertical="center" wrapText="1"/>
    </xf>
    <xf numFmtId="0" fontId="34" fillId="0" borderId="2" xfId="0" applyFont="1" applyBorder="1" applyAlignment="1">
      <alignment vertical="center" wrapText="1"/>
    </xf>
    <xf numFmtId="0" fontId="50" fillId="0" borderId="3" xfId="0" applyFont="1" applyBorder="1" applyAlignment="1">
      <alignment horizontal="center" vertical="center" wrapText="1"/>
    </xf>
    <xf numFmtId="0" fontId="34" fillId="0" borderId="4" xfId="0" applyFont="1" applyBorder="1" applyAlignment="1">
      <alignment vertical="center" wrapText="1"/>
    </xf>
    <xf numFmtId="0" fontId="50" fillId="0" borderId="5" xfId="0" applyFont="1" applyBorder="1" applyAlignment="1">
      <alignment horizontal="center" vertical="center" wrapText="1"/>
    </xf>
    <xf numFmtId="0" fontId="34" fillId="0" borderId="4" xfId="0" applyFont="1" applyFill="1" applyBorder="1" applyAlignment="1">
      <alignment vertical="center" wrapText="1"/>
    </xf>
    <xf numFmtId="0" fontId="34" fillId="0" borderId="6" xfId="0" applyFont="1" applyFill="1" applyBorder="1" applyAlignment="1">
      <alignment vertical="center" wrapText="1"/>
    </xf>
    <xf numFmtId="0" fontId="50" fillId="0" borderId="7" xfId="0" applyFont="1" applyBorder="1" applyAlignment="1">
      <alignment horizontal="center" vertical="center" wrapText="1"/>
    </xf>
    <xf numFmtId="1" fontId="34" fillId="12" borderId="0" xfId="0" applyNumberFormat="1" applyFont="1" applyFill="1" applyBorder="1" applyAlignment="1">
      <alignment horizontal="center" vertical="center"/>
    </xf>
    <xf numFmtId="0" fontId="34" fillId="0" borderId="0" xfId="0" applyFont="1" applyFill="1" applyBorder="1" applyAlignment="1">
      <alignment vertical="center" wrapText="1"/>
    </xf>
    <xf numFmtId="0" fontId="50" fillId="0" borderId="0" xfId="0" applyFont="1" applyFill="1" applyBorder="1" applyAlignment="1">
      <alignment horizontal="center" vertical="center" wrapText="1"/>
    </xf>
    <xf numFmtId="0" fontId="36" fillId="4" borderId="8" xfId="0" applyFont="1" applyFill="1" applyBorder="1"/>
    <xf numFmtId="1" fontId="16" fillId="4" borderId="9" xfId="0" applyNumberFormat="1" applyFont="1" applyFill="1" applyBorder="1" applyAlignment="1">
      <alignment horizontal="center" vertical="center"/>
    </xf>
    <xf numFmtId="165" fontId="14" fillId="4" borderId="9" xfId="0" applyNumberFormat="1" applyFont="1" applyFill="1" applyBorder="1"/>
    <xf numFmtId="165" fontId="17" fillId="4" borderId="9" xfId="0" applyNumberFormat="1" applyFont="1" applyFill="1" applyBorder="1"/>
    <xf numFmtId="0" fontId="39" fillId="4" borderId="9" xfId="0" applyFont="1" applyFill="1" applyBorder="1" applyAlignment="1">
      <alignment horizontal="center" vertical="center" wrapText="1"/>
    </xf>
    <xf numFmtId="0" fontId="40" fillId="4" borderId="9" xfId="0" applyFont="1" applyFill="1" applyBorder="1" applyAlignment="1">
      <alignment horizontal="center" vertical="center" wrapText="1"/>
    </xf>
    <xf numFmtId="0" fontId="39" fillId="4" borderId="10" xfId="0" applyFont="1" applyFill="1" applyBorder="1" applyAlignment="1">
      <alignment horizontal="center" vertical="center" wrapText="1"/>
    </xf>
    <xf numFmtId="0" fontId="36" fillId="4" borderId="11" xfId="0" applyFont="1" applyFill="1" applyBorder="1"/>
    <xf numFmtId="0" fontId="39" fillId="4" borderId="12" xfId="0" applyFont="1" applyFill="1" applyBorder="1" applyAlignment="1">
      <alignment horizontal="center" vertical="center" wrapText="1"/>
    </xf>
    <xf numFmtId="165" fontId="0" fillId="0" borderId="0" xfId="0" applyNumberFormat="1" applyFont="1" applyBorder="1"/>
    <xf numFmtId="0" fontId="36" fillId="4" borderId="13" xfId="0" applyFont="1" applyFill="1" applyBorder="1"/>
    <xf numFmtId="1" fontId="16" fillId="4" borderId="14" xfId="0" applyNumberFormat="1" applyFont="1" applyFill="1" applyBorder="1" applyAlignment="1">
      <alignment horizontal="left" vertical="center"/>
    </xf>
    <xf numFmtId="165" fontId="14" fillId="4" borderId="14" xfId="0" applyNumberFormat="1" applyFont="1" applyFill="1" applyBorder="1"/>
    <xf numFmtId="165" fontId="17" fillId="4" borderId="14" xfId="0" applyNumberFormat="1" applyFont="1" applyFill="1" applyBorder="1"/>
    <xf numFmtId="0" fontId="39" fillId="4" borderId="14" xfId="0" applyFont="1" applyFill="1" applyBorder="1" applyAlignment="1">
      <alignment horizontal="center" vertical="center" wrapText="1"/>
    </xf>
    <xf numFmtId="0" fontId="40" fillId="4" borderId="14" xfId="0" applyFont="1" applyFill="1" applyBorder="1" applyAlignment="1">
      <alignment horizontal="center" vertical="center" wrapText="1"/>
    </xf>
    <xf numFmtId="0" fontId="8" fillId="0" borderId="0" xfId="0" applyFont="1" applyBorder="1" applyAlignment="1"/>
    <xf numFmtId="167" fontId="14" fillId="4" borderId="0" xfId="0" applyNumberFormat="1" applyFont="1" applyFill="1" applyBorder="1" applyAlignment="1">
      <alignment horizontal="center" vertical="center" wrapText="1"/>
    </xf>
    <xf numFmtId="168" fontId="15" fillId="0" borderId="0" xfId="0" applyNumberFormat="1" applyFont="1" applyFill="1" applyBorder="1" applyAlignment="1">
      <alignment horizontal="center" vertical="center" wrapText="1"/>
    </xf>
    <xf numFmtId="9" fontId="15" fillId="4" borderId="0" xfId="0" applyNumberFormat="1" applyFont="1" applyFill="1" applyBorder="1" applyAlignment="1">
      <alignment horizontal="center" vertical="center" wrapText="1"/>
    </xf>
    <xf numFmtId="1" fontId="15" fillId="0" borderId="0" xfId="0" applyNumberFormat="1" applyFont="1" applyFill="1" applyBorder="1" applyAlignment="1">
      <alignment horizontal="center" vertical="center" wrapText="1"/>
    </xf>
    <xf numFmtId="0" fontId="0" fillId="0" borderId="0" xfId="0" applyFont="1" applyAlignment="1"/>
    <xf numFmtId="49" fontId="44" fillId="13" borderId="32" xfId="0" applyNumberFormat="1" applyFont="1" applyFill="1" applyBorder="1" applyAlignment="1">
      <alignment horizontal="center" vertical="center" wrapText="1"/>
    </xf>
    <xf numFmtId="49" fontId="44" fillId="14" borderId="32" xfId="0" applyNumberFormat="1" applyFont="1" applyFill="1" applyBorder="1" applyAlignment="1">
      <alignment horizontal="center" vertical="center" wrapText="1"/>
    </xf>
    <xf numFmtId="49" fontId="44" fillId="15" borderId="32" xfId="0" applyNumberFormat="1" applyFont="1" applyFill="1" applyBorder="1" applyAlignment="1">
      <alignment horizontal="center" vertical="center" wrapText="1"/>
    </xf>
    <xf numFmtId="0" fontId="43" fillId="0" borderId="1" xfId="0" applyFont="1" applyBorder="1"/>
    <xf numFmtId="0" fontId="43" fillId="0" borderId="1" xfId="0" applyFont="1" applyBorder="1" applyAlignment="1">
      <alignment horizontal="center" vertical="center"/>
    </xf>
    <xf numFmtId="0" fontId="43" fillId="0" borderId="1" xfId="0" applyFont="1" applyBorder="1" applyAlignment="1">
      <alignment horizontal="left" vertical="top"/>
    </xf>
    <xf numFmtId="0" fontId="0" fillId="0" borderId="1" xfId="0" applyFont="1" applyBorder="1"/>
    <xf numFmtId="0" fontId="0" fillId="0" borderId="1" xfId="0" applyFont="1" applyBorder="1" applyAlignment="1">
      <alignment horizontal="center" vertical="center"/>
    </xf>
    <xf numFmtId="0" fontId="0" fillId="0" borderId="1" xfId="0" applyFont="1" applyBorder="1" applyAlignment="1">
      <alignment horizontal="left" vertical="center"/>
    </xf>
    <xf numFmtId="0" fontId="0" fillId="0" borderId="1" xfId="0" applyFont="1" applyBorder="1" applyAlignment="1">
      <alignment horizontal="center" vertical="center" wrapText="1"/>
    </xf>
    <xf numFmtId="0" fontId="0" fillId="0" borderId="1" xfId="0" applyFont="1" applyBorder="1" applyAlignment="1">
      <alignment horizontal="left" vertical="top"/>
    </xf>
    <xf numFmtId="0" fontId="0" fillId="0" borderId="1" xfId="0" applyFont="1" applyBorder="1" applyAlignment="1">
      <alignment horizontal="left"/>
    </xf>
    <xf numFmtId="0" fontId="43" fillId="0" borderId="1" xfId="0" applyFont="1" applyFill="1" applyBorder="1" applyAlignment="1">
      <alignment horizontal="center" vertical="center"/>
    </xf>
    <xf numFmtId="0" fontId="0" fillId="0" borderId="0" xfId="0" applyFont="1" applyAlignment="1"/>
    <xf numFmtId="1" fontId="34" fillId="12" borderId="0" xfId="0" applyNumberFormat="1" applyFont="1" applyFill="1" applyBorder="1" applyAlignment="1">
      <alignment horizontal="center" vertical="center"/>
    </xf>
    <xf numFmtId="0" fontId="0" fillId="0" borderId="0" xfId="0" applyFont="1" applyAlignment="1"/>
    <xf numFmtId="0" fontId="54" fillId="0" borderId="48" xfId="0" applyFont="1" applyBorder="1" applyAlignment="1">
      <alignment horizontal="left" vertical="center" wrapText="1"/>
    </xf>
    <xf numFmtId="0" fontId="54" fillId="0" borderId="48" xfId="0" applyFont="1" applyBorder="1" applyAlignment="1">
      <alignment horizontal="left" vertical="center"/>
    </xf>
    <xf numFmtId="0" fontId="43" fillId="0" borderId="15" xfId="0" applyFont="1" applyFill="1" applyBorder="1" applyAlignment="1">
      <alignment horizontal="center" vertical="center"/>
    </xf>
    <xf numFmtId="0" fontId="43" fillId="0" borderId="15" xfId="0" applyFont="1" applyBorder="1"/>
    <xf numFmtId="0" fontId="43" fillId="0" borderId="15" xfId="0" applyFont="1" applyBorder="1" applyAlignment="1">
      <alignment horizontal="center" vertical="center"/>
    </xf>
    <xf numFmtId="0" fontId="0" fillId="0" borderId="15" xfId="0" applyFont="1" applyBorder="1" applyAlignment="1">
      <alignment horizontal="center" vertical="center" wrapText="1"/>
    </xf>
    <xf numFmtId="0" fontId="43" fillId="0" borderId="15" xfId="0" applyFont="1" applyBorder="1" applyAlignment="1">
      <alignment horizontal="left" vertical="top"/>
    </xf>
    <xf numFmtId="0" fontId="43" fillId="0" borderId="1" xfId="0" applyFont="1" applyBorder="1" applyAlignment="1">
      <alignment horizontal="justify" vertical="top" wrapText="1"/>
    </xf>
    <xf numFmtId="0" fontId="43" fillId="0" borderId="15" xfId="0" applyFont="1" applyBorder="1" applyAlignment="1">
      <alignment horizontal="center" vertical="center" wrapText="1"/>
    </xf>
    <xf numFmtId="0" fontId="43" fillId="0" borderId="15" xfId="0" applyFont="1" applyBorder="1" applyAlignment="1">
      <alignment horizontal="justify" vertical="center" wrapText="1"/>
    </xf>
    <xf numFmtId="0" fontId="43" fillId="0" borderId="15" xfId="0" applyFont="1" applyBorder="1" applyAlignment="1">
      <alignment horizontal="left" vertical="center" wrapText="1"/>
    </xf>
    <xf numFmtId="14" fontId="43" fillId="0" borderId="15" xfId="0" applyNumberFormat="1" applyFont="1" applyBorder="1" applyAlignment="1">
      <alignment horizontal="center" vertical="center" wrapText="1"/>
    </xf>
    <xf numFmtId="1" fontId="44" fillId="16" borderId="49" xfId="0" applyNumberFormat="1" applyFont="1" applyFill="1" applyBorder="1" applyAlignment="1">
      <alignment horizontal="center" vertical="center" wrapText="1"/>
    </xf>
    <xf numFmtId="0" fontId="44" fillId="16" borderId="50" xfId="0" applyFont="1" applyFill="1" applyBorder="1" applyAlignment="1">
      <alignment horizontal="center" vertical="center" wrapText="1"/>
    </xf>
    <xf numFmtId="0" fontId="44" fillId="16" borderId="51" xfId="0" applyFont="1" applyFill="1" applyBorder="1" applyAlignment="1">
      <alignment horizontal="center" vertical="center" wrapText="1"/>
    </xf>
    <xf numFmtId="0" fontId="44" fillId="16" borderId="49" xfId="0" applyFont="1" applyFill="1" applyBorder="1" applyAlignment="1">
      <alignment horizontal="center" vertical="center" wrapText="1"/>
    </xf>
    <xf numFmtId="0" fontId="18" fillId="16" borderId="50" xfId="0" applyFont="1" applyFill="1" applyBorder="1" applyAlignment="1">
      <alignment horizontal="center" vertical="center" wrapText="1"/>
    </xf>
    <xf numFmtId="0" fontId="18" fillId="16" borderId="51" xfId="0" applyFont="1" applyFill="1" applyBorder="1" applyAlignment="1">
      <alignment horizontal="center" vertical="center" wrapText="1"/>
    </xf>
    <xf numFmtId="0" fontId="18" fillId="16" borderId="49" xfId="0" applyFont="1" applyFill="1" applyBorder="1" applyAlignment="1">
      <alignment horizontal="center" vertical="center" wrapText="1"/>
    </xf>
    <xf numFmtId="0" fontId="43" fillId="0" borderId="15" xfId="0" applyFont="1" applyBorder="1" applyAlignment="1">
      <alignment horizontal="left" vertical="center"/>
    </xf>
    <xf numFmtId="0" fontId="43" fillId="0" borderId="15" xfId="0" applyFont="1" applyBorder="1" applyAlignment="1">
      <alignment horizontal="left"/>
    </xf>
    <xf numFmtId="0" fontId="44" fillId="0" borderId="1" xfId="0" applyFont="1" applyBorder="1" applyAlignment="1">
      <alignment horizontal="justify" vertical="center" wrapText="1"/>
    </xf>
    <xf numFmtId="0" fontId="14" fillId="0" borderId="1" xfId="0" applyFont="1" applyBorder="1" applyAlignment="1">
      <alignment horizontal="justify" vertical="top" wrapText="1"/>
    </xf>
    <xf numFmtId="0" fontId="21" fillId="0" borderId="1" xfId="0" applyFont="1" applyBorder="1" applyAlignment="1">
      <alignment horizontal="justify" vertical="center" wrapText="1"/>
    </xf>
    <xf numFmtId="0" fontId="43" fillId="17" borderId="15" xfId="0" applyFont="1" applyFill="1" applyBorder="1" applyAlignment="1">
      <alignment horizontal="justify" vertical="center" wrapText="1"/>
    </xf>
    <xf numFmtId="0" fontId="14" fillId="0" borderId="1" xfId="0" applyFont="1" applyBorder="1" applyAlignment="1">
      <alignment horizontal="center" vertical="center" wrapText="1"/>
    </xf>
    <xf numFmtId="0" fontId="14" fillId="0" borderId="1" xfId="0" applyFont="1" applyBorder="1" applyAlignment="1">
      <alignment horizontal="left" vertical="center" wrapText="1"/>
    </xf>
    <xf numFmtId="0" fontId="14" fillId="0" borderId="1" xfId="0" applyFont="1" applyBorder="1" applyAlignment="1">
      <alignment horizontal="justify" vertical="center" wrapText="1"/>
    </xf>
    <xf numFmtId="0" fontId="14" fillId="17" borderId="1" xfId="0" applyFont="1" applyFill="1" applyBorder="1" applyAlignment="1">
      <alignment horizontal="justify" vertical="center" wrapText="1"/>
    </xf>
    <xf numFmtId="0" fontId="30" fillId="0" borderId="1" xfId="1" applyBorder="1" applyAlignment="1">
      <alignment horizontal="center" vertical="center" wrapText="1"/>
    </xf>
    <xf numFmtId="0" fontId="21" fillId="0" borderId="1" xfId="0" applyFont="1" applyBorder="1" applyAlignment="1">
      <alignment horizontal="center" vertical="center" wrapText="1"/>
    </xf>
    <xf numFmtId="0" fontId="55" fillId="0" borderId="0" xfId="0" applyFont="1" applyAlignment="1">
      <alignment horizontal="center" vertical="center"/>
    </xf>
    <xf numFmtId="0" fontId="44" fillId="0" borderId="0" xfId="0" applyFont="1" applyAlignment="1">
      <alignment horizontal="center" vertical="center"/>
    </xf>
    <xf numFmtId="0" fontId="24" fillId="12" borderId="0" xfId="0" applyFont="1" applyFill="1" applyBorder="1" applyAlignment="1">
      <alignment horizontal="center" vertical="center"/>
    </xf>
    <xf numFmtId="0" fontId="55" fillId="9" borderId="0" xfId="0" applyFont="1" applyFill="1" applyBorder="1" applyAlignment="1">
      <alignment horizontal="center" vertical="center"/>
    </xf>
    <xf numFmtId="0" fontId="44" fillId="0" borderId="15" xfId="0" applyFont="1" applyBorder="1" applyAlignment="1">
      <alignment horizontal="center" vertical="center"/>
    </xf>
    <xf numFmtId="0" fontId="44" fillId="0" borderId="1" xfId="0" applyFont="1" applyBorder="1" applyAlignment="1">
      <alignment horizontal="center" vertical="center"/>
    </xf>
    <xf numFmtId="0" fontId="43" fillId="0" borderId="1" xfId="0" applyFont="1" applyFill="1" applyBorder="1" applyAlignment="1">
      <alignment horizontal="justify" vertical="top" wrapText="1"/>
    </xf>
    <xf numFmtId="0" fontId="8" fillId="12" borderId="0" xfId="0" applyFont="1" applyFill="1" applyBorder="1" applyAlignment="1">
      <alignment horizontal="center" vertical="center"/>
    </xf>
    <xf numFmtId="0" fontId="0" fillId="9" borderId="0" xfId="0" applyFont="1" applyFill="1" applyBorder="1" applyAlignment="1">
      <alignment horizontal="center" vertical="center"/>
    </xf>
    <xf numFmtId="0" fontId="56" fillId="0" borderId="0" xfId="0" applyFont="1"/>
    <xf numFmtId="0" fontId="57" fillId="0" borderId="0" xfId="0" applyFont="1"/>
    <xf numFmtId="0" fontId="56" fillId="0" borderId="0" xfId="0" applyFont="1" applyAlignment="1">
      <alignment horizontal="left" vertical="top"/>
    </xf>
    <xf numFmtId="0" fontId="26" fillId="3" borderId="0" xfId="0" applyFont="1" applyFill="1" applyBorder="1" applyAlignment="1">
      <alignment horizontal="left" vertical="top" wrapText="1"/>
    </xf>
    <xf numFmtId="0" fontId="27" fillId="12" borderId="0" xfId="0" applyFont="1" applyFill="1" applyBorder="1" applyAlignment="1"/>
    <xf numFmtId="0" fontId="56" fillId="12" borderId="0" xfId="0" applyFont="1" applyFill="1" applyBorder="1" applyAlignment="1"/>
    <xf numFmtId="0" fontId="26" fillId="3" borderId="0" xfId="0" applyFont="1" applyFill="1" applyBorder="1" applyAlignment="1">
      <alignment horizontal="center" vertical="center" wrapText="1"/>
    </xf>
    <xf numFmtId="0" fontId="26" fillId="16" borderId="49" xfId="0" applyFont="1" applyFill="1" applyBorder="1" applyAlignment="1">
      <alignment horizontal="center" vertical="center" wrapText="1"/>
    </xf>
    <xf numFmtId="0" fontId="56" fillId="0" borderId="0" xfId="0" applyFont="1" applyAlignment="1"/>
    <xf numFmtId="0" fontId="43" fillId="0" borderId="1" xfId="0" applyFont="1" applyFill="1" applyBorder="1" applyAlignment="1">
      <alignment vertical="center" wrapText="1"/>
    </xf>
    <xf numFmtId="0" fontId="21" fillId="0" borderId="1" xfId="0" applyFont="1" applyFill="1" applyBorder="1" applyAlignment="1">
      <alignment horizontal="justify" vertical="center" wrapText="1"/>
    </xf>
    <xf numFmtId="0" fontId="14" fillId="0" borderId="1" xfId="0" applyFont="1" applyFill="1" applyBorder="1" applyAlignment="1">
      <alignment horizontal="justify" vertical="top" wrapText="1"/>
    </xf>
    <xf numFmtId="0" fontId="18" fillId="0" borderId="1" xfId="0" applyFont="1" applyFill="1" applyBorder="1" applyAlignment="1">
      <alignment horizontal="left" vertical="center" wrapText="1"/>
    </xf>
    <xf numFmtId="0" fontId="44" fillId="0" borderId="1" xfId="0" applyFont="1" applyFill="1" applyBorder="1" applyAlignment="1">
      <alignment horizontal="left" vertical="center" wrapText="1"/>
    </xf>
    <xf numFmtId="14" fontId="43" fillId="0" borderId="1" xfId="0" applyNumberFormat="1" applyFont="1" applyFill="1" applyBorder="1" applyAlignment="1">
      <alignment horizontal="center" vertical="center"/>
    </xf>
    <xf numFmtId="0" fontId="43" fillId="0" borderId="1" xfId="0" applyFont="1" applyFill="1" applyBorder="1" applyAlignment="1">
      <alignment horizontal="left" vertical="top"/>
    </xf>
    <xf numFmtId="0" fontId="0" fillId="0" borderId="0" xfId="0" applyFont="1" applyFill="1"/>
    <xf numFmtId="0" fontId="0" fillId="0" borderId="0" xfId="0" applyFont="1" applyFill="1" applyAlignment="1"/>
    <xf numFmtId="1" fontId="34" fillId="12" borderId="0" xfId="0" applyNumberFormat="1" applyFont="1" applyFill="1" applyBorder="1" applyAlignment="1">
      <alignment horizontal="center" vertical="center"/>
    </xf>
    <xf numFmtId="0" fontId="0" fillId="0" borderId="0" xfId="0" applyFont="1" applyAlignment="1"/>
    <xf numFmtId="0" fontId="14" fillId="0" borderId="1" xfId="0" applyFont="1" applyFill="1" applyBorder="1" applyAlignment="1">
      <alignment horizontal="left" vertical="center" wrapText="1"/>
    </xf>
    <xf numFmtId="14" fontId="14" fillId="0" borderId="1" xfId="0" applyNumberFormat="1" applyFont="1" applyBorder="1" applyAlignment="1">
      <alignment horizontal="center" vertical="center" wrapText="1"/>
    </xf>
    <xf numFmtId="0" fontId="18" fillId="0" borderId="1" xfId="0" applyFont="1" applyBorder="1" applyAlignment="1">
      <alignment horizontal="center" vertical="center"/>
    </xf>
    <xf numFmtId="0" fontId="14" fillId="0" borderId="15" xfId="0" applyFont="1" applyFill="1" applyBorder="1" applyAlignment="1">
      <alignment horizontal="center" vertical="center"/>
    </xf>
    <xf numFmtId="0" fontId="8" fillId="0" borderId="0" xfId="0" applyFont="1" applyAlignment="1">
      <alignment horizontal="left"/>
    </xf>
    <xf numFmtId="0" fontId="8" fillId="0" borderId="0" xfId="0" applyFont="1"/>
    <xf numFmtId="0" fontId="8" fillId="0" borderId="0" xfId="0" applyFont="1" applyAlignment="1"/>
    <xf numFmtId="0" fontId="65" fillId="0" borderId="1" xfId="1" applyFont="1" applyFill="1" applyBorder="1" applyAlignment="1">
      <alignment horizontal="center" vertical="center" wrapText="1"/>
    </xf>
    <xf numFmtId="0" fontId="18" fillId="0" borderId="1" xfId="0" applyFont="1" applyFill="1" applyBorder="1" applyAlignment="1">
      <alignment horizontal="center" vertical="center"/>
    </xf>
    <xf numFmtId="0" fontId="8" fillId="0" borderId="0" xfId="0" applyFont="1" applyFill="1" applyAlignment="1">
      <alignment horizontal="left"/>
    </xf>
    <xf numFmtId="0" fontId="8" fillId="0" borderId="0" xfId="0" applyFont="1" applyFill="1"/>
    <xf numFmtId="0" fontId="8" fillId="0" borderId="0" xfId="0" applyFont="1" applyFill="1" applyAlignment="1"/>
    <xf numFmtId="0" fontId="18" fillId="0" borderId="1" xfId="0" applyFont="1" applyBorder="1" applyAlignment="1">
      <alignment horizontal="left" vertical="center" wrapText="1"/>
    </xf>
    <xf numFmtId="0" fontId="14" fillId="0" borderId="1" xfId="0" applyFont="1" applyBorder="1" applyAlignment="1">
      <alignment horizontal="left" vertical="top"/>
    </xf>
    <xf numFmtId="0" fontId="14" fillId="17" borderId="1" xfId="0" applyFont="1" applyFill="1" applyBorder="1" applyAlignment="1">
      <alignment horizontal="center" vertical="center" wrapText="1"/>
    </xf>
    <xf numFmtId="14" fontId="14" fillId="17" borderId="1" xfId="0" applyNumberFormat="1" applyFont="1" applyFill="1" applyBorder="1" applyAlignment="1">
      <alignment horizontal="center" vertical="center" wrapText="1"/>
    </xf>
    <xf numFmtId="0" fontId="43" fillId="17" borderId="1" xfId="0" applyFont="1" applyFill="1" applyBorder="1" applyAlignment="1">
      <alignment horizontal="justify" vertical="center" wrapText="1"/>
    </xf>
    <xf numFmtId="0" fontId="14" fillId="0" borderId="15" xfId="0" applyFont="1" applyFill="1" applyBorder="1" applyAlignment="1">
      <alignment horizontal="justify" vertical="top" wrapText="1"/>
    </xf>
    <xf numFmtId="0" fontId="14" fillId="0" borderId="15" xfId="0" applyFont="1" applyBorder="1" applyAlignment="1">
      <alignment horizontal="left" vertical="center" wrapText="1"/>
    </xf>
    <xf numFmtId="0" fontId="14" fillId="0" borderId="15" xfId="0" applyFont="1" applyBorder="1" applyAlignment="1">
      <alignment horizontal="justify" vertical="center" wrapText="1"/>
    </xf>
    <xf numFmtId="0" fontId="14" fillId="0" borderId="15" xfId="0" applyFont="1" applyBorder="1" applyAlignment="1">
      <alignment horizontal="justify" vertical="top" wrapText="1"/>
    </xf>
    <xf numFmtId="0" fontId="18" fillId="0" borderId="1" xfId="0" applyFont="1" applyFill="1" applyBorder="1" applyAlignment="1">
      <alignment horizontal="justify" vertical="center" wrapText="1"/>
    </xf>
    <xf numFmtId="0" fontId="18" fillId="0" borderId="1" xfId="0" applyFont="1" applyFill="1" applyBorder="1" applyAlignment="1">
      <alignment horizontal="justify" vertical="top" wrapText="1"/>
    </xf>
    <xf numFmtId="0" fontId="7" fillId="3" borderId="0" xfId="0" applyFont="1" applyFill="1" applyBorder="1" applyAlignment="1">
      <alignment horizontal="center" vertical="center" wrapText="1"/>
    </xf>
    <xf numFmtId="0" fontId="14" fillId="17" borderId="1" xfId="0" applyFont="1" applyFill="1" applyBorder="1" applyAlignment="1">
      <alignment vertical="center" wrapText="1"/>
    </xf>
    <xf numFmtId="14" fontId="14" fillId="0" borderId="1" xfId="0" applyNumberFormat="1" applyFont="1" applyBorder="1" applyAlignment="1">
      <alignment horizontal="left" vertical="center" wrapText="1"/>
    </xf>
    <xf numFmtId="0" fontId="65" fillId="0" borderId="1" xfId="1" applyFont="1" applyBorder="1" applyAlignment="1">
      <alignment horizontal="left" vertical="center" wrapText="1"/>
    </xf>
    <xf numFmtId="0" fontId="43" fillId="0" borderId="1" xfId="0" applyFont="1" applyBorder="1" applyAlignment="1">
      <alignment horizontal="center" vertical="center" wrapText="1"/>
    </xf>
    <xf numFmtId="14" fontId="43" fillId="0" borderId="1" xfId="0" applyNumberFormat="1" applyFont="1" applyBorder="1" applyAlignment="1">
      <alignment horizontal="center" vertical="center" wrapText="1"/>
    </xf>
    <xf numFmtId="0" fontId="43" fillId="0" borderId="1" xfId="0" applyFont="1" applyBorder="1" applyAlignment="1">
      <alignment horizontal="justify" vertical="center" wrapText="1"/>
    </xf>
    <xf numFmtId="0" fontId="43" fillId="0" borderId="16" xfId="0" applyFont="1" applyFill="1" applyBorder="1" applyAlignment="1">
      <alignment horizontal="justify" vertical="center" wrapText="1"/>
    </xf>
    <xf numFmtId="0" fontId="0" fillId="0" borderId="0" xfId="0" applyFont="1" applyAlignment="1"/>
    <xf numFmtId="1" fontId="59" fillId="0" borderId="0" xfId="0" applyNumberFormat="1" applyFont="1" applyFill="1" applyBorder="1" applyAlignment="1">
      <alignment horizontal="center" vertical="center" wrapText="1"/>
    </xf>
    <xf numFmtId="0" fontId="15" fillId="0" borderId="0" xfId="0" applyNumberFormat="1" applyFont="1" applyBorder="1" applyAlignment="1">
      <alignment horizontal="center" vertical="center" wrapText="1"/>
    </xf>
    <xf numFmtId="1" fontId="52" fillId="28" borderId="52" xfId="0" applyNumberFormat="1" applyFont="1" applyFill="1" applyBorder="1" applyAlignment="1">
      <alignment horizontal="center" vertical="center"/>
    </xf>
    <xf numFmtId="0" fontId="69" fillId="30" borderId="35" xfId="0" applyFont="1" applyFill="1" applyBorder="1" applyAlignment="1">
      <alignment horizontal="center" vertical="center" wrapText="1"/>
    </xf>
    <xf numFmtId="0" fontId="14" fillId="0" borderId="28" xfId="0" applyFont="1" applyBorder="1" applyAlignment="1">
      <alignment horizontal="center" vertical="center" wrapText="1"/>
    </xf>
    <xf numFmtId="0" fontId="14" fillId="17" borderId="21" xfId="0" applyFont="1" applyFill="1" applyBorder="1" applyAlignment="1">
      <alignment horizontal="justify" vertical="top" wrapText="1"/>
    </xf>
    <xf numFmtId="0" fontId="43" fillId="0" borderId="1" xfId="0" applyFont="1" applyBorder="1" applyAlignment="1">
      <alignment vertical="center" wrapText="1"/>
    </xf>
    <xf numFmtId="14" fontId="43" fillId="0" borderId="1" xfId="0" applyNumberFormat="1" applyFont="1" applyBorder="1" applyAlignment="1">
      <alignment vertical="center" wrapText="1"/>
    </xf>
    <xf numFmtId="0" fontId="0" fillId="0" borderId="0" xfId="0" applyFont="1" applyAlignment="1">
      <alignment horizontal="left" wrapText="1"/>
    </xf>
    <xf numFmtId="0" fontId="0" fillId="0" borderId="0" xfId="0" applyFont="1" applyAlignment="1">
      <alignment wrapText="1"/>
    </xf>
    <xf numFmtId="0" fontId="0" fillId="0" borderId="1" xfId="0" applyFont="1" applyBorder="1" applyAlignment="1">
      <alignment vertical="center" wrapText="1"/>
    </xf>
    <xf numFmtId="0" fontId="0" fillId="0" borderId="0" xfId="0" applyFont="1" applyAlignment="1">
      <alignment horizontal="left" vertical="center" wrapText="1"/>
    </xf>
    <xf numFmtId="0" fontId="43" fillId="0" borderId="1" xfId="0" applyFont="1" applyFill="1" applyBorder="1" applyAlignment="1">
      <alignment horizontal="center" vertical="center" wrapText="1"/>
    </xf>
    <xf numFmtId="0" fontId="43" fillId="0" borderId="15" xfId="0" applyFont="1" applyFill="1" applyBorder="1" applyAlignment="1">
      <alignment horizontal="center" vertical="center" wrapText="1"/>
    </xf>
    <xf numFmtId="0" fontId="43" fillId="0" borderId="15" xfId="0" applyFont="1" applyBorder="1" applyAlignment="1">
      <alignment vertical="center" wrapText="1"/>
    </xf>
    <xf numFmtId="0" fontId="0" fillId="0" borderId="15" xfId="0" applyFont="1" applyBorder="1" applyAlignment="1">
      <alignment horizontal="left" vertical="center" wrapText="1"/>
    </xf>
    <xf numFmtId="0" fontId="0" fillId="0" borderId="0" xfId="0" applyFont="1" applyAlignment="1">
      <alignment vertical="center" wrapText="1"/>
    </xf>
    <xf numFmtId="0" fontId="0" fillId="0" borderId="0" xfId="0" applyFont="1" applyAlignment="1"/>
    <xf numFmtId="1" fontId="34" fillId="12" borderId="0" xfId="0" applyNumberFormat="1" applyFont="1" applyFill="1" applyBorder="1" applyAlignment="1">
      <alignment horizontal="center" vertical="center"/>
    </xf>
    <xf numFmtId="0" fontId="43" fillId="0" borderId="1" xfId="0" applyFont="1" applyFill="1" applyBorder="1" applyAlignment="1">
      <alignment horizontal="center" vertical="center"/>
    </xf>
    <xf numFmtId="0" fontId="43" fillId="0" borderId="15" xfId="0" applyFont="1" applyFill="1" applyBorder="1" applyAlignment="1">
      <alignment horizontal="center" vertical="center"/>
    </xf>
    <xf numFmtId="0" fontId="14" fillId="0" borderId="1" xfId="0" applyFont="1" applyFill="1" applyBorder="1" applyAlignment="1">
      <alignment horizontal="center" vertical="center" wrapText="1"/>
    </xf>
    <xf numFmtId="0" fontId="14" fillId="0" borderId="1" xfId="0" applyFont="1" applyFill="1" applyBorder="1" applyAlignment="1">
      <alignment horizontal="justify" vertical="center" wrapText="1"/>
    </xf>
    <xf numFmtId="0" fontId="13" fillId="0" borderId="1" xfId="0" applyFont="1" applyFill="1" applyBorder="1" applyAlignment="1">
      <alignment horizontal="center" vertical="center" wrapText="1"/>
    </xf>
    <xf numFmtId="14" fontId="14" fillId="0" borderId="1" xfId="0" applyNumberFormat="1" applyFont="1" applyFill="1" applyBorder="1" applyAlignment="1">
      <alignment horizontal="center" vertical="center" wrapText="1"/>
    </xf>
    <xf numFmtId="14" fontId="43" fillId="0" borderId="16" xfId="0" applyNumberFormat="1" applyFont="1" applyFill="1" applyBorder="1" applyAlignment="1">
      <alignment horizontal="center" vertical="center" wrapText="1"/>
    </xf>
    <xf numFmtId="14" fontId="43" fillId="0" borderId="16" xfId="0" applyNumberFormat="1" applyFont="1" applyFill="1" applyBorder="1" applyAlignment="1">
      <alignment horizontal="center" vertical="center"/>
    </xf>
    <xf numFmtId="0" fontId="43" fillId="0" borderId="16" xfId="0" applyFont="1" applyFill="1" applyBorder="1" applyAlignment="1">
      <alignment vertical="center" wrapText="1"/>
    </xf>
    <xf numFmtId="0" fontId="18" fillId="0" borderId="16" xfId="0" applyFont="1" applyFill="1" applyBorder="1" applyAlignment="1">
      <alignment horizontal="justify" vertical="top" wrapText="1"/>
    </xf>
    <xf numFmtId="0" fontId="14" fillId="0" borderId="16" xfId="0" applyFont="1" applyFill="1" applyBorder="1" applyAlignment="1">
      <alignment horizontal="justify" vertical="center" wrapText="1"/>
    </xf>
    <xf numFmtId="14" fontId="43" fillId="0" borderId="1" xfId="0" applyNumberFormat="1" applyFont="1" applyBorder="1" applyAlignment="1">
      <alignment horizontal="left" vertical="center" wrapText="1"/>
    </xf>
    <xf numFmtId="0" fontId="14" fillId="0" borderId="16" xfId="0" applyFont="1" applyFill="1" applyBorder="1" applyAlignment="1">
      <alignment horizontal="justify" vertical="top" wrapText="1"/>
    </xf>
    <xf numFmtId="0" fontId="21" fillId="0" borderId="1" xfId="0" applyFont="1" applyFill="1" applyBorder="1" applyAlignment="1">
      <alignment horizontal="left" vertical="center" wrapText="1"/>
    </xf>
    <xf numFmtId="0" fontId="43" fillId="0" borderId="1" xfId="0" applyFont="1" applyFill="1" applyBorder="1" applyAlignment="1">
      <alignment horizontal="justify" vertical="center" wrapText="1"/>
    </xf>
    <xf numFmtId="0" fontId="14" fillId="0" borderId="1" xfId="0" applyFont="1" applyFill="1" applyBorder="1" applyAlignment="1">
      <alignment horizontal="justify" vertical="center" wrapText="1"/>
    </xf>
    <xf numFmtId="49" fontId="44" fillId="31" borderId="32" xfId="0" applyNumberFormat="1" applyFont="1" applyFill="1" applyBorder="1" applyAlignment="1">
      <alignment horizontal="center" vertical="center" wrapText="1"/>
    </xf>
    <xf numFmtId="0" fontId="44" fillId="0" borderId="1" xfId="0" applyFont="1" applyFill="1" applyBorder="1" applyAlignment="1">
      <alignment horizontal="center" vertical="center"/>
    </xf>
    <xf numFmtId="0" fontId="50" fillId="0" borderId="5" xfId="0" applyFont="1" applyFill="1" applyBorder="1" applyAlignment="1">
      <alignment horizontal="center" vertical="center" wrapText="1"/>
    </xf>
    <xf numFmtId="0" fontId="0" fillId="0" borderId="0" xfId="0" applyFont="1" applyAlignment="1">
      <alignment horizontal="justify" vertical="center"/>
    </xf>
    <xf numFmtId="0" fontId="47" fillId="0" borderId="1" xfId="0" applyFont="1" applyBorder="1" applyAlignment="1">
      <alignment horizontal="justify" vertical="center" wrapText="1"/>
    </xf>
    <xf numFmtId="0" fontId="47" fillId="0" borderId="1" xfId="0" applyFont="1" applyBorder="1" applyAlignment="1">
      <alignment horizontal="left" vertical="center" wrapText="1"/>
    </xf>
    <xf numFmtId="0" fontId="47" fillId="0" borderId="1" xfId="0" applyFont="1" applyBorder="1" applyAlignment="1">
      <alignment horizontal="left" vertical="top" wrapText="1"/>
    </xf>
    <xf numFmtId="14" fontId="43" fillId="0" borderId="15" xfId="0" applyNumberFormat="1" applyFont="1" applyBorder="1" applyAlignment="1">
      <alignment vertical="center" wrapText="1"/>
    </xf>
    <xf numFmtId="0" fontId="43" fillId="0" borderId="0" xfId="0" applyFont="1" applyAlignment="1">
      <alignment horizontal="left" vertical="top"/>
    </xf>
    <xf numFmtId="17" fontId="72" fillId="5" borderId="43" xfId="1" applyNumberFormat="1" applyFont="1" applyFill="1" applyBorder="1" applyAlignment="1">
      <alignment vertical="center"/>
    </xf>
    <xf numFmtId="0" fontId="72" fillId="5" borderId="40" xfId="1" applyFont="1" applyFill="1" applyBorder="1" applyAlignment="1">
      <alignment vertical="center"/>
    </xf>
    <xf numFmtId="0" fontId="72" fillId="6" borderId="40" xfId="1" applyFont="1" applyFill="1" applyBorder="1" applyAlignment="1">
      <alignment vertical="center"/>
    </xf>
    <xf numFmtId="0" fontId="72" fillId="7" borderId="40" xfId="1" applyFont="1" applyFill="1" applyBorder="1" applyAlignment="1">
      <alignment vertical="center"/>
    </xf>
    <xf numFmtId="0" fontId="72" fillId="8" borderId="40" xfId="1" applyFont="1" applyFill="1" applyBorder="1" applyAlignment="1">
      <alignment vertical="center"/>
    </xf>
    <xf numFmtId="0" fontId="72" fillId="8" borderId="44" xfId="1" applyFont="1" applyFill="1" applyBorder="1" applyAlignment="1">
      <alignment vertical="center"/>
    </xf>
    <xf numFmtId="0" fontId="12" fillId="0" borderId="60" xfId="0" applyFont="1" applyBorder="1" applyAlignment="1">
      <alignment horizontal="center" vertical="center"/>
    </xf>
    <xf numFmtId="0" fontId="12" fillId="0" borderId="82" xfId="0" applyFont="1" applyBorder="1" applyAlignment="1">
      <alignment horizontal="center" vertical="center"/>
    </xf>
    <xf numFmtId="0" fontId="44" fillId="0" borderId="15" xfId="0" applyFont="1" applyFill="1" applyBorder="1" applyAlignment="1">
      <alignment horizontal="center" vertical="center"/>
    </xf>
    <xf numFmtId="0" fontId="14" fillId="0" borderId="1" xfId="0" applyFont="1" applyFill="1" applyBorder="1" applyAlignment="1">
      <alignment horizontal="left" vertical="top"/>
    </xf>
    <xf numFmtId="0" fontId="65" fillId="0" borderId="1" xfId="1" applyFont="1" applyFill="1" applyBorder="1" applyAlignment="1">
      <alignment horizontal="left" vertical="center" wrapText="1"/>
    </xf>
    <xf numFmtId="0" fontId="0" fillId="0" borderId="0" xfId="0" applyFont="1" applyAlignment="1"/>
    <xf numFmtId="0" fontId="44" fillId="0" borderId="15" xfId="0" applyFont="1" applyBorder="1" applyAlignment="1">
      <alignment horizontal="center" vertical="center" wrapText="1"/>
    </xf>
    <xf numFmtId="0" fontId="73" fillId="0" borderId="1" xfId="1" applyFont="1" applyBorder="1" applyAlignment="1">
      <alignment horizontal="center" vertical="center" wrapText="1"/>
    </xf>
    <xf numFmtId="0" fontId="44" fillId="0" borderId="1" xfId="0" applyFont="1" applyBorder="1" applyAlignment="1">
      <alignment horizontal="left" vertical="center" wrapText="1"/>
    </xf>
    <xf numFmtId="0" fontId="30" fillId="0" borderId="1" xfId="1" applyBorder="1" applyAlignment="1">
      <alignment horizontal="left" vertical="top" wrapText="1"/>
    </xf>
    <xf numFmtId="0" fontId="43" fillId="0" borderId="1" xfId="0" applyFont="1" applyFill="1" applyBorder="1" applyAlignment="1">
      <alignment horizontal="justify" vertical="center" wrapText="1"/>
    </xf>
    <xf numFmtId="0" fontId="43" fillId="0" borderId="1" xfId="0" applyFont="1" applyFill="1" applyBorder="1" applyAlignment="1">
      <alignment horizontal="center" vertical="center" wrapText="1"/>
    </xf>
    <xf numFmtId="14" fontId="43" fillId="0" borderId="1" xfId="0" applyNumberFormat="1" applyFont="1" applyFill="1" applyBorder="1" applyAlignment="1">
      <alignment horizontal="center" vertical="center" wrapText="1"/>
    </xf>
    <xf numFmtId="0" fontId="43" fillId="0" borderId="15" xfId="0" applyFont="1" applyFill="1" applyBorder="1" applyAlignment="1">
      <alignment horizontal="center" vertical="center" wrapText="1"/>
    </xf>
    <xf numFmtId="14" fontId="43" fillId="0" borderId="15" xfId="0" applyNumberFormat="1" applyFont="1" applyFill="1" applyBorder="1" applyAlignment="1">
      <alignment horizontal="center" vertical="center" wrapText="1"/>
    </xf>
    <xf numFmtId="0" fontId="43" fillId="0" borderId="15" xfId="0" applyFont="1" applyFill="1" applyBorder="1" applyAlignment="1">
      <alignment horizontal="justify" vertical="center" wrapText="1"/>
    </xf>
    <xf numFmtId="0" fontId="43" fillId="0" borderId="1" xfId="0" applyFont="1" applyFill="1" applyBorder="1" applyAlignment="1">
      <alignment horizontal="left" vertical="top" wrapText="1"/>
    </xf>
    <xf numFmtId="0" fontId="43" fillId="0" borderId="15" xfId="0" applyFont="1" applyFill="1" applyBorder="1" applyAlignment="1">
      <alignment horizontal="left" vertical="center" wrapText="1"/>
    </xf>
    <xf numFmtId="0" fontId="43" fillId="0" borderId="1" xfId="0" applyFont="1" applyFill="1" applyBorder="1" applyAlignment="1">
      <alignment horizontal="left" vertical="center" wrapText="1"/>
    </xf>
    <xf numFmtId="0" fontId="47" fillId="0" borderId="1" xfId="0" applyFont="1" applyBorder="1" applyAlignment="1">
      <alignment horizontal="center" vertical="center" wrapText="1"/>
    </xf>
    <xf numFmtId="0" fontId="47" fillId="0" borderId="1" xfId="0" applyFont="1" applyFill="1" applyBorder="1" applyAlignment="1">
      <alignment horizontal="left" vertical="center" wrapText="1"/>
    </xf>
    <xf numFmtId="0" fontId="47" fillId="0" borderId="1" xfId="0" applyFont="1" applyBorder="1" applyAlignment="1">
      <alignment horizontal="center" vertical="center"/>
    </xf>
    <xf numFmtId="0" fontId="21" fillId="0" borderId="15" xfId="0" applyFont="1" applyFill="1" applyBorder="1" applyAlignment="1">
      <alignment horizontal="justify" vertical="top" wrapText="1"/>
    </xf>
    <xf numFmtId="0" fontId="44" fillId="0" borderId="1" xfId="0" applyFont="1" applyFill="1" applyBorder="1" applyAlignment="1">
      <alignment horizontal="center" vertical="center" wrapText="1"/>
    </xf>
    <xf numFmtId="0" fontId="22" fillId="0" borderId="1" xfId="0" applyFont="1" applyFill="1" applyBorder="1" applyAlignment="1">
      <alignment horizontal="justify" vertical="top" wrapText="1"/>
    </xf>
    <xf numFmtId="0" fontId="22" fillId="0" borderId="1" xfId="0" applyFont="1" applyFill="1" applyBorder="1" applyAlignment="1">
      <alignment horizontal="justify" vertical="center" wrapText="1"/>
    </xf>
    <xf numFmtId="0" fontId="76" fillId="0" borderId="15" xfId="1" applyFont="1" applyBorder="1" applyAlignment="1">
      <alignment horizontal="left" vertical="center" wrapText="1"/>
    </xf>
    <xf numFmtId="0" fontId="44" fillId="0" borderId="1" xfId="0" applyFont="1" applyBorder="1" applyAlignment="1">
      <alignment horizontal="center" vertical="center" wrapText="1"/>
    </xf>
    <xf numFmtId="0" fontId="47" fillId="0" borderId="1" xfId="0" applyFont="1" applyFill="1" applyBorder="1" applyAlignment="1">
      <alignment horizontal="justify" vertical="center" wrapText="1"/>
    </xf>
    <xf numFmtId="0" fontId="47" fillId="0" borderId="1" xfId="0" applyFont="1" applyFill="1" applyBorder="1" applyAlignment="1">
      <alignment horizontal="left" vertical="top" wrapText="1"/>
    </xf>
    <xf numFmtId="0" fontId="77" fillId="17" borderId="1" xfId="1" applyFont="1" applyFill="1" applyBorder="1" applyAlignment="1">
      <alignment horizontal="justify" vertical="center" wrapText="1"/>
    </xf>
    <xf numFmtId="0" fontId="77" fillId="0" borderId="1" xfId="1" applyFont="1" applyFill="1" applyBorder="1" applyAlignment="1">
      <alignment horizontal="left" vertical="top" wrapText="1"/>
    </xf>
    <xf numFmtId="0" fontId="48" fillId="0" borderId="0" xfId="0" applyFont="1" applyFill="1"/>
    <xf numFmtId="0" fontId="32" fillId="0" borderId="1" xfId="0" applyFont="1" applyFill="1" applyBorder="1" applyAlignment="1">
      <alignment horizontal="center" vertical="center"/>
    </xf>
    <xf numFmtId="0" fontId="48" fillId="0" borderId="1" xfId="0" applyFont="1" applyFill="1" applyBorder="1" applyAlignment="1">
      <alignment vertical="center" wrapText="1"/>
    </xf>
    <xf numFmtId="0" fontId="32" fillId="0" borderId="1" xfId="0" applyFont="1" applyFill="1" applyBorder="1" applyAlignment="1">
      <alignment vertical="center" wrapText="1"/>
    </xf>
    <xf numFmtId="0" fontId="32" fillId="0" borderId="1" xfId="0" applyFont="1" applyFill="1" applyBorder="1" applyAlignment="1">
      <alignment horizontal="justify" vertical="top" wrapText="1"/>
    </xf>
    <xf numFmtId="0" fontId="48" fillId="0" borderId="1" xfId="0" applyFont="1" applyFill="1" applyBorder="1" applyAlignment="1">
      <alignment horizontal="left" vertical="top" wrapText="1"/>
    </xf>
    <xf numFmtId="0" fontId="48" fillId="0" borderId="0" xfId="0" applyFont="1"/>
    <xf numFmtId="0" fontId="12" fillId="4" borderId="53" xfId="0" applyFont="1" applyFill="1" applyBorder="1" applyAlignment="1">
      <alignment vertical="center"/>
    </xf>
    <xf numFmtId="0" fontId="7" fillId="0" borderId="54" xfId="0" applyFont="1" applyBorder="1" applyAlignment="1"/>
    <xf numFmtId="164" fontId="12" fillId="4" borderId="56" xfId="0" applyNumberFormat="1" applyFont="1" applyFill="1" applyBorder="1" applyAlignment="1">
      <alignment horizontal="center" vertical="center"/>
    </xf>
    <xf numFmtId="164" fontId="12" fillId="0" borderId="56" xfId="0" applyNumberFormat="1" applyFont="1" applyBorder="1" applyAlignment="1">
      <alignment horizontal="center" vertical="center"/>
    </xf>
    <xf numFmtId="164" fontId="12" fillId="0" borderId="72" xfId="0" applyNumberFormat="1" applyFont="1" applyBorder="1" applyAlignment="1">
      <alignment horizontal="center" vertical="center"/>
    </xf>
    <xf numFmtId="164" fontId="12" fillId="0" borderId="69" xfId="0" applyNumberFormat="1" applyFont="1" applyBorder="1" applyAlignment="1">
      <alignment horizontal="center" vertical="center"/>
    </xf>
    <xf numFmtId="164" fontId="12" fillId="0" borderId="62" xfId="0" applyNumberFormat="1" applyFont="1" applyBorder="1" applyAlignment="1">
      <alignment horizontal="center" vertical="center"/>
    </xf>
    <xf numFmtId="164" fontId="12" fillId="4" borderId="62" xfId="0" applyNumberFormat="1" applyFont="1" applyFill="1" applyBorder="1" applyAlignment="1">
      <alignment horizontal="center" vertical="center"/>
    </xf>
    <xf numFmtId="164" fontId="12" fillId="0" borderId="56" xfId="0" applyNumberFormat="1" applyFont="1" applyFill="1" applyBorder="1" applyAlignment="1">
      <alignment horizontal="center" vertical="center"/>
    </xf>
    <xf numFmtId="0" fontId="0" fillId="0" borderId="0" xfId="0"/>
    <xf numFmtId="0" fontId="0" fillId="0" borderId="0" xfId="0" applyBorder="1"/>
    <xf numFmtId="0" fontId="79" fillId="0" borderId="2" xfId="0" applyFont="1" applyBorder="1" applyAlignment="1">
      <alignment wrapText="1"/>
    </xf>
    <xf numFmtId="0" fontId="0" fillId="0" borderId="21" xfId="0" applyBorder="1" applyAlignment="1">
      <alignment horizontal="center" vertical="center"/>
    </xf>
    <xf numFmtId="9" fontId="0" fillId="0" borderId="3" xfId="0" applyNumberFormat="1" applyBorder="1" applyAlignment="1">
      <alignment horizontal="center" vertical="center"/>
    </xf>
    <xf numFmtId="0" fontId="79" fillId="0" borderId="4" xfId="0" applyFont="1" applyBorder="1" applyAlignment="1">
      <alignment wrapText="1"/>
    </xf>
    <xf numFmtId="0" fontId="0" fillId="0" borderId="1" xfId="0" applyBorder="1" applyAlignment="1">
      <alignment horizontal="center" vertical="center"/>
    </xf>
    <xf numFmtId="168" fontId="0" fillId="0" borderId="5" xfId="4" applyNumberFormat="1" applyFont="1" applyBorder="1" applyAlignment="1">
      <alignment horizontal="center" vertical="center"/>
    </xf>
    <xf numFmtId="0" fontId="79" fillId="0" borderId="6" xfId="0" applyFont="1" applyBorder="1" applyAlignment="1">
      <alignment wrapText="1"/>
    </xf>
    <xf numFmtId="0" fontId="0" fillId="0" borderId="22" xfId="0" applyBorder="1" applyAlignment="1">
      <alignment horizontal="center" vertical="center"/>
    </xf>
    <xf numFmtId="168" fontId="0" fillId="0" borderId="7" xfId="4" applyNumberFormat="1" applyFont="1" applyBorder="1" applyAlignment="1">
      <alignment horizontal="center" vertical="center"/>
    </xf>
    <xf numFmtId="0" fontId="80" fillId="0" borderId="2" xfId="0" applyFont="1" applyBorder="1" applyAlignment="1">
      <alignment horizontal="center" vertical="center"/>
    </xf>
    <xf numFmtId="0" fontId="80" fillId="0" borderId="21" xfId="0" applyFont="1" applyBorder="1" applyAlignment="1">
      <alignment horizontal="center" vertical="center" wrapText="1"/>
    </xf>
    <xf numFmtId="0" fontId="80" fillId="0" borderId="3" xfId="0" applyFont="1" applyBorder="1" applyAlignment="1">
      <alignment horizontal="center" vertical="center" wrapText="1"/>
    </xf>
    <xf numFmtId="0" fontId="80" fillId="0" borderId="0" xfId="0" applyFont="1" applyBorder="1" applyAlignment="1">
      <alignment horizontal="center" vertical="center" wrapText="1"/>
    </xf>
    <xf numFmtId="0" fontId="80" fillId="0" borderId="1" xfId="0" applyFont="1" applyBorder="1" applyAlignment="1">
      <alignment horizontal="center" vertical="center" wrapText="1"/>
    </xf>
    <xf numFmtId="0" fontId="80" fillId="34" borderId="1" xfId="0" applyFont="1" applyFill="1" applyBorder="1" applyAlignment="1">
      <alignment horizontal="center" vertical="center" wrapText="1"/>
    </xf>
    <xf numFmtId="0" fontId="80" fillId="0" borderId="0" xfId="0" applyFont="1" applyAlignment="1">
      <alignment horizontal="center" vertical="center"/>
    </xf>
    <xf numFmtId="0" fontId="80" fillId="0" borderId="83" xfId="0" applyFont="1" applyBorder="1" applyAlignment="1">
      <alignment horizontal="center" vertical="center" wrapText="1"/>
    </xf>
    <xf numFmtId="0" fontId="79" fillId="0" borderId="1" xfId="0" applyFont="1" applyBorder="1"/>
    <xf numFmtId="0" fontId="0" fillId="0" borderId="4" xfId="0" applyBorder="1"/>
    <xf numFmtId="0" fontId="0" fillId="0" borderId="5" xfId="0" applyBorder="1" applyAlignment="1">
      <alignment horizontal="center" vertical="center"/>
    </xf>
    <xf numFmtId="0" fontId="0" fillId="0" borderId="0" xfId="0" applyBorder="1" applyAlignment="1">
      <alignment horizontal="center" vertical="center"/>
    </xf>
    <xf numFmtId="0" fontId="79" fillId="0" borderId="1" xfId="0" applyFont="1" applyBorder="1" applyAlignment="1">
      <alignment horizontal="left" vertical="center" wrapText="1"/>
    </xf>
    <xf numFmtId="0" fontId="79" fillId="0" borderId="1" xfId="0" applyFont="1" applyBorder="1" applyAlignment="1">
      <alignment horizontal="center" vertical="center"/>
    </xf>
    <xf numFmtId="0" fontId="79" fillId="0" borderId="0" xfId="0" applyFont="1" applyBorder="1" applyAlignment="1">
      <alignment horizontal="center" vertical="center"/>
    </xf>
    <xf numFmtId="0" fontId="0" fillId="0" borderId="1" xfId="0" applyBorder="1"/>
    <xf numFmtId="0" fontId="81" fillId="0" borderId="1" xfId="0" applyFont="1" applyBorder="1" applyAlignment="1">
      <alignment vertical="center" wrapText="1"/>
    </xf>
    <xf numFmtId="0" fontId="0" fillId="0" borderId="1" xfId="0" applyBorder="1" applyAlignment="1"/>
    <xf numFmtId="0" fontId="0" fillId="0" borderId="4" xfId="0" applyBorder="1" applyAlignment="1">
      <alignment wrapText="1"/>
    </xf>
    <xf numFmtId="0" fontId="0" fillId="0" borderId="0" xfId="0" applyAlignment="1">
      <alignment horizontal="center" vertical="center"/>
    </xf>
    <xf numFmtId="0" fontId="79" fillId="0" borderId="6" xfId="0" applyFont="1" applyBorder="1"/>
    <xf numFmtId="0" fontId="79" fillId="0" borderId="22" xfId="0" applyFont="1" applyBorder="1" applyAlignment="1">
      <alignment horizontal="center" vertical="center"/>
    </xf>
    <xf numFmtId="0" fontId="79" fillId="0" borderId="0" xfId="0" applyFont="1"/>
    <xf numFmtId="0" fontId="79" fillId="0" borderId="85" xfId="0" applyFont="1" applyBorder="1" applyAlignment="1">
      <alignment wrapText="1"/>
    </xf>
    <xf numFmtId="0" fontId="79" fillId="0" borderId="30" xfId="0" applyFont="1" applyBorder="1" applyAlignment="1">
      <alignment wrapText="1"/>
    </xf>
    <xf numFmtId="0" fontId="79" fillId="0" borderId="86" xfId="0" applyFont="1" applyBorder="1" applyAlignment="1">
      <alignment wrapText="1"/>
    </xf>
    <xf numFmtId="0" fontId="79" fillId="0" borderId="86" xfId="0" applyFont="1" applyBorder="1" applyAlignment="1">
      <alignment horizontal="center"/>
    </xf>
    <xf numFmtId="0" fontId="69" fillId="29" borderId="9" xfId="0" applyFont="1" applyFill="1" applyBorder="1" applyAlignment="1">
      <alignment horizontal="center" vertical="center" wrapText="1"/>
    </xf>
    <xf numFmtId="17" fontId="72" fillId="5" borderId="87" xfId="1" applyNumberFormat="1" applyFont="1" applyFill="1" applyBorder="1" applyAlignment="1">
      <alignment vertical="center"/>
    </xf>
    <xf numFmtId="164" fontId="12" fillId="0" borderId="88" xfId="0" applyNumberFormat="1" applyFont="1" applyBorder="1" applyAlignment="1">
      <alignment horizontal="center" vertical="center"/>
    </xf>
    <xf numFmtId="0" fontId="72" fillId="5" borderId="45" xfId="1" applyFont="1" applyFill="1" applyBorder="1" applyAlignment="1">
      <alignment vertical="center"/>
    </xf>
    <xf numFmtId="164" fontId="12" fillId="0" borderId="48" xfId="0" applyNumberFormat="1" applyFont="1" applyBorder="1" applyAlignment="1">
      <alignment horizontal="center" vertical="center"/>
    </xf>
    <xf numFmtId="164" fontId="12" fillId="4" borderId="48" xfId="0" applyNumberFormat="1" applyFont="1" applyFill="1" applyBorder="1" applyAlignment="1">
      <alignment horizontal="center" vertical="center"/>
    </xf>
    <xf numFmtId="0" fontId="72" fillId="6" borderId="45" xfId="1" applyFont="1" applyFill="1" applyBorder="1" applyAlignment="1">
      <alignment vertical="center"/>
    </xf>
    <xf numFmtId="0" fontId="72" fillId="7" borderId="45" xfId="1" applyFont="1" applyFill="1" applyBorder="1" applyAlignment="1">
      <alignment vertical="center"/>
    </xf>
    <xf numFmtId="0" fontId="72" fillId="8" borderId="45" xfId="1" applyFont="1" applyFill="1" applyBorder="1" applyAlignment="1">
      <alignment vertical="center"/>
    </xf>
    <xf numFmtId="0" fontId="72" fillId="8" borderId="89" xfId="1" applyFont="1" applyFill="1" applyBorder="1" applyAlignment="1">
      <alignment vertical="center"/>
    </xf>
    <xf numFmtId="164" fontId="12" fillId="4" borderId="59" xfId="0" applyNumberFormat="1" applyFont="1" applyFill="1" applyBorder="1" applyAlignment="1">
      <alignment horizontal="center" vertical="center"/>
    </xf>
    <xf numFmtId="164" fontId="12" fillId="4" borderId="84" xfId="0" applyNumberFormat="1" applyFont="1" applyFill="1" applyBorder="1" applyAlignment="1">
      <alignment horizontal="center" vertical="center"/>
    </xf>
    <xf numFmtId="164" fontId="12" fillId="4" borderId="90" xfId="0" applyNumberFormat="1" applyFont="1" applyFill="1" applyBorder="1" applyAlignment="1">
      <alignment horizontal="center" vertical="center"/>
    </xf>
    <xf numFmtId="0" fontId="82" fillId="4" borderId="1" xfId="0" applyFont="1" applyFill="1" applyBorder="1" applyAlignment="1">
      <alignment vertical="center"/>
    </xf>
    <xf numFmtId="0" fontId="82" fillId="0" borderId="1" xfId="0" applyFont="1" applyBorder="1" applyAlignment="1">
      <alignment horizontal="center" vertical="center"/>
    </xf>
    <xf numFmtId="0" fontId="0" fillId="0" borderId="1" xfId="0" applyFont="1" applyBorder="1" applyAlignment="1">
      <alignment vertical="center"/>
    </xf>
    <xf numFmtId="14" fontId="0" fillId="0" borderId="1" xfId="0" applyNumberFormat="1" applyFont="1" applyFill="1" applyBorder="1" applyAlignment="1">
      <alignment horizontal="center" vertical="center"/>
    </xf>
    <xf numFmtId="14" fontId="8" fillId="0" borderId="1" xfId="0" applyNumberFormat="1" applyFont="1" applyBorder="1" applyAlignment="1">
      <alignment horizontal="center" vertical="center"/>
    </xf>
    <xf numFmtId="0" fontId="8" fillId="0" borderId="1" xfId="0" applyFont="1" applyFill="1" applyBorder="1" applyAlignment="1">
      <alignment horizontal="left" vertical="center" wrapText="1"/>
    </xf>
    <xf numFmtId="0" fontId="0" fillId="0" borderId="1" xfId="0" applyNumberFormat="1" applyFont="1" applyBorder="1" applyAlignment="1">
      <alignment horizontal="left" vertical="center" wrapText="1"/>
    </xf>
    <xf numFmtId="14" fontId="0"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14" fillId="3" borderId="0" xfId="0" applyFont="1" applyFill="1" applyBorder="1" applyAlignment="1">
      <alignment horizontal="center" vertical="center"/>
    </xf>
    <xf numFmtId="0" fontId="48" fillId="3" borderId="0" xfId="0" applyFont="1" applyFill="1" applyBorder="1"/>
    <xf numFmtId="0" fontId="48" fillId="0" borderId="0" xfId="0" applyFont="1" applyAlignment="1"/>
    <xf numFmtId="0" fontId="0" fillId="0" borderId="0" xfId="0" applyFont="1" applyAlignment="1"/>
    <xf numFmtId="0" fontId="43" fillId="0" borderId="1" xfId="0" applyFont="1" applyFill="1" applyBorder="1" applyAlignment="1">
      <alignment horizontal="justify" vertical="center" wrapText="1"/>
    </xf>
    <xf numFmtId="0" fontId="43" fillId="0" borderId="1" xfId="0" applyFont="1" applyFill="1" applyBorder="1" applyAlignment="1">
      <alignment horizontal="center" vertical="center" wrapText="1"/>
    </xf>
    <xf numFmtId="14" fontId="43" fillId="0" borderId="1"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28" xfId="0" applyFont="1" applyFill="1" applyBorder="1" applyAlignment="1">
      <alignment horizontal="center" vertical="center"/>
    </xf>
    <xf numFmtId="0" fontId="0" fillId="0" borderId="1" xfId="0" applyFont="1" applyFill="1" applyBorder="1" applyAlignment="1">
      <alignment horizontal="center" vertical="center" wrapText="1"/>
    </xf>
    <xf numFmtId="0" fontId="43" fillId="0" borderId="1" xfId="0" applyFont="1" applyFill="1" applyBorder="1" applyAlignment="1">
      <alignment horizontal="left" vertical="center" wrapText="1"/>
    </xf>
    <xf numFmtId="0" fontId="43" fillId="0" borderId="1" xfId="0" applyFont="1" applyBorder="1" applyAlignment="1">
      <alignment horizontal="left" vertical="top" wrapText="1"/>
    </xf>
    <xf numFmtId="0" fontId="43" fillId="17" borderId="1" xfId="0" applyFont="1" applyFill="1" applyBorder="1" applyAlignment="1">
      <alignment horizontal="center" vertical="center" wrapText="1"/>
    </xf>
    <xf numFmtId="0" fontId="43" fillId="17" borderId="1" xfId="0" applyFont="1" applyFill="1" applyBorder="1" applyAlignment="1">
      <alignment vertical="center" wrapText="1"/>
    </xf>
    <xf numFmtId="0" fontId="43" fillId="17" borderId="1" xfId="0" applyFont="1" applyFill="1" applyBorder="1" applyAlignment="1">
      <alignment horizontal="left" vertical="center" wrapText="1"/>
    </xf>
    <xf numFmtId="14" fontId="43" fillId="17" borderId="1" xfId="0" applyNumberFormat="1" applyFont="1" applyFill="1" applyBorder="1" applyAlignment="1">
      <alignment horizontal="center" vertical="center" wrapText="1"/>
    </xf>
    <xf numFmtId="0" fontId="0" fillId="17" borderId="0" xfId="0" applyFont="1" applyFill="1"/>
    <xf numFmtId="0" fontId="0" fillId="17" borderId="0" xfId="0" applyFont="1" applyFill="1" applyAlignment="1"/>
    <xf numFmtId="0" fontId="73" fillId="17" borderId="1" xfId="1" applyFont="1" applyFill="1" applyBorder="1" applyAlignment="1">
      <alignment horizontal="center" vertical="center" wrapText="1"/>
    </xf>
    <xf numFmtId="0" fontId="0" fillId="0" borderId="0" xfId="0" applyAlignment="1">
      <alignment vertical="center" wrapText="1"/>
    </xf>
    <xf numFmtId="0" fontId="0" fillId="0" borderId="1" xfId="0" applyBorder="1" applyAlignment="1">
      <alignment vertical="center" wrapText="1"/>
    </xf>
    <xf numFmtId="0" fontId="0" fillId="0" borderId="0" xfId="0" applyFont="1" applyAlignment="1"/>
    <xf numFmtId="1" fontId="34" fillId="12" borderId="0" xfId="0" applyNumberFormat="1" applyFont="1" applyFill="1" applyBorder="1" applyAlignment="1">
      <alignment horizontal="center" vertical="center"/>
    </xf>
    <xf numFmtId="0" fontId="43" fillId="0" borderId="32" xfId="8" applyFont="1" applyFill="1" applyBorder="1" applyAlignment="1">
      <alignment horizontal="center" vertical="center" wrapText="1"/>
    </xf>
    <xf numFmtId="0" fontId="43" fillId="0" borderId="1" xfId="8" applyFont="1" applyFill="1" applyBorder="1" applyAlignment="1">
      <alignment horizontal="center" vertical="center" wrapText="1"/>
    </xf>
    <xf numFmtId="0" fontId="14" fillId="0" borderId="1" xfId="8" applyFont="1" applyFill="1" applyBorder="1" applyAlignment="1">
      <alignment horizontal="center" vertical="center" wrapText="1"/>
    </xf>
    <xf numFmtId="14" fontId="14" fillId="0" borderId="1" xfId="0" applyNumberFormat="1" applyFont="1" applyFill="1" applyBorder="1" applyAlignment="1">
      <alignment horizontal="center" vertical="center"/>
    </xf>
    <xf numFmtId="0" fontId="14" fillId="0" borderId="1" xfId="0" applyFont="1" applyFill="1" applyBorder="1" applyAlignment="1">
      <alignment horizontal="center" vertical="center"/>
    </xf>
    <xf numFmtId="0" fontId="14" fillId="0" borderId="16" xfId="0" applyFont="1" applyFill="1" applyBorder="1" applyAlignment="1">
      <alignment horizontal="center" vertical="center" wrapText="1"/>
    </xf>
    <xf numFmtId="0" fontId="14" fillId="0" borderId="1" xfId="0" applyFont="1" applyFill="1" applyBorder="1"/>
    <xf numFmtId="0" fontId="43" fillId="0" borderId="16" xfId="8" applyFont="1" applyFill="1" applyBorder="1" applyAlignment="1">
      <alignment horizontal="center" vertical="center" wrapText="1"/>
    </xf>
    <xf numFmtId="0" fontId="0" fillId="17" borderId="1" xfId="0" applyFont="1" applyFill="1" applyBorder="1" applyAlignment="1">
      <alignment vertical="center" wrapText="1"/>
    </xf>
    <xf numFmtId="0" fontId="8" fillId="0" borderId="1" xfId="0" applyFont="1" applyFill="1" applyBorder="1" applyAlignment="1">
      <alignment vertical="center" wrapText="1"/>
    </xf>
    <xf numFmtId="0" fontId="0" fillId="17" borderId="0" xfId="0" applyFont="1" applyFill="1" applyAlignment="1">
      <alignment wrapText="1"/>
    </xf>
    <xf numFmtId="14" fontId="44" fillId="17" borderId="1" xfId="0" applyNumberFormat="1" applyFont="1" applyFill="1" applyBorder="1" applyAlignment="1">
      <alignment horizontal="left" vertical="center" wrapText="1"/>
    </xf>
    <xf numFmtId="14" fontId="43" fillId="17" borderId="1" xfId="0" applyNumberFormat="1" applyFont="1" applyFill="1" applyBorder="1" applyAlignment="1">
      <alignment horizontal="center" vertical="center"/>
    </xf>
    <xf numFmtId="0" fontId="43" fillId="17" borderId="1" xfId="0" applyFont="1" applyFill="1" applyBorder="1" applyAlignment="1">
      <alignment horizontal="center" vertical="center"/>
    </xf>
    <xf numFmtId="0" fontId="0" fillId="17" borderId="0" xfId="0" applyFont="1" applyFill="1" applyAlignment="1">
      <alignment horizontal="left"/>
    </xf>
    <xf numFmtId="0" fontId="55" fillId="0" borderId="1" xfId="0" applyFont="1" applyBorder="1" applyAlignment="1">
      <alignment vertical="center" wrapText="1"/>
    </xf>
    <xf numFmtId="0" fontId="30" fillId="0" borderId="1" xfId="1" applyBorder="1" applyAlignment="1">
      <alignment vertical="center" wrapText="1"/>
    </xf>
    <xf numFmtId="0" fontId="30" fillId="0" borderId="28" xfId="1" applyBorder="1" applyAlignment="1">
      <alignment horizontal="center" vertical="center" wrapText="1"/>
    </xf>
    <xf numFmtId="0" fontId="44" fillId="17" borderId="15" xfId="0" applyFont="1" applyFill="1" applyBorder="1" applyAlignment="1">
      <alignment horizontal="center" vertical="center" wrapText="1"/>
    </xf>
    <xf numFmtId="0" fontId="43" fillId="17" borderId="15" xfId="0" applyFont="1" applyFill="1" applyBorder="1" applyAlignment="1">
      <alignment vertical="center" wrapText="1"/>
    </xf>
    <xf numFmtId="14" fontId="43" fillId="17" borderId="15" xfId="0" applyNumberFormat="1" applyFont="1" applyFill="1" applyBorder="1" applyAlignment="1">
      <alignment vertical="center" wrapText="1"/>
    </xf>
    <xf numFmtId="0" fontId="43" fillId="17" borderId="15" xfId="0" applyFont="1" applyFill="1" applyBorder="1" applyAlignment="1">
      <alignment horizontal="center" vertical="center" wrapText="1"/>
    </xf>
    <xf numFmtId="0" fontId="43" fillId="17" borderId="15" xfId="0" applyFont="1" applyFill="1" applyBorder="1" applyAlignment="1">
      <alignment horizontal="left" vertical="center" wrapText="1"/>
    </xf>
    <xf numFmtId="14" fontId="43" fillId="17" borderId="15" xfId="0" applyNumberFormat="1" applyFont="1" applyFill="1" applyBorder="1" applyAlignment="1">
      <alignment horizontal="center" vertical="center" wrapText="1"/>
    </xf>
    <xf numFmtId="0" fontId="73" fillId="17" borderId="15" xfId="1" applyFont="1" applyFill="1" applyBorder="1" applyAlignment="1">
      <alignment vertical="center" wrapText="1"/>
    </xf>
    <xf numFmtId="0" fontId="44" fillId="17" borderId="15" xfId="0" applyFont="1" applyFill="1" applyBorder="1" applyAlignment="1">
      <alignment horizontal="left" vertical="center" wrapText="1"/>
    </xf>
    <xf numFmtId="0" fontId="73" fillId="17" borderId="15" xfId="1" applyFont="1" applyFill="1" applyBorder="1" applyAlignment="1">
      <alignment horizontal="left" vertical="center" wrapText="1"/>
    </xf>
    <xf numFmtId="0" fontId="0" fillId="17" borderId="0" xfId="0" applyFont="1" applyFill="1" applyAlignment="1">
      <alignment horizontal="left" vertical="center" wrapText="1"/>
    </xf>
    <xf numFmtId="0" fontId="0" fillId="17" borderId="0" xfId="0" applyFont="1" applyFill="1" applyAlignment="1">
      <alignment vertical="center" wrapText="1"/>
    </xf>
    <xf numFmtId="0" fontId="0" fillId="0" borderId="28" xfId="0" applyFont="1" applyBorder="1" applyAlignment="1">
      <alignment horizontal="center" vertical="center" wrapText="1"/>
    </xf>
    <xf numFmtId="0" fontId="43" fillId="0" borderId="1" xfId="0" applyFont="1" applyBorder="1" applyAlignment="1">
      <alignment horizontal="left" vertical="top" wrapText="1"/>
    </xf>
    <xf numFmtId="0" fontId="55" fillId="17" borderId="1" xfId="0" applyFont="1" applyFill="1" applyBorder="1" applyAlignment="1">
      <alignment vertical="center" wrapText="1"/>
    </xf>
    <xf numFmtId="0" fontId="30" fillId="0" borderId="15" xfId="1" applyBorder="1" applyAlignment="1">
      <alignment horizontal="left" vertical="center" wrapText="1"/>
    </xf>
    <xf numFmtId="0" fontId="0" fillId="0" borderId="0" xfId="0" applyFont="1" applyAlignment="1"/>
    <xf numFmtId="0" fontId="43" fillId="0" borderId="15" xfId="0" applyFont="1" applyFill="1" applyBorder="1" applyAlignment="1">
      <alignment horizontal="center" vertical="center"/>
    </xf>
    <xf numFmtId="0" fontId="32" fillId="0" borderId="16" xfId="0" applyFont="1" applyFill="1" applyBorder="1" applyAlignment="1">
      <alignment vertical="center"/>
    </xf>
    <xf numFmtId="0" fontId="32" fillId="0" borderId="31" xfId="0" applyFont="1" applyFill="1" applyBorder="1" applyAlignment="1">
      <alignment vertical="center"/>
    </xf>
    <xf numFmtId="0" fontId="32" fillId="0" borderId="15" xfId="0" applyFont="1" applyFill="1" applyBorder="1" applyAlignment="1">
      <alignment vertical="center"/>
    </xf>
    <xf numFmtId="0" fontId="48" fillId="0" borderId="1" xfId="0" applyFont="1" applyFill="1" applyBorder="1" applyAlignment="1" applyProtection="1">
      <alignment vertical="center" wrapText="1"/>
      <protection locked="0"/>
    </xf>
    <xf numFmtId="0" fontId="18" fillId="16" borderId="23" xfId="0" applyFont="1" applyFill="1" applyBorder="1" applyAlignment="1">
      <alignment horizontal="center" vertical="center" wrapText="1"/>
    </xf>
    <xf numFmtId="0" fontId="0" fillId="0" borderId="0" xfId="0" applyFont="1" applyAlignment="1"/>
    <xf numFmtId="0" fontId="43" fillId="0" borderId="1" xfId="0" applyFont="1" applyFill="1" applyBorder="1" applyAlignment="1">
      <alignment horizontal="justify" vertical="center" wrapText="1"/>
    </xf>
    <xf numFmtId="0" fontId="44" fillId="0" borderId="1" xfId="0" applyFont="1" applyFill="1" applyBorder="1" applyAlignment="1">
      <alignment horizontal="center" vertical="center" wrapText="1"/>
    </xf>
    <xf numFmtId="0" fontId="43" fillId="0" borderId="1" xfId="0" applyFont="1" applyFill="1" applyBorder="1" applyAlignment="1">
      <alignment horizontal="center" vertical="center" wrapText="1"/>
    </xf>
    <xf numFmtId="14" fontId="43" fillId="0" borderId="1" xfId="0" applyNumberFormat="1" applyFont="1" applyFill="1" applyBorder="1" applyAlignment="1">
      <alignment horizontal="center" vertical="center" wrapText="1"/>
    </xf>
    <xf numFmtId="0" fontId="0" fillId="0" borderId="28" xfId="0" applyFont="1" applyBorder="1" applyAlignment="1">
      <alignment horizontal="center" vertical="center"/>
    </xf>
    <xf numFmtId="0" fontId="43" fillId="0" borderId="16" xfId="0" applyFont="1" applyFill="1" applyBorder="1" applyAlignment="1">
      <alignment horizontal="center" vertical="center" wrapText="1"/>
    </xf>
    <xf numFmtId="14" fontId="48" fillId="0" borderId="1" xfId="0" applyNumberFormat="1" applyFont="1" applyFill="1" applyBorder="1" applyAlignment="1">
      <alignment horizontal="center" vertical="center"/>
    </xf>
    <xf numFmtId="0" fontId="43" fillId="0" borderId="1" xfId="0" applyFont="1" applyFill="1" applyBorder="1" applyAlignment="1">
      <alignment horizontal="left" vertical="center" wrapText="1"/>
    </xf>
    <xf numFmtId="0" fontId="43" fillId="0" borderId="31" xfId="0" applyFont="1" applyFill="1" applyBorder="1" applyAlignment="1">
      <alignment horizontal="left" vertical="center" wrapText="1"/>
    </xf>
    <xf numFmtId="0" fontId="43" fillId="0" borderId="31" xfId="0" applyNumberFormat="1" applyFont="1" applyFill="1" applyBorder="1" applyAlignment="1" applyProtection="1">
      <alignment horizontal="center" vertical="center" wrapText="1"/>
      <protection locked="0"/>
    </xf>
    <xf numFmtId="0" fontId="43" fillId="0" borderId="31" xfId="0" applyFont="1" applyFill="1" applyBorder="1" applyAlignment="1">
      <alignment horizontal="center" vertical="center" wrapText="1"/>
    </xf>
    <xf numFmtId="0" fontId="0" fillId="0" borderId="1" xfId="0" applyFont="1" applyFill="1" applyBorder="1" applyAlignment="1">
      <alignment vertical="center" wrapText="1"/>
    </xf>
    <xf numFmtId="0" fontId="0" fillId="0" borderId="1" xfId="0" applyFont="1" applyFill="1" applyBorder="1" applyAlignment="1">
      <alignment vertical="center"/>
    </xf>
    <xf numFmtId="0" fontId="32" fillId="0" borderId="16" xfId="0" applyFont="1" applyFill="1" applyBorder="1" applyAlignment="1">
      <alignment horizontal="center" vertical="center"/>
    </xf>
    <xf numFmtId="0" fontId="32" fillId="0" borderId="15" xfId="0" applyFont="1" applyFill="1" applyBorder="1" applyAlignment="1">
      <alignment horizontal="center" vertical="center"/>
    </xf>
    <xf numFmtId="0" fontId="0" fillId="0" borderId="31" xfId="0" applyFont="1" applyFill="1" applyBorder="1" applyAlignment="1">
      <alignment horizontal="center" vertical="center" wrapText="1"/>
    </xf>
    <xf numFmtId="0" fontId="0" fillId="0" borderId="15" xfId="0" applyFont="1" applyFill="1" applyBorder="1" applyAlignment="1">
      <alignment horizontal="center" vertical="center" wrapText="1"/>
    </xf>
    <xf numFmtId="14" fontId="0" fillId="0" borderId="15" xfId="0" applyNumberFormat="1" applyFont="1" applyFill="1" applyBorder="1" applyAlignment="1">
      <alignment horizontal="center" vertical="center" wrapText="1"/>
    </xf>
    <xf numFmtId="0" fontId="0" fillId="0" borderId="15" xfId="0" applyFont="1" applyBorder="1" applyAlignment="1">
      <alignment horizontal="left" vertical="center" wrapText="1"/>
    </xf>
    <xf numFmtId="0" fontId="43" fillId="0" borderId="15" xfId="0" applyFont="1" applyFill="1" applyBorder="1" applyAlignment="1">
      <alignment horizontal="center" vertical="center"/>
    </xf>
    <xf numFmtId="14" fontId="0" fillId="0" borderId="1" xfId="0" applyNumberFormat="1" applyFont="1" applyBorder="1" applyAlignment="1">
      <alignment horizontal="center" vertical="center"/>
    </xf>
    <xf numFmtId="0" fontId="0" fillId="0" borderId="1" xfId="0"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16" xfId="0" applyFont="1" applyBorder="1" applyAlignment="1">
      <alignment horizontal="center" vertical="center" wrapText="1"/>
    </xf>
    <xf numFmtId="0" fontId="0" fillId="17" borderId="1" xfId="0" applyFont="1" applyFill="1" applyBorder="1" applyAlignment="1">
      <alignment horizontal="left" vertical="center" wrapText="1"/>
    </xf>
    <xf numFmtId="0" fontId="0" fillId="17" borderId="15" xfId="0" applyFont="1" applyFill="1" applyBorder="1" applyAlignment="1">
      <alignment horizontal="left" vertical="center" wrapText="1"/>
    </xf>
    <xf numFmtId="0" fontId="0" fillId="0" borderId="1" xfId="0" applyFont="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justify" vertical="center" wrapText="1"/>
    </xf>
    <xf numFmtId="14" fontId="14" fillId="0" borderId="1" xfId="0" applyNumberFormat="1" applyFont="1" applyFill="1" applyBorder="1" applyAlignment="1">
      <alignment horizontal="center" vertical="center" wrapText="1"/>
    </xf>
    <xf numFmtId="0" fontId="43" fillId="0" borderId="0" xfId="0" applyFont="1" applyBorder="1" applyAlignment="1">
      <alignment horizontal="center" vertical="center" wrapText="1"/>
    </xf>
    <xf numFmtId="0" fontId="43" fillId="0" borderId="0" xfId="0" applyFont="1" applyBorder="1" applyAlignment="1">
      <alignment horizontal="justify" vertical="center" wrapText="1"/>
    </xf>
    <xf numFmtId="14" fontId="43" fillId="0" borderId="0" xfId="0" applyNumberFormat="1" applyFont="1" applyBorder="1" applyAlignment="1">
      <alignment horizontal="center" vertical="center" wrapText="1"/>
    </xf>
    <xf numFmtId="0" fontId="0" fillId="17" borderId="15" xfId="0" applyFont="1" applyFill="1" applyBorder="1" applyAlignment="1">
      <alignment horizontal="left" vertical="center" wrapText="1"/>
    </xf>
    <xf numFmtId="0" fontId="32" fillId="0" borderId="15" xfId="0" applyFont="1" applyFill="1" applyBorder="1" applyAlignment="1">
      <alignment horizontal="center" vertical="center"/>
    </xf>
    <xf numFmtId="0" fontId="0" fillId="0" borderId="15" xfId="0" applyFont="1" applyFill="1" applyBorder="1" applyAlignment="1">
      <alignment horizontal="center" vertical="center" wrapText="1"/>
    </xf>
    <xf numFmtId="14" fontId="0" fillId="0" borderId="15" xfId="0" applyNumberFormat="1" applyFont="1" applyFill="1" applyBorder="1" applyAlignment="1">
      <alignment horizontal="center" vertical="center" wrapText="1"/>
    </xf>
    <xf numFmtId="0" fontId="0" fillId="0" borderId="15" xfId="0" applyFont="1" applyBorder="1" applyAlignment="1">
      <alignment horizontal="left" vertical="center" wrapText="1"/>
    </xf>
    <xf numFmtId="0" fontId="43" fillId="17" borderId="28" xfId="0" applyFont="1" applyFill="1" applyBorder="1" applyAlignment="1">
      <alignment vertical="top" wrapText="1"/>
    </xf>
    <xf numFmtId="0" fontId="43" fillId="0" borderId="15" xfId="0" applyFont="1" applyBorder="1" applyAlignment="1">
      <alignment vertical="top" wrapText="1"/>
    </xf>
    <xf numFmtId="0" fontId="43" fillId="0" borderId="15" xfId="0" applyFont="1" applyFill="1" applyBorder="1" applyAlignment="1">
      <alignment vertical="top" wrapText="1"/>
    </xf>
    <xf numFmtId="0" fontId="43" fillId="0" borderId="1" xfId="0" applyFont="1" applyFill="1" applyBorder="1" applyAlignment="1">
      <alignment vertical="top" wrapText="1"/>
    </xf>
    <xf numFmtId="0" fontId="21" fillId="0" borderId="1" xfId="0" applyFont="1" applyFill="1" applyBorder="1" applyAlignment="1">
      <alignment vertical="top" wrapText="1"/>
    </xf>
    <xf numFmtId="0" fontId="43" fillId="17" borderId="15" xfId="0" applyFont="1" applyFill="1" applyBorder="1" applyAlignment="1">
      <alignment vertical="top" wrapText="1"/>
    </xf>
    <xf numFmtId="0" fontId="43" fillId="17" borderId="28" xfId="0" applyFont="1" applyFill="1" applyBorder="1" applyAlignment="1">
      <alignment vertical="center" wrapText="1"/>
    </xf>
    <xf numFmtId="0" fontId="14" fillId="0" borderId="28" xfId="0" applyFont="1" applyFill="1" applyBorder="1" applyAlignment="1">
      <alignment vertical="center" wrapText="1"/>
    </xf>
    <xf numFmtId="0" fontId="43" fillId="0" borderId="28" xfId="0" applyFont="1" applyFill="1" applyBorder="1" applyAlignment="1">
      <alignment vertical="center"/>
    </xf>
    <xf numFmtId="0" fontId="43" fillId="0" borderId="28" xfId="0" applyFont="1" applyFill="1" applyBorder="1" applyAlignment="1">
      <alignment vertical="center" wrapText="1"/>
    </xf>
    <xf numFmtId="0" fontId="14" fillId="0" borderId="28" xfId="0" applyFont="1" applyFill="1" applyBorder="1" applyAlignment="1">
      <alignment vertical="center"/>
    </xf>
    <xf numFmtId="0" fontId="43" fillId="0" borderId="1" xfId="0" applyFont="1" applyFill="1" applyBorder="1" applyAlignment="1">
      <alignment vertical="center"/>
    </xf>
    <xf numFmtId="0" fontId="43" fillId="0" borderId="16" xfId="0" applyFont="1" applyFill="1" applyBorder="1" applyAlignment="1">
      <alignment vertical="center"/>
    </xf>
    <xf numFmtId="14" fontId="48" fillId="0" borderId="1" xfId="0" applyNumberFormat="1" applyFont="1" applyFill="1" applyBorder="1" applyAlignment="1">
      <alignment vertical="center" wrapText="1"/>
    </xf>
    <xf numFmtId="0" fontId="43" fillId="34" borderId="1" xfId="0" applyFont="1" applyFill="1" applyBorder="1" applyAlignment="1">
      <alignment horizontal="justify" vertical="center" wrapText="1"/>
    </xf>
    <xf numFmtId="0" fontId="43" fillId="34" borderId="1" xfId="0" applyFont="1" applyFill="1" applyBorder="1" applyAlignment="1">
      <alignment horizontal="center" vertical="center" wrapText="1"/>
    </xf>
    <xf numFmtId="0" fontId="43" fillId="34" borderId="32" xfId="8" applyFont="1" applyFill="1" applyBorder="1" applyAlignment="1">
      <alignment horizontal="center" vertical="center" wrapText="1"/>
    </xf>
    <xf numFmtId="14" fontId="43" fillId="34" borderId="1" xfId="0" applyNumberFormat="1" applyFont="1" applyFill="1" applyBorder="1" applyAlignment="1">
      <alignment horizontal="center" vertical="center"/>
    </xf>
    <xf numFmtId="0" fontId="43" fillId="34" borderId="1" xfId="0" applyFont="1" applyFill="1" applyBorder="1" applyAlignment="1">
      <alignment vertical="center"/>
    </xf>
    <xf numFmtId="0" fontId="43" fillId="34" borderId="1" xfId="0" applyFont="1" applyFill="1" applyBorder="1" applyAlignment="1">
      <alignment horizontal="center" vertical="center"/>
    </xf>
    <xf numFmtId="0" fontId="14" fillId="34" borderId="1" xfId="0" applyFont="1" applyFill="1" applyBorder="1" applyAlignment="1">
      <alignment horizontal="justify" vertical="center" wrapText="1"/>
    </xf>
    <xf numFmtId="0" fontId="14" fillId="34" borderId="1" xfId="0" applyFont="1" applyFill="1" applyBorder="1" applyAlignment="1">
      <alignment horizontal="left" vertical="center" wrapText="1"/>
    </xf>
    <xf numFmtId="0" fontId="44" fillId="34" borderId="1" xfId="0" applyFont="1" applyFill="1" applyBorder="1" applyAlignment="1">
      <alignment horizontal="center" vertical="center"/>
    </xf>
    <xf numFmtId="0" fontId="44" fillId="0" borderId="31" xfId="0" applyFont="1" applyFill="1" applyBorder="1" applyAlignment="1">
      <alignment horizontal="center" vertical="center" wrapText="1"/>
    </xf>
    <xf numFmtId="14" fontId="48" fillId="0" borderId="31" xfId="0" applyNumberFormat="1" applyFont="1" applyFill="1" applyBorder="1" applyAlignment="1">
      <alignment horizontal="center" vertical="center"/>
    </xf>
    <xf numFmtId="0" fontId="0" fillId="0" borderId="0" xfId="0" applyFont="1" applyAlignment="1"/>
    <xf numFmtId="0" fontId="20" fillId="0" borderId="0" xfId="0" applyFont="1" applyBorder="1" applyAlignment="1">
      <alignment horizontal="center" vertical="center" wrapText="1"/>
    </xf>
    <xf numFmtId="0" fontId="7" fillId="4" borderId="0" xfId="0" applyFont="1" applyFill="1" applyBorder="1" applyAlignment="1">
      <alignment horizontal="center" vertical="center"/>
    </xf>
    <xf numFmtId="0" fontId="8" fillId="0" borderId="0" xfId="0" applyFont="1" applyBorder="1"/>
    <xf numFmtId="0" fontId="14" fillId="0" borderId="1" xfId="0" applyFont="1" applyFill="1" applyBorder="1" applyAlignment="1">
      <alignment vertical="top" wrapText="1"/>
    </xf>
    <xf numFmtId="0" fontId="43" fillId="0" borderId="1" xfId="0" applyFont="1" applyBorder="1" applyAlignment="1">
      <alignment vertical="top" wrapText="1"/>
    </xf>
    <xf numFmtId="0" fontId="14" fillId="0" borderId="1" xfId="0" applyFont="1" applyFill="1" applyBorder="1" applyAlignment="1">
      <alignment horizontal="center" vertical="top" wrapText="1"/>
    </xf>
    <xf numFmtId="0" fontId="55" fillId="0" borderId="28" xfId="0" applyFont="1" applyBorder="1" applyAlignment="1">
      <alignment vertical="top" wrapText="1"/>
    </xf>
    <xf numFmtId="0" fontId="10" fillId="0" borderId="12" xfId="0" applyFont="1" applyBorder="1" applyAlignment="1">
      <alignment horizontal="left" vertical="center" wrapText="1"/>
    </xf>
    <xf numFmtId="0" fontId="85" fillId="0" borderId="0" xfId="0" applyFont="1" applyBorder="1" applyAlignment="1">
      <alignment vertical="center"/>
    </xf>
    <xf numFmtId="0" fontId="10" fillId="0" borderId="17" xfId="0" applyFont="1" applyBorder="1" applyAlignment="1">
      <alignment horizontal="left" vertical="center" wrapText="1"/>
    </xf>
    <xf numFmtId="0" fontId="14" fillId="0" borderId="1" xfId="0" applyFont="1" applyFill="1" applyBorder="1" applyAlignment="1">
      <alignment horizontal="justify" vertical="center" wrapText="1"/>
    </xf>
    <xf numFmtId="0" fontId="34" fillId="0" borderId="1" xfId="0" applyFont="1" applyBorder="1" applyAlignment="1">
      <alignment vertical="center" wrapText="1"/>
    </xf>
    <xf numFmtId="0" fontId="50" fillId="0" borderId="1" xfId="0" applyFont="1" applyBorder="1" applyAlignment="1">
      <alignment horizontal="center" vertical="center" wrapText="1"/>
    </xf>
    <xf numFmtId="0" fontId="34" fillId="0" borderId="1" xfId="0" applyFont="1" applyFill="1" applyBorder="1" applyAlignment="1">
      <alignment vertical="center" wrapText="1"/>
    </xf>
    <xf numFmtId="0" fontId="50" fillId="0" borderId="1" xfId="0" applyFont="1" applyFill="1" applyBorder="1" applyAlignment="1">
      <alignment horizontal="center" vertical="center" wrapText="1"/>
    </xf>
    <xf numFmtId="0" fontId="15" fillId="0" borderId="1" xfId="0" applyNumberFormat="1" applyFont="1" applyBorder="1" applyAlignment="1">
      <alignment horizontal="center" vertical="center" wrapText="1"/>
    </xf>
    <xf numFmtId="0" fontId="18" fillId="0" borderId="1" xfId="0" applyFont="1" applyFill="1" applyBorder="1" applyAlignment="1">
      <alignment horizontal="center" vertical="center" wrapText="1"/>
    </xf>
    <xf numFmtId="0" fontId="0" fillId="0" borderId="0" xfId="0" applyFont="1" applyAlignment="1"/>
    <xf numFmtId="0" fontId="0" fillId="0" borderId="0" xfId="0" applyFont="1" applyAlignment="1"/>
    <xf numFmtId="0" fontId="0" fillId="0" borderId="0" xfId="0" applyFont="1" applyAlignment="1">
      <alignment vertical="center"/>
    </xf>
    <xf numFmtId="0" fontId="43" fillId="0" borderId="0" xfId="0" applyFont="1" applyAlignment="1">
      <alignment vertical="center"/>
    </xf>
    <xf numFmtId="0" fontId="12" fillId="3" borderId="0" xfId="0" applyFont="1" applyFill="1" applyBorder="1" applyAlignment="1">
      <alignment vertical="center" wrapText="1"/>
    </xf>
    <xf numFmtId="0" fontId="0" fillId="3" borderId="0" xfId="0" applyFont="1" applyFill="1" applyBorder="1" applyAlignment="1">
      <alignment vertical="center"/>
    </xf>
    <xf numFmtId="0" fontId="0" fillId="0" borderId="0" xfId="0" applyFont="1" applyAlignment="1"/>
    <xf numFmtId="0" fontId="44" fillId="17" borderId="1" xfId="0" applyFont="1" applyFill="1" applyBorder="1" applyAlignment="1">
      <alignment vertical="center" wrapText="1"/>
    </xf>
    <xf numFmtId="0" fontId="0" fillId="17" borderId="1" xfId="0" applyFont="1" applyFill="1" applyBorder="1"/>
    <xf numFmtId="0" fontId="18" fillId="16" borderId="95" xfId="0" applyFont="1" applyFill="1" applyBorder="1" applyAlignment="1">
      <alignment horizontal="center" vertical="center" wrapText="1"/>
    </xf>
    <xf numFmtId="0" fontId="43" fillId="0" borderId="1" xfId="0" applyFont="1" applyFill="1" applyBorder="1" applyAlignment="1">
      <alignment horizontal="left" vertical="center" wrapText="1"/>
    </xf>
    <xf numFmtId="0" fontId="43" fillId="13" borderId="15" xfId="0" applyFont="1" applyFill="1" applyBorder="1" applyAlignment="1">
      <alignment horizontal="center" vertical="center"/>
    </xf>
    <xf numFmtId="0" fontId="43" fillId="0" borderId="15" xfId="0" applyFont="1" applyFill="1" applyBorder="1" applyAlignment="1">
      <alignment horizontal="center" vertical="center"/>
    </xf>
    <xf numFmtId="0" fontId="86" fillId="0" borderId="1" xfId="0" applyFont="1" applyBorder="1" applyAlignment="1">
      <alignment horizontal="left" vertical="top"/>
    </xf>
    <xf numFmtId="0" fontId="44" fillId="17" borderId="1" xfId="0" applyFont="1" applyFill="1" applyBorder="1" applyAlignment="1">
      <alignment horizontal="center" vertical="center"/>
    </xf>
    <xf numFmtId="0" fontId="0" fillId="17" borderId="1" xfId="0" applyFont="1" applyFill="1" applyBorder="1" applyAlignment="1"/>
    <xf numFmtId="0" fontId="55" fillId="0" borderId="0" xfId="0" applyFont="1" applyAlignment="1"/>
    <xf numFmtId="0" fontId="43" fillId="0" borderId="1" xfId="0" applyFont="1" applyFill="1" applyBorder="1" applyAlignment="1">
      <alignment horizontal="center" vertical="center" wrapText="1"/>
    </xf>
    <xf numFmtId="0" fontId="44" fillId="17" borderId="93" xfId="0" applyFont="1" applyFill="1" applyBorder="1" applyAlignment="1">
      <alignment horizontal="left" vertical="center" wrapText="1"/>
    </xf>
    <xf numFmtId="0" fontId="44" fillId="17" borderId="92" xfId="0" applyFont="1" applyFill="1" applyBorder="1" applyAlignment="1">
      <alignment horizontal="left" vertical="center" wrapText="1"/>
    </xf>
    <xf numFmtId="0" fontId="44" fillId="17" borderId="85" xfId="0" applyFont="1" applyFill="1" applyBorder="1" applyAlignment="1">
      <alignment horizontal="left" vertical="center" wrapText="1"/>
    </xf>
    <xf numFmtId="0" fontId="43" fillId="0" borderId="19" xfId="0" applyFont="1" applyFill="1" applyBorder="1" applyAlignment="1">
      <alignment vertical="center" wrapText="1"/>
    </xf>
    <xf numFmtId="0" fontId="43" fillId="0" borderId="1" xfId="0" applyFont="1" applyFill="1" applyBorder="1" applyAlignment="1">
      <alignment horizontal="center" vertical="center" wrapText="1"/>
    </xf>
    <xf numFmtId="14" fontId="43" fillId="0" borderId="1" xfId="0" applyNumberFormat="1" applyFont="1" applyFill="1" applyBorder="1" applyAlignment="1">
      <alignment horizontal="center" vertical="center" wrapText="1"/>
    </xf>
    <xf numFmtId="0" fontId="43" fillId="0" borderId="1" xfId="0" applyFont="1" applyBorder="1" applyAlignment="1">
      <alignment horizontal="left" vertical="top" wrapText="1"/>
    </xf>
    <xf numFmtId="0" fontId="14" fillId="17" borderId="1" xfId="0" applyFont="1" applyFill="1" applyBorder="1" applyAlignment="1">
      <alignment horizontal="left" vertical="top" wrapText="1"/>
    </xf>
    <xf numFmtId="0" fontId="14" fillId="0" borderId="1" xfId="0" applyFont="1" applyBorder="1" applyAlignment="1">
      <alignment horizontal="left" vertical="top" wrapText="1"/>
    </xf>
    <xf numFmtId="0" fontId="44" fillId="0" borderId="1" xfId="0" applyFont="1" applyFill="1" applyBorder="1" applyAlignment="1">
      <alignment horizontal="center" vertical="center" wrapText="1"/>
    </xf>
    <xf numFmtId="0" fontId="43" fillId="0" borderId="1" xfId="0" applyFont="1" applyFill="1" applyBorder="1" applyAlignment="1">
      <alignment horizontal="left" vertical="center" wrapText="1"/>
    </xf>
    <xf numFmtId="0" fontId="12" fillId="0" borderId="57" xfId="0" applyFont="1" applyBorder="1" applyAlignment="1">
      <alignment horizontal="center" vertical="center"/>
    </xf>
    <xf numFmtId="0" fontId="12" fillId="0" borderId="71" xfId="0" applyFont="1" applyBorder="1" applyAlignment="1">
      <alignment horizontal="center" vertical="center"/>
    </xf>
    <xf numFmtId="0" fontId="0" fillId="0" borderId="0" xfId="0" applyFont="1" applyAlignment="1"/>
    <xf numFmtId="14" fontId="43" fillId="0" borderId="1" xfId="0" applyNumberFormat="1" applyFont="1" applyBorder="1" applyAlignment="1">
      <alignment horizontal="center" vertical="center"/>
    </xf>
    <xf numFmtId="0" fontId="73" fillId="0" borderId="1" xfId="1" applyFont="1" applyBorder="1" applyAlignment="1">
      <alignment vertical="center" wrapText="1"/>
    </xf>
    <xf numFmtId="0" fontId="44" fillId="0" borderId="1" xfId="0" applyFont="1" applyBorder="1" applyAlignment="1">
      <alignment horizontal="left" vertical="top" wrapText="1"/>
    </xf>
    <xf numFmtId="0" fontId="73" fillId="0" borderId="1" xfId="1" applyFont="1" applyBorder="1" applyAlignment="1">
      <alignment horizontal="left" vertical="top" wrapText="1"/>
    </xf>
    <xf numFmtId="0" fontId="43" fillId="17" borderId="1" xfId="0" applyFont="1" applyFill="1" applyBorder="1" applyAlignment="1">
      <alignment horizontal="left" vertical="top"/>
    </xf>
    <xf numFmtId="0" fontId="43" fillId="0" borderId="0" xfId="0" applyFont="1" applyAlignment="1">
      <alignment horizontal="center"/>
    </xf>
    <xf numFmtId="0" fontId="14" fillId="17" borderId="1" xfId="0" applyFont="1" applyFill="1" applyBorder="1" applyAlignment="1">
      <alignment vertical="center"/>
    </xf>
    <xf numFmtId="14" fontId="14" fillId="0" borderId="1" xfId="0" applyNumberFormat="1" applyFont="1" applyBorder="1" applyAlignment="1">
      <alignment horizontal="center" vertical="center"/>
    </xf>
    <xf numFmtId="0" fontId="14" fillId="17" borderId="1" xfId="0" applyFont="1" applyFill="1" applyBorder="1" applyAlignment="1">
      <alignment horizontal="left" vertical="center" wrapText="1"/>
    </xf>
    <xf numFmtId="0" fontId="14" fillId="17" borderId="1" xfId="0" applyFont="1" applyFill="1" applyBorder="1" applyAlignment="1">
      <alignment horizontal="left" wrapText="1"/>
    </xf>
    <xf numFmtId="14" fontId="14" fillId="0" borderId="1" xfId="0" applyNumberFormat="1" applyFont="1" applyBorder="1" applyAlignment="1">
      <alignment vertical="center"/>
    </xf>
    <xf numFmtId="0" fontId="18" fillId="0" borderId="1" xfId="0" applyFont="1" applyBorder="1" applyAlignment="1">
      <alignment vertical="center" wrapText="1"/>
    </xf>
    <xf numFmtId="0" fontId="14" fillId="0" borderId="1" xfId="0" applyFont="1" applyBorder="1" applyAlignment="1">
      <alignment horizontal="left" vertical="center"/>
    </xf>
    <xf numFmtId="0" fontId="14" fillId="17" borderId="1" xfId="0" applyFont="1" applyFill="1" applyBorder="1" applyAlignment="1">
      <alignment horizontal="left" vertical="center"/>
    </xf>
    <xf numFmtId="0" fontId="18" fillId="17" borderId="1" xfId="0" applyFont="1" applyFill="1" applyBorder="1" applyAlignment="1">
      <alignment horizontal="center" vertical="center"/>
    </xf>
    <xf numFmtId="0" fontId="14" fillId="17" borderId="1" xfId="0" applyFont="1" applyFill="1" applyBorder="1" applyAlignment="1">
      <alignment horizontal="center" vertical="center"/>
    </xf>
    <xf numFmtId="0" fontId="43" fillId="0" borderId="1" xfId="0" applyFont="1" applyBorder="1" applyAlignment="1"/>
    <xf numFmtId="0" fontId="44" fillId="0" borderId="19" xfId="0" applyFont="1" applyBorder="1" applyAlignment="1">
      <alignment horizontal="center" vertical="center"/>
    </xf>
    <xf numFmtId="0" fontId="43" fillId="0" borderId="19" xfId="0" applyFont="1" applyBorder="1" applyAlignment="1">
      <alignment vertical="center" wrapText="1"/>
    </xf>
    <xf numFmtId="14" fontId="18" fillId="0" borderId="19" xfId="0" applyNumberFormat="1" applyFont="1" applyBorder="1" applyAlignment="1">
      <alignment vertical="center"/>
    </xf>
    <xf numFmtId="0" fontId="43" fillId="0" borderId="19" xfId="0" applyFont="1" applyBorder="1" applyAlignment="1">
      <alignment horizontal="center" vertical="center"/>
    </xf>
    <xf numFmtId="0" fontId="43" fillId="0" borderId="19" xfId="0" applyFont="1" applyBorder="1" applyAlignment="1">
      <alignment horizontal="left" vertical="center" wrapText="1"/>
    </xf>
    <xf numFmtId="0" fontId="43" fillId="0" borderId="1" xfId="0" applyFont="1" applyFill="1" applyBorder="1"/>
    <xf numFmtId="1" fontId="34" fillId="12" borderId="0" xfId="0" applyNumberFormat="1" applyFont="1" applyFill="1" applyBorder="1" applyAlignment="1">
      <alignment horizontal="center" vertical="center"/>
    </xf>
    <xf numFmtId="0" fontId="50" fillId="0" borderId="0" xfId="0" applyFont="1" applyBorder="1" applyAlignment="1">
      <alignment horizontal="center" vertical="center" wrapText="1"/>
    </xf>
    <xf numFmtId="1" fontId="16" fillId="4" borderId="0" xfId="0" applyNumberFormat="1" applyFont="1" applyFill="1" applyBorder="1" applyAlignment="1">
      <alignment horizontal="center" vertical="center"/>
    </xf>
    <xf numFmtId="165" fontId="0" fillId="4" borderId="97" xfId="0" applyNumberFormat="1" applyFont="1" applyFill="1" applyBorder="1"/>
    <xf numFmtId="165" fontId="0" fillId="4" borderId="74" xfId="0" applyNumberFormat="1" applyFont="1" applyFill="1" applyBorder="1"/>
    <xf numFmtId="165" fontId="0" fillId="4" borderId="11" xfId="0" applyNumberFormat="1" applyFont="1" applyFill="1" applyBorder="1"/>
    <xf numFmtId="165" fontId="42" fillId="4" borderId="12" xfId="0" applyNumberFormat="1" applyFont="1" applyFill="1" applyBorder="1" applyAlignment="1">
      <alignment vertical="center"/>
    </xf>
    <xf numFmtId="165" fontId="0" fillId="4" borderId="12" xfId="0" applyNumberFormat="1" applyFont="1" applyFill="1" applyBorder="1"/>
    <xf numFmtId="0" fontId="0" fillId="0" borderId="0" xfId="0" applyFont="1" applyBorder="1" applyAlignment="1"/>
    <xf numFmtId="165" fontId="0" fillId="4" borderId="13" xfId="0" applyNumberFormat="1" applyFont="1" applyFill="1" applyBorder="1"/>
    <xf numFmtId="0" fontId="8" fillId="0" borderId="14" xfId="0" applyFont="1" applyBorder="1"/>
    <xf numFmtId="165" fontId="19" fillId="4" borderId="14" xfId="0" applyNumberFormat="1" applyFont="1" applyFill="1" applyBorder="1"/>
    <xf numFmtId="165" fontId="0" fillId="4" borderId="14" xfId="0" applyNumberFormat="1" applyFont="1" applyFill="1" applyBorder="1"/>
    <xf numFmtId="0" fontId="0" fillId="0" borderId="0" xfId="0" applyFont="1" applyAlignment="1"/>
    <xf numFmtId="0" fontId="43" fillId="0" borderId="1" xfId="0" applyFont="1" applyBorder="1" applyAlignment="1">
      <alignment horizontal="center" vertical="center" wrapText="1"/>
    </xf>
    <xf numFmtId="0" fontId="87" fillId="4" borderId="46" xfId="0" applyFont="1" applyFill="1" applyBorder="1" applyAlignment="1">
      <alignment horizontal="left" vertical="center" wrapText="1"/>
    </xf>
    <xf numFmtId="0" fontId="88" fillId="0" borderId="48" xfId="0" applyFont="1" applyBorder="1" applyAlignment="1">
      <alignment horizontal="left" vertical="center" wrapText="1"/>
    </xf>
    <xf numFmtId="0" fontId="87" fillId="0" borderId="47" xfId="0" applyFont="1" applyBorder="1" applyAlignment="1">
      <alignment horizontal="left" vertical="center" wrapText="1"/>
    </xf>
    <xf numFmtId="0" fontId="43" fillId="0" borderId="1" xfId="0" applyFont="1" applyFill="1" applyBorder="1" applyAlignment="1">
      <alignment horizontal="center" vertical="center" wrapText="1"/>
    </xf>
    <xf numFmtId="14" fontId="43" fillId="0" borderId="1" xfId="0" applyNumberFormat="1" applyFont="1" applyFill="1" applyBorder="1" applyAlignment="1">
      <alignment horizontal="center" vertical="center" wrapText="1"/>
    </xf>
    <xf numFmtId="0" fontId="43" fillId="0" borderId="1" xfId="0" applyFont="1" applyFill="1" applyBorder="1" applyAlignment="1">
      <alignment horizontal="justify" vertical="center" wrapText="1"/>
    </xf>
    <xf numFmtId="0" fontId="7" fillId="0" borderId="47" xfId="0" applyFont="1" applyBorder="1" applyAlignment="1">
      <alignment horizontal="left" vertical="center" wrapText="1"/>
    </xf>
    <xf numFmtId="0" fontId="7" fillId="4" borderId="46" xfId="0" applyFont="1" applyFill="1" applyBorder="1" applyAlignment="1">
      <alignment horizontal="left" vertical="center" wrapText="1"/>
    </xf>
    <xf numFmtId="0" fontId="89" fillId="17" borderId="48" xfId="0" applyFont="1" applyFill="1" applyBorder="1" applyAlignment="1">
      <alignment horizontal="left" vertical="center" wrapText="1"/>
    </xf>
    <xf numFmtId="0" fontId="89" fillId="0" borderId="48" xfId="0" applyFont="1" applyBorder="1" applyAlignment="1">
      <alignment horizontal="left" vertical="center" wrapText="1"/>
    </xf>
    <xf numFmtId="0" fontId="88" fillId="0" borderId="48" xfId="0" applyFont="1" applyBorder="1" applyAlignment="1">
      <alignment horizontal="left" vertical="center"/>
    </xf>
    <xf numFmtId="0" fontId="89" fillId="0" borderId="48" xfId="0" applyFont="1" applyBorder="1" applyAlignment="1">
      <alignment horizontal="left" vertical="center"/>
    </xf>
    <xf numFmtId="0" fontId="47" fillId="0" borderId="1" xfId="0" applyFont="1" applyBorder="1" applyAlignment="1">
      <alignment horizontal="justify" vertical="top" wrapText="1"/>
    </xf>
    <xf numFmtId="0" fontId="43" fillId="17" borderId="0" xfId="0" applyFont="1" applyFill="1" applyBorder="1" applyAlignment="1">
      <alignment horizontal="left" vertical="center" wrapText="1"/>
    </xf>
    <xf numFmtId="0" fontId="14" fillId="0" borderId="0" xfId="0" applyFont="1" applyBorder="1" applyAlignment="1">
      <alignment horizontal="left" vertical="top" wrapText="1"/>
    </xf>
    <xf numFmtId="0" fontId="43" fillId="0" borderId="0" xfId="0" applyFont="1" applyBorder="1" applyAlignment="1">
      <alignment horizontal="left" vertical="top" wrapText="1"/>
    </xf>
    <xf numFmtId="0" fontId="43" fillId="0" borderId="0" xfId="0" applyFont="1" applyFill="1" applyBorder="1" applyAlignment="1">
      <alignment horizontal="center" vertical="center" wrapText="1"/>
    </xf>
    <xf numFmtId="0" fontId="43" fillId="0" borderId="0" xfId="0" applyFont="1" applyBorder="1" applyAlignment="1">
      <alignment horizontal="left" vertical="center" wrapText="1"/>
    </xf>
    <xf numFmtId="0" fontId="43" fillId="0" borderId="1" xfId="0" applyFont="1" applyFill="1" applyBorder="1" applyAlignment="1">
      <alignment horizontal="center" vertical="center" wrapText="1"/>
    </xf>
    <xf numFmtId="14" fontId="43" fillId="0" borderId="1" xfId="0" applyNumberFormat="1" applyFont="1" applyFill="1" applyBorder="1" applyAlignment="1">
      <alignment horizontal="center" vertical="center" wrapText="1"/>
    </xf>
    <xf numFmtId="1" fontId="44" fillId="16" borderId="98" xfId="0" applyNumberFormat="1" applyFont="1" applyFill="1" applyBorder="1" applyAlignment="1">
      <alignment horizontal="center" vertical="center" wrapText="1"/>
    </xf>
    <xf numFmtId="0" fontId="44" fillId="16" borderId="99" xfId="0" applyFont="1" applyFill="1" applyBorder="1" applyAlignment="1">
      <alignment horizontal="center" vertical="center" wrapText="1"/>
    </xf>
    <xf numFmtId="0" fontId="44" fillId="16" borderId="95" xfId="0" applyFont="1" applyFill="1" applyBorder="1" applyAlignment="1">
      <alignment horizontal="center" vertical="center" wrapText="1"/>
    </xf>
    <xf numFmtId="0" fontId="44" fillId="16" borderId="98" xfId="0" applyFont="1" applyFill="1" applyBorder="1" applyAlignment="1">
      <alignment horizontal="center" vertical="center" wrapText="1"/>
    </xf>
    <xf numFmtId="0" fontId="18" fillId="16" borderId="99" xfId="0" applyFont="1" applyFill="1" applyBorder="1" applyAlignment="1">
      <alignment horizontal="center" vertical="center" wrapText="1"/>
    </xf>
    <xf numFmtId="0" fontId="8" fillId="0" borderId="1" xfId="1" applyFont="1" applyFill="1" applyBorder="1" applyAlignment="1">
      <alignment vertical="center" wrapText="1"/>
    </xf>
    <xf numFmtId="0" fontId="14" fillId="0" borderId="1" xfId="0" applyFont="1" applyFill="1" applyBorder="1" applyAlignment="1">
      <alignment horizontal="justify" vertical="center" wrapText="1"/>
    </xf>
    <xf numFmtId="0" fontId="43" fillId="0" borderId="1" xfId="0" applyFont="1" applyFill="1" applyBorder="1" applyAlignment="1">
      <alignment horizontal="center" vertical="center" wrapText="1"/>
    </xf>
    <xf numFmtId="14" fontId="43" fillId="0" borderId="1" xfId="0" applyNumberFormat="1" applyFont="1" applyFill="1" applyBorder="1" applyAlignment="1">
      <alignment horizontal="center" vertical="center" wrapText="1"/>
    </xf>
    <xf numFmtId="0" fontId="43" fillId="0" borderId="1" xfId="0" applyFont="1" applyFill="1" applyBorder="1" applyAlignment="1">
      <alignment horizontal="justify" vertical="center" wrapText="1"/>
    </xf>
    <xf numFmtId="0" fontId="43" fillId="0" borderId="1" xfId="0" applyFont="1" applyFill="1" applyBorder="1" applyAlignment="1">
      <alignment horizontal="left" vertical="center" wrapText="1"/>
    </xf>
    <xf numFmtId="0" fontId="43" fillId="0" borderId="1" xfId="0" applyFont="1" applyBorder="1" applyAlignment="1">
      <alignment horizontal="left" vertical="center" wrapText="1"/>
    </xf>
    <xf numFmtId="0" fontId="43" fillId="0" borderId="1" xfId="0" applyFont="1" applyBorder="1" applyAlignment="1">
      <alignment horizontal="center" vertical="center" wrapText="1"/>
    </xf>
    <xf numFmtId="0" fontId="0" fillId="0" borderId="1" xfId="0" applyFont="1" applyBorder="1" applyAlignment="1">
      <alignment horizontal="center"/>
    </xf>
    <xf numFmtId="0" fontId="0" fillId="0" borderId="1" xfId="0" applyFont="1" applyBorder="1" applyAlignment="1"/>
    <xf numFmtId="0" fontId="0" fillId="0" borderId="1" xfId="0" applyFont="1" applyBorder="1" applyAlignment="1">
      <alignment wrapText="1"/>
    </xf>
    <xf numFmtId="0" fontId="0" fillId="0" borderId="1" xfId="0" applyFont="1" applyBorder="1" applyAlignment="1">
      <alignment horizontal="center" wrapText="1"/>
    </xf>
    <xf numFmtId="0" fontId="49" fillId="0" borderId="56" xfId="0" applyFont="1" applyBorder="1" applyAlignment="1">
      <alignment horizontal="left" vertical="center" wrapText="1"/>
    </xf>
    <xf numFmtId="0" fontId="7" fillId="0" borderId="57" xfId="0" applyFont="1" applyBorder="1" applyAlignment="1">
      <alignment horizontal="left"/>
    </xf>
    <xf numFmtId="0" fontId="7" fillId="0" borderId="58" xfId="0" applyFont="1" applyBorder="1" applyAlignment="1">
      <alignment horizontal="left"/>
    </xf>
    <xf numFmtId="0" fontId="49" fillId="4" borderId="56" xfId="0" applyFont="1" applyFill="1" applyBorder="1" applyAlignment="1">
      <alignment horizontal="left" vertical="center"/>
    </xf>
    <xf numFmtId="1" fontId="15" fillId="0" borderId="0" xfId="0" applyNumberFormat="1" applyFont="1" applyFill="1" applyBorder="1" applyAlignment="1">
      <alignment horizontal="left" vertical="center" wrapText="1"/>
    </xf>
    <xf numFmtId="0" fontId="8" fillId="0" borderId="0" xfId="0" applyFont="1" applyFill="1" applyBorder="1" applyAlignment="1">
      <alignment vertical="center"/>
    </xf>
    <xf numFmtId="1" fontId="15" fillId="4" borderId="1" xfId="0" applyNumberFormat="1" applyFont="1" applyFill="1" applyBorder="1" applyAlignment="1">
      <alignment horizontal="left" vertical="center" wrapText="1"/>
    </xf>
    <xf numFmtId="0" fontId="8" fillId="0" borderId="1" xfId="0" applyFont="1" applyBorder="1"/>
    <xf numFmtId="1" fontId="15" fillId="0" borderId="1" xfId="0" applyNumberFormat="1" applyFont="1" applyFill="1" applyBorder="1" applyAlignment="1">
      <alignment horizontal="left" vertical="center" wrapText="1"/>
    </xf>
    <xf numFmtId="0" fontId="8" fillId="0" borderId="1" xfId="0" applyFont="1" applyFill="1" applyBorder="1"/>
    <xf numFmtId="0" fontId="9" fillId="19" borderId="96" xfId="0" applyFont="1" applyFill="1" applyBorder="1" applyAlignment="1">
      <alignment horizontal="center" vertical="center" wrapText="1"/>
    </xf>
    <xf numFmtId="0" fontId="8" fillId="0" borderId="39" xfId="0" applyFont="1" applyBorder="1"/>
    <xf numFmtId="0" fontId="8" fillId="0" borderId="75" xfId="0" applyFont="1" applyBorder="1"/>
    <xf numFmtId="165" fontId="62" fillId="4" borderId="14" xfId="0" applyNumberFormat="1" applyFont="1" applyFill="1" applyBorder="1" applyAlignment="1">
      <alignment horizontal="center"/>
    </xf>
    <xf numFmtId="0" fontId="8" fillId="0" borderId="17" xfId="0" applyFont="1" applyBorder="1"/>
    <xf numFmtId="39" fontId="63" fillId="35" borderId="53" xfId="0" applyNumberFormat="1" applyFont="1" applyFill="1" applyBorder="1" applyAlignment="1">
      <alignment horizontal="center" vertical="center" wrapText="1"/>
    </xf>
    <xf numFmtId="0" fontId="8" fillId="17" borderId="54" xfId="0" applyFont="1" applyFill="1" applyBorder="1"/>
    <xf numFmtId="0" fontId="8" fillId="17" borderId="55" xfId="0" applyFont="1" applyFill="1" applyBorder="1"/>
    <xf numFmtId="166" fontId="63" fillId="35" borderId="53" xfId="0" applyNumberFormat="1" applyFont="1" applyFill="1" applyBorder="1" applyAlignment="1">
      <alignment horizontal="center" vertical="center" wrapText="1"/>
    </xf>
    <xf numFmtId="1" fontId="59" fillId="18" borderId="1" xfId="0" applyNumberFormat="1" applyFont="1" applyFill="1" applyBorder="1" applyAlignment="1">
      <alignment horizontal="center" vertical="center" wrapText="1"/>
    </xf>
    <xf numFmtId="0" fontId="9" fillId="19" borderId="8" xfId="0" applyFont="1" applyFill="1" applyBorder="1" applyAlignment="1">
      <alignment horizontal="center" vertical="center" wrapText="1"/>
    </xf>
    <xf numFmtId="0" fontId="8" fillId="0" borderId="9" xfId="0" applyFont="1" applyBorder="1"/>
    <xf numFmtId="0" fontId="8" fillId="0" borderId="10" xfId="0" applyFont="1" applyBorder="1"/>
    <xf numFmtId="0" fontId="49" fillId="0" borderId="69" xfId="0" applyFont="1" applyBorder="1" applyAlignment="1">
      <alignment horizontal="left" vertical="center" wrapText="1"/>
    </xf>
    <xf numFmtId="0" fontId="7" fillId="0" borderId="71" xfId="0" applyFont="1" applyBorder="1" applyAlignment="1">
      <alignment horizontal="left"/>
    </xf>
    <xf numFmtId="0" fontId="7" fillId="0" borderId="70" xfId="0" applyFont="1" applyBorder="1" applyAlignment="1">
      <alignment horizontal="left"/>
    </xf>
    <xf numFmtId="1" fontId="61" fillId="28" borderId="34" xfId="0" applyNumberFormat="1" applyFont="1" applyFill="1" applyBorder="1" applyAlignment="1">
      <alignment horizontal="center" vertical="center"/>
    </xf>
    <xf numFmtId="0" fontId="8" fillId="29" borderId="35" xfId="0" applyFont="1" applyFill="1" applyBorder="1"/>
    <xf numFmtId="0" fontId="8" fillId="29" borderId="42" xfId="0" applyFont="1" applyFill="1" applyBorder="1"/>
    <xf numFmtId="1" fontId="68" fillId="28" borderId="53" xfId="0" applyNumberFormat="1" applyFont="1" applyFill="1" applyBorder="1" applyAlignment="1">
      <alignment horizontal="center" vertical="center" wrapText="1"/>
    </xf>
    <xf numFmtId="1" fontId="68" fillId="28" borderId="55" xfId="0" applyNumberFormat="1" applyFont="1" applyFill="1" applyBorder="1" applyAlignment="1">
      <alignment horizontal="center" vertical="center" wrapText="1"/>
    </xf>
    <xf numFmtId="164" fontId="12" fillId="4" borderId="56" xfId="0" applyNumberFormat="1" applyFont="1" applyFill="1" applyBorder="1" applyAlignment="1">
      <alignment horizontal="center" vertical="center"/>
    </xf>
    <xf numFmtId="0" fontId="12" fillId="0" borderId="58" xfId="0" applyFont="1" applyBorder="1" applyAlignment="1">
      <alignment horizontal="center" vertical="center"/>
    </xf>
    <xf numFmtId="164" fontId="12" fillId="4" borderId="62" xfId="0" applyNumberFormat="1" applyFont="1" applyFill="1" applyBorder="1" applyAlignment="1">
      <alignment horizontal="center" vertical="center"/>
    </xf>
    <xf numFmtId="0" fontId="12" fillId="0" borderId="63" xfId="0" applyFont="1" applyBorder="1" applyAlignment="1">
      <alignment horizontal="center" vertical="center"/>
    </xf>
    <xf numFmtId="0" fontId="12" fillId="0" borderId="57" xfId="0" applyFont="1" applyBorder="1" applyAlignment="1">
      <alignment horizontal="center" vertical="center"/>
    </xf>
    <xf numFmtId="0" fontId="0" fillId="0" borderId="14" xfId="0" applyBorder="1"/>
    <xf numFmtId="0" fontId="0" fillId="0" borderId="17" xfId="0" applyBorder="1"/>
    <xf numFmtId="1" fontId="15" fillId="4" borderId="14" xfId="0" applyNumberFormat="1" applyFont="1" applyFill="1" applyBorder="1" applyAlignment="1">
      <alignment horizontal="center" vertical="center"/>
    </xf>
    <xf numFmtId="0" fontId="8" fillId="0" borderId="14" xfId="0" applyFont="1" applyBorder="1"/>
    <xf numFmtId="164" fontId="12" fillId="4" borderId="66" xfId="0" applyNumberFormat="1" applyFont="1" applyFill="1" applyBorder="1" applyAlignment="1">
      <alignment horizontal="center" vertical="center"/>
    </xf>
    <xf numFmtId="0" fontId="12" fillId="0" borderId="65" xfId="0" applyFont="1" applyBorder="1" applyAlignment="1">
      <alignment horizontal="center" vertical="center"/>
    </xf>
    <xf numFmtId="0" fontId="12" fillId="0" borderId="64" xfId="0" applyFont="1" applyBorder="1" applyAlignment="1">
      <alignment horizontal="center" vertical="center"/>
    </xf>
    <xf numFmtId="164" fontId="12" fillId="4" borderId="67" xfId="0" applyNumberFormat="1" applyFont="1" applyFill="1" applyBorder="1" applyAlignment="1">
      <alignment horizontal="center" vertical="center"/>
    </xf>
    <xf numFmtId="0" fontId="12" fillId="0" borderId="68" xfId="0" applyFont="1" applyBorder="1" applyAlignment="1">
      <alignment horizontal="center" vertical="center"/>
    </xf>
    <xf numFmtId="1" fontId="41" fillId="4" borderId="14" xfId="0" applyNumberFormat="1" applyFont="1" applyFill="1" applyBorder="1" applyAlignment="1">
      <alignment horizontal="center" vertical="center"/>
    </xf>
    <xf numFmtId="164" fontId="12" fillId="4" borderId="64" xfId="0" applyNumberFormat="1" applyFont="1" applyFill="1" applyBorder="1" applyAlignment="1">
      <alignment horizontal="center" vertical="center"/>
    </xf>
    <xf numFmtId="0" fontId="7" fillId="0" borderId="65" xfId="0" applyFont="1" applyBorder="1" applyAlignment="1">
      <alignment horizontal="center" vertical="center"/>
    </xf>
    <xf numFmtId="0" fontId="49" fillId="4" borderId="59" xfId="0" applyFont="1" applyFill="1" applyBorder="1" applyAlignment="1">
      <alignment horizontal="left" vertical="center" wrapText="1"/>
    </xf>
    <xf numFmtId="0" fontId="7" fillId="0" borderId="60" xfId="0" applyFont="1" applyBorder="1" applyAlignment="1">
      <alignment horizontal="left"/>
    </xf>
    <xf numFmtId="0" fontId="7" fillId="0" borderId="61" xfId="0" applyFont="1" applyBorder="1" applyAlignment="1">
      <alignment horizontal="left"/>
    </xf>
    <xf numFmtId="0" fontId="49" fillId="4" borderId="56" xfId="0" applyFont="1" applyFill="1" applyBorder="1" applyAlignment="1">
      <alignment horizontal="left" vertical="center" wrapText="1"/>
    </xf>
    <xf numFmtId="0" fontId="59" fillId="18" borderId="34" xfId="0" applyFont="1" applyFill="1" applyBorder="1" applyAlignment="1">
      <alignment horizontal="center" vertical="center" wrapText="1"/>
    </xf>
    <xf numFmtId="0" fontId="8" fillId="0" borderId="35" xfId="0" applyFont="1" applyBorder="1"/>
    <xf numFmtId="0" fontId="8" fillId="0" borderId="42" xfId="0" applyFont="1" applyBorder="1"/>
    <xf numFmtId="0" fontId="60" fillId="4" borderId="8" xfId="1" applyFont="1" applyFill="1" applyBorder="1" applyAlignment="1">
      <alignment horizontal="center" vertical="center" wrapText="1"/>
    </xf>
    <xf numFmtId="0" fontId="60" fillId="0" borderId="9" xfId="1" applyFont="1" applyBorder="1"/>
    <xf numFmtId="0" fontId="60" fillId="0" borderId="10" xfId="1" applyFont="1" applyBorder="1"/>
    <xf numFmtId="0" fontId="60" fillId="4" borderId="13" xfId="1" applyFont="1" applyFill="1" applyBorder="1" applyAlignment="1">
      <alignment horizontal="center" vertical="center" wrapText="1"/>
    </xf>
    <xf numFmtId="0" fontId="60" fillId="0" borderId="14" xfId="1" applyFont="1" applyBorder="1"/>
    <xf numFmtId="0" fontId="60" fillId="0" borderId="17" xfId="1" applyFont="1" applyBorder="1"/>
    <xf numFmtId="1" fontId="52" fillId="20" borderId="34" xfId="0" applyNumberFormat="1" applyFont="1" applyFill="1" applyBorder="1" applyAlignment="1">
      <alignment horizontal="center" vertical="center" wrapText="1"/>
    </xf>
    <xf numFmtId="0" fontId="8" fillId="21" borderId="35" xfId="0" applyFont="1" applyFill="1" applyBorder="1"/>
    <xf numFmtId="164" fontId="12" fillId="0" borderId="56" xfId="0" applyNumberFormat="1" applyFont="1" applyBorder="1" applyAlignment="1">
      <alignment horizontal="center" vertical="center"/>
    </xf>
    <xf numFmtId="0" fontId="49" fillId="0" borderId="56" xfId="0" applyFont="1" applyBorder="1" applyAlignment="1">
      <alignment horizontal="left" vertical="center"/>
    </xf>
    <xf numFmtId="164" fontId="12" fillId="0" borderId="56" xfId="0" applyNumberFormat="1" applyFont="1" applyFill="1" applyBorder="1" applyAlignment="1">
      <alignment horizontal="center" vertical="center"/>
    </xf>
    <xf numFmtId="0" fontId="12" fillId="0" borderId="57" xfId="0" applyFont="1" applyFill="1" applyBorder="1" applyAlignment="1">
      <alignment horizontal="center" vertical="center"/>
    </xf>
    <xf numFmtId="1" fontId="52" fillId="22" borderId="34" xfId="0" applyNumberFormat="1" applyFont="1" applyFill="1" applyBorder="1" applyAlignment="1">
      <alignment horizontal="center" vertical="center"/>
    </xf>
    <xf numFmtId="0" fontId="8" fillId="13" borderId="42" xfId="0" applyFont="1" applyFill="1" applyBorder="1"/>
    <xf numFmtId="164" fontId="12" fillId="0" borderId="69" xfId="0" applyNumberFormat="1" applyFont="1" applyBorder="1" applyAlignment="1">
      <alignment horizontal="center" vertical="center"/>
    </xf>
    <xf numFmtId="0" fontId="12" fillId="0" borderId="70" xfId="0" applyFont="1" applyBorder="1" applyAlignment="1">
      <alignment horizontal="center" vertical="center"/>
    </xf>
    <xf numFmtId="164" fontId="12" fillId="0" borderId="62" xfId="0" applyNumberFormat="1" applyFont="1" applyBorder="1" applyAlignment="1">
      <alignment horizontal="center" vertical="center"/>
    </xf>
    <xf numFmtId="0" fontId="58" fillId="0" borderId="53" xfId="0" applyFont="1" applyBorder="1" applyAlignment="1">
      <alignment horizontal="center" vertical="center"/>
    </xf>
    <xf numFmtId="0" fontId="8" fillId="0" borderId="54" xfId="0" applyFont="1" applyBorder="1"/>
    <xf numFmtId="0" fontId="8" fillId="0" borderId="55" xfId="0" applyFont="1" applyBorder="1"/>
    <xf numFmtId="1" fontId="52" fillId="33" borderId="8" xfId="0" applyNumberFormat="1" applyFont="1" applyFill="1" applyBorder="1" applyAlignment="1">
      <alignment horizontal="center" vertical="center" wrapText="1"/>
    </xf>
    <xf numFmtId="0" fontId="8" fillId="32" borderId="10" xfId="0" applyFont="1" applyFill="1" applyBorder="1"/>
    <xf numFmtId="164" fontId="12" fillId="0" borderId="72" xfId="0" applyNumberFormat="1" applyFont="1" applyBorder="1" applyAlignment="1">
      <alignment horizontal="center" vertical="center"/>
    </xf>
    <xf numFmtId="0" fontId="12" fillId="0" borderId="73" xfId="0" applyFont="1" applyBorder="1" applyAlignment="1">
      <alignment horizontal="center" vertical="center"/>
    </xf>
    <xf numFmtId="1" fontId="52" fillId="23" borderId="8" xfId="0" applyNumberFormat="1" applyFont="1" applyFill="1" applyBorder="1" applyAlignment="1">
      <alignment horizontal="center" vertical="center" wrapText="1"/>
    </xf>
    <xf numFmtId="0" fontId="8" fillId="24" borderId="10" xfId="0" applyFont="1" applyFill="1" applyBorder="1"/>
    <xf numFmtId="0" fontId="12" fillId="0" borderId="71" xfId="0" applyFont="1" applyBorder="1" applyAlignment="1">
      <alignment horizontal="center" vertical="center"/>
    </xf>
    <xf numFmtId="0" fontId="14" fillId="0" borderId="1" xfId="0" applyFont="1" applyFill="1" applyBorder="1" applyAlignment="1">
      <alignment horizontal="left" vertical="top" wrapText="1"/>
    </xf>
    <xf numFmtId="0" fontId="14" fillId="0" borderId="1" xfId="0" applyFont="1" applyFill="1" applyBorder="1" applyAlignment="1">
      <alignment horizontal="justify" vertical="center" wrapText="1"/>
    </xf>
    <xf numFmtId="0" fontId="42" fillId="0" borderId="1" xfId="0" applyFont="1" applyFill="1" applyBorder="1" applyAlignment="1">
      <alignment horizontal="center" vertical="center" wrapText="1"/>
    </xf>
    <xf numFmtId="0" fontId="42" fillId="0" borderId="1" xfId="0" applyFont="1" applyFill="1" applyBorder="1" applyAlignment="1">
      <alignment vertical="center" wrapText="1"/>
    </xf>
    <xf numFmtId="0" fontId="43" fillId="0" borderId="1" xfId="0" applyFont="1" applyFill="1" applyBorder="1" applyAlignment="1">
      <alignment horizontal="center" vertical="center" wrapText="1"/>
    </xf>
    <xf numFmtId="14" fontId="43" fillId="0" borderId="1" xfId="0" applyNumberFormat="1" applyFont="1" applyFill="1" applyBorder="1" applyAlignment="1">
      <alignment horizontal="center" vertical="center" wrapText="1"/>
    </xf>
    <xf numFmtId="0" fontId="43" fillId="0" borderId="1" xfId="0" applyFont="1" applyFill="1" applyBorder="1" applyAlignment="1">
      <alignment horizontal="justify"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14" fontId="14" fillId="0" borderId="1" xfId="0" applyNumberFormat="1" applyFont="1" applyFill="1" applyBorder="1" applyAlignment="1">
      <alignment horizontal="center" vertical="center" wrapText="1"/>
    </xf>
    <xf numFmtId="0" fontId="21" fillId="0" borderId="1" xfId="0" applyFont="1" applyBorder="1" applyAlignment="1">
      <alignment horizontal="left" vertical="top" wrapText="1"/>
    </xf>
    <xf numFmtId="0" fontId="43" fillId="0" borderId="1" xfId="0" applyFont="1" applyBorder="1" applyAlignment="1">
      <alignment horizontal="left" vertical="top" wrapText="1"/>
    </xf>
    <xf numFmtId="0" fontId="14" fillId="0" borderId="77" xfId="0" applyFont="1" applyFill="1" applyBorder="1" applyAlignment="1">
      <alignment horizontal="center" vertical="top" wrapText="1"/>
    </xf>
    <xf numFmtId="0" fontId="14" fillId="0" borderId="78" xfId="0" applyFont="1" applyFill="1" applyBorder="1" applyAlignment="1">
      <alignment horizontal="center" vertical="top" wrapText="1"/>
    </xf>
    <xf numFmtId="0" fontId="14" fillId="0" borderId="79" xfId="0" applyFont="1" applyFill="1" applyBorder="1" applyAlignment="1">
      <alignment horizontal="center" vertical="top" wrapText="1"/>
    </xf>
    <xf numFmtId="0" fontId="14" fillId="0" borderId="80" xfId="0" applyFont="1" applyFill="1" applyBorder="1" applyAlignment="1">
      <alignment horizontal="center" vertical="top" wrapText="1"/>
    </xf>
    <xf numFmtId="0" fontId="14" fillId="0" borderId="0" xfId="0" applyFont="1" applyFill="1" applyBorder="1" applyAlignment="1">
      <alignment horizontal="center" vertical="top" wrapText="1"/>
    </xf>
    <xf numFmtId="0" fontId="14" fillId="0" borderId="81" xfId="0" applyFont="1" applyFill="1" applyBorder="1" applyAlignment="1">
      <alignment horizontal="center" vertical="top" wrapText="1"/>
    </xf>
    <xf numFmtId="0" fontId="14" fillId="0" borderId="25" xfId="0" applyFont="1" applyFill="1" applyBorder="1" applyAlignment="1">
      <alignment horizontal="center" vertical="top" wrapText="1"/>
    </xf>
    <xf numFmtId="0" fontId="14" fillId="0" borderId="26" xfId="0" applyFont="1" applyFill="1" applyBorder="1" applyAlignment="1">
      <alignment horizontal="center" vertical="top" wrapText="1"/>
    </xf>
    <xf numFmtId="0" fontId="14" fillId="0" borderId="27" xfId="0" applyFont="1" applyFill="1" applyBorder="1" applyAlignment="1">
      <alignment horizontal="center" vertical="top" wrapText="1"/>
    </xf>
    <xf numFmtId="0" fontId="14" fillId="17" borderId="1" xfId="0" applyFont="1" applyFill="1" applyBorder="1" applyAlignment="1">
      <alignment horizontal="left" vertical="top" wrapText="1"/>
    </xf>
    <xf numFmtId="0" fontId="14" fillId="0" borderId="1" xfId="0" applyFont="1" applyBorder="1" applyAlignment="1">
      <alignment horizontal="left" vertical="top" wrapText="1"/>
    </xf>
    <xf numFmtId="0" fontId="44" fillId="0" borderId="1" xfId="0" applyFont="1" applyFill="1" applyBorder="1" applyAlignment="1">
      <alignment horizontal="center" vertical="center" wrapText="1"/>
    </xf>
    <xf numFmtId="14" fontId="48" fillId="0" borderId="1" xfId="0" applyNumberFormat="1" applyFont="1" applyFill="1" applyBorder="1" applyAlignment="1">
      <alignment horizontal="center" vertical="center"/>
    </xf>
    <xf numFmtId="0" fontId="43" fillId="0" borderId="19" xfId="0" applyNumberFormat="1" applyFont="1" applyFill="1" applyBorder="1" applyAlignment="1" applyProtection="1">
      <alignment horizontal="center" vertical="center" wrapText="1"/>
      <protection locked="0"/>
    </xf>
    <xf numFmtId="0" fontId="43" fillId="0" borderId="31" xfId="0" applyNumberFormat="1" applyFont="1" applyFill="1" applyBorder="1" applyAlignment="1" applyProtection="1">
      <alignment horizontal="center" vertical="center" wrapText="1"/>
      <protection locked="0"/>
    </xf>
    <xf numFmtId="0" fontId="43" fillId="0" borderId="15" xfId="0" applyNumberFormat="1" applyFont="1" applyFill="1" applyBorder="1" applyAlignment="1" applyProtection="1">
      <alignment horizontal="center" vertical="center" wrapText="1"/>
      <protection locked="0"/>
    </xf>
    <xf numFmtId="0" fontId="43" fillId="0" borderId="19" xfId="0" applyFont="1" applyFill="1" applyBorder="1" applyAlignment="1">
      <alignment horizontal="center" vertical="center" wrapText="1"/>
    </xf>
    <xf numFmtId="0" fontId="43" fillId="0" borderId="31" xfId="0" applyFont="1" applyFill="1" applyBorder="1" applyAlignment="1">
      <alignment horizontal="center" vertical="center" wrapText="1"/>
    </xf>
    <xf numFmtId="0" fontId="43" fillId="0" borderId="15" xfId="0" applyFont="1" applyFill="1" applyBorder="1" applyAlignment="1">
      <alignment horizontal="center" vertical="center" wrapText="1"/>
    </xf>
    <xf numFmtId="0" fontId="43" fillId="0" borderId="19" xfId="0" applyFont="1" applyFill="1" applyBorder="1" applyAlignment="1">
      <alignment horizontal="left" vertical="center" wrapText="1"/>
    </xf>
    <xf numFmtId="0" fontId="43" fillId="0" borderId="31" xfId="0" applyFont="1" applyFill="1" applyBorder="1" applyAlignment="1">
      <alignment horizontal="left" vertical="center" wrapText="1"/>
    </xf>
    <xf numFmtId="0" fontId="43" fillId="0" borderId="15" xfId="0" applyFont="1" applyFill="1" applyBorder="1" applyAlignment="1">
      <alignment horizontal="left" vertical="center" wrapText="1"/>
    </xf>
    <xf numFmtId="0" fontId="43" fillId="0" borderId="16" xfId="0" applyFont="1" applyFill="1" applyBorder="1" applyAlignment="1">
      <alignment horizontal="center" vertical="center" wrapText="1"/>
    </xf>
    <xf numFmtId="0" fontId="43" fillId="0" borderId="16" xfId="0" applyFont="1" applyFill="1" applyBorder="1" applyAlignment="1">
      <alignment horizontal="left" vertical="center" wrapText="1"/>
    </xf>
    <xf numFmtId="0" fontId="44" fillId="0" borderId="16" xfId="0" applyFont="1" applyFill="1" applyBorder="1" applyAlignment="1">
      <alignment horizontal="center" vertical="center" wrapText="1"/>
    </xf>
    <xf numFmtId="14" fontId="48" fillId="0" borderId="16" xfId="0" applyNumberFormat="1" applyFont="1" applyFill="1" applyBorder="1" applyAlignment="1">
      <alignment horizontal="center" vertical="center"/>
    </xf>
    <xf numFmtId="0" fontId="13" fillId="27" borderId="8" xfId="0" applyFont="1" applyFill="1" applyBorder="1" applyAlignment="1">
      <alignment horizontal="center" vertical="center" wrapText="1"/>
    </xf>
    <xf numFmtId="0" fontId="13" fillId="27" borderId="9" xfId="0" applyFont="1" applyFill="1" applyBorder="1" applyAlignment="1">
      <alignment horizontal="center" vertical="center" wrapText="1"/>
    </xf>
    <xf numFmtId="0" fontId="13" fillId="27" borderId="10" xfId="0" applyFont="1" applyFill="1" applyBorder="1" applyAlignment="1">
      <alignment horizontal="center" vertical="center" wrapText="1"/>
    </xf>
    <xf numFmtId="0" fontId="7" fillId="4" borderId="34" xfId="0" applyFont="1" applyFill="1" applyBorder="1" applyAlignment="1">
      <alignment horizontal="center" vertical="center"/>
    </xf>
    <xf numFmtId="0" fontId="8" fillId="0" borderId="36" xfId="0" applyFont="1" applyBorder="1"/>
    <xf numFmtId="0" fontId="0" fillId="0" borderId="0" xfId="0" applyFont="1" applyAlignment="1"/>
    <xf numFmtId="0" fontId="8" fillId="0" borderId="37" xfId="0" applyFont="1" applyBorder="1"/>
    <xf numFmtId="0" fontId="8" fillId="0" borderId="38" xfId="0" applyFont="1" applyBorder="1"/>
    <xf numFmtId="0" fontId="8" fillId="0" borderId="41" xfId="0" applyFont="1" applyBorder="1"/>
    <xf numFmtId="0" fontId="20" fillId="0" borderId="34" xfId="0" applyFont="1" applyBorder="1" applyAlignment="1">
      <alignment horizontal="center" vertical="center" wrapText="1"/>
    </xf>
    <xf numFmtId="0" fontId="20" fillId="0" borderId="35" xfId="0" applyFont="1" applyBorder="1" applyAlignment="1">
      <alignment horizontal="center" vertical="center" wrapText="1"/>
    </xf>
    <xf numFmtId="0" fontId="20" fillId="0" borderId="74"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75" xfId="0" applyFont="1" applyBorder="1" applyAlignment="1">
      <alignment horizontal="center" vertical="center" wrapText="1"/>
    </xf>
    <xf numFmtId="0" fontId="64" fillId="25" borderId="8" xfId="0" applyFont="1" applyFill="1" applyBorder="1" applyAlignment="1">
      <alignment horizontal="center" vertical="center" wrapText="1"/>
    </xf>
    <xf numFmtId="0" fontId="64" fillId="25" borderId="10" xfId="0" applyFont="1" applyFill="1" applyBorder="1" applyAlignment="1">
      <alignment horizontal="center" vertical="center" wrapText="1"/>
    </xf>
    <xf numFmtId="0" fontId="13" fillId="26" borderId="8" xfId="0" applyFont="1" applyFill="1" applyBorder="1" applyAlignment="1">
      <alignment horizontal="center" vertical="center" wrapText="1"/>
    </xf>
    <xf numFmtId="0" fontId="13" fillId="26" borderId="9" xfId="0" applyFont="1" applyFill="1" applyBorder="1" applyAlignment="1">
      <alignment horizontal="center" vertical="center" wrapText="1"/>
    </xf>
    <xf numFmtId="0" fontId="13" fillId="26" borderId="10" xfId="0" applyFont="1" applyFill="1" applyBorder="1" applyAlignment="1">
      <alignment horizontal="center" vertical="center" wrapText="1"/>
    </xf>
    <xf numFmtId="0" fontId="43" fillId="0" borderId="15" xfId="0" applyFont="1" applyFill="1" applyBorder="1" applyAlignment="1">
      <alignment horizontal="justify" vertical="center" wrapText="1"/>
    </xf>
    <xf numFmtId="0" fontId="44" fillId="0" borderId="15" xfId="0" applyFont="1" applyFill="1" applyBorder="1" applyAlignment="1">
      <alignment horizontal="center" vertical="center" wrapText="1"/>
    </xf>
    <xf numFmtId="14" fontId="43" fillId="0" borderId="15" xfId="0" applyNumberFormat="1" applyFont="1" applyFill="1" applyBorder="1" applyAlignment="1">
      <alignment horizontal="center" vertical="center" wrapText="1"/>
    </xf>
    <xf numFmtId="0" fontId="43" fillId="0" borderId="1" xfId="0" applyFont="1" applyFill="1" applyBorder="1" applyAlignment="1">
      <alignment horizontal="left" vertical="center" wrapText="1"/>
    </xf>
    <xf numFmtId="0" fontId="42" fillId="2" borderId="8" xfId="0" applyFont="1" applyFill="1" applyBorder="1" applyAlignment="1">
      <alignment horizontal="center" vertical="center" wrapText="1"/>
    </xf>
    <xf numFmtId="0" fontId="16" fillId="0" borderId="9" xfId="0" applyFont="1" applyBorder="1"/>
    <xf numFmtId="0" fontId="16" fillId="0" borderId="10" xfId="0" applyFont="1" applyBorder="1"/>
    <xf numFmtId="0" fontId="32" fillId="0" borderId="16" xfId="0" applyFont="1" applyFill="1" applyBorder="1" applyAlignment="1">
      <alignment horizontal="center" vertical="center"/>
    </xf>
    <xf numFmtId="0" fontId="32" fillId="0" borderId="15" xfId="0" applyFont="1" applyFill="1" applyBorder="1" applyAlignment="1">
      <alignment horizontal="center" vertical="center"/>
    </xf>
    <xf numFmtId="0" fontId="0" fillId="0" borderId="16" xfId="0" applyFont="1" applyFill="1" applyBorder="1" applyAlignment="1">
      <alignment horizontal="center" vertical="center" wrapText="1"/>
    </xf>
    <xf numFmtId="0" fontId="0" fillId="0" borderId="15" xfId="0" applyFont="1" applyFill="1" applyBorder="1" applyAlignment="1">
      <alignment horizontal="center" vertical="center" wrapText="1"/>
    </xf>
    <xf numFmtId="14" fontId="0" fillId="0" borderId="16" xfId="0" applyNumberFormat="1" applyFont="1" applyFill="1" applyBorder="1" applyAlignment="1">
      <alignment horizontal="center" vertical="center" wrapText="1"/>
    </xf>
    <xf numFmtId="14" fontId="0" fillId="0" borderId="15" xfId="0" applyNumberFormat="1" applyFont="1" applyFill="1" applyBorder="1" applyAlignment="1">
      <alignment horizontal="center" vertical="center" wrapText="1"/>
    </xf>
    <xf numFmtId="0" fontId="0" fillId="0" borderId="16" xfId="0" applyFont="1" applyBorder="1" applyAlignment="1">
      <alignment horizontal="left" vertical="center" wrapText="1"/>
    </xf>
    <xf numFmtId="0" fontId="0" fillId="0" borderId="15" xfId="0" applyFont="1" applyBorder="1" applyAlignment="1">
      <alignment horizontal="left" vertical="center" wrapText="1"/>
    </xf>
    <xf numFmtId="0" fontId="32" fillId="0" borderId="31" xfId="0" applyFont="1" applyFill="1" applyBorder="1" applyAlignment="1">
      <alignment horizontal="center" vertical="center"/>
    </xf>
    <xf numFmtId="0" fontId="0" fillId="0" borderId="31" xfId="0" applyFont="1" applyFill="1" applyBorder="1" applyAlignment="1">
      <alignment horizontal="center" vertical="center" wrapText="1"/>
    </xf>
    <xf numFmtId="14" fontId="0" fillId="0" borderId="31" xfId="0" applyNumberFormat="1" applyFont="1" applyFill="1" applyBorder="1" applyAlignment="1">
      <alignment horizontal="center" vertical="center" wrapText="1"/>
    </xf>
    <xf numFmtId="0" fontId="0" fillId="0" borderId="16" xfId="0" applyFont="1" applyFill="1" applyBorder="1" applyAlignment="1">
      <alignment horizontal="left" vertical="center" wrapText="1"/>
    </xf>
    <xf numFmtId="0" fontId="0" fillId="0" borderId="31" xfId="0" applyFont="1" applyFill="1" applyBorder="1" applyAlignment="1">
      <alignment horizontal="left" vertical="center" wrapText="1"/>
    </xf>
    <xf numFmtId="0" fontId="0" fillId="0" borderId="31" xfId="0" applyFont="1" applyBorder="1" applyAlignment="1">
      <alignment horizontal="left" vertical="center" wrapText="1"/>
    </xf>
    <xf numFmtId="0" fontId="0" fillId="17" borderId="16" xfId="0" applyFont="1" applyFill="1" applyBorder="1" applyAlignment="1">
      <alignment horizontal="left" vertical="center" wrapText="1"/>
    </xf>
    <xf numFmtId="0" fontId="0" fillId="17" borderId="15" xfId="0" applyFont="1" applyFill="1" applyBorder="1" applyAlignment="1">
      <alignment horizontal="left" vertical="center" wrapText="1"/>
    </xf>
    <xf numFmtId="0" fontId="43" fillId="34" borderId="80" xfId="0" applyFont="1" applyFill="1" applyBorder="1" applyAlignment="1">
      <alignment horizontal="center" vertical="center" wrapText="1"/>
    </xf>
    <xf numFmtId="0" fontId="43" fillId="34" borderId="0" xfId="0" applyFont="1" applyFill="1" applyBorder="1" applyAlignment="1">
      <alignment horizontal="center" vertical="center" wrapText="1"/>
    </xf>
    <xf numFmtId="0" fontId="43" fillId="34" borderId="81" xfId="0" applyFont="1" applyFill="1" applyBorder="1" applyAlignment="1">
      <alignment horizontal="center" vertical="center" wrapText="1"/>
    </xf>
    <xf numFmtId="0" fontId="44" fillId="0" borderId="1" xfId="0" applyFont="1" applyFill="1" applyBorder="1" applyAlignment="1">
      <alignment horizontal="left" vertical="top" wrapText="1"/>
    </xf>
    <xf numFmtId="0" fontId="43" fillId="17" borderId="28" xfId="0" applyFont="1" applyFill="1" applyBorder="1" applyAlignment="1">
      <alignment horizontal="left" vertical="center" wrapText="1"/>
    </xf>
    <xf numFmtId="0" fontId="43" fillId="17" borderId="29" xfId="0" applyFont="1" applyFill="1" applyBorder="1" applyAlignment="1">
      <alignment horizontal="left" vertical="center"/>
    </xf>
    <xf numFmtId="0" fontId="43" fillId="17" borderId="30" xfId="0" applyFont="1" applyFill="1" applyBorder="1" applyAlignment="1">
      <alignment horizontal="left" vertical="center"/>
    </xf>
    <xf numFmtId="0" fontId="44" fillId="17" borderId="28" xfId="0" applyFont="1" applyFill="1" applyBorder="1" applyAlignment="1">
      <alignment horizontal="left" vertical="center" wrapText="1"/>
    </xf>
    <xf numFmtId="0" fontId="43" fillId="17" borderId="29" xfId="0" applyFont="1" applyFill="1" applyBorder="1" applyAlignment="1">
      <alignment horizontal="left" vertical="center" wrapText="1"/>
    </xf>
    <xf numFmtId="0" fontId="43" fillId="17" borderId="30" xfId="0" applyFont="1" applyFill="1" applyBorder="1" applyAlignment="1">
      <alignment horizontal="left" vertical="center" wrapText="1"/>
    </xf>
    <xf numFmtId="0" fontId="0" fillId="0" borderId="16" xfId="0" applyFont="1" applyBorder="1" applyAlignment="1">
      <alignment horizontal="center" vertical="center" wrapText="1"/>
    </xf>
    <xf numFmtId="0" fontId="0" fillId="0" borderId="31" xfId="0" applyFont="1" applyBorder="1" applyAlignment="1">
      <alignment horizontal="center" vertical="center" wrapText="1"/>
    </xf>
    <xf numFmtId="0" fontId="0" fillId="0" borderId="15" xfId="0" applyFont="1" applyBorder="1" applyAlignment="1">
      <alignment horizontal="center" vertical="center" wrapText="1"/>
    </xf>
    <xf numFmtId="0" fontId="43" fillId="0" borderId="1" xfId="0" applyFont="1" applyFill="1" applyBorder="1" applyAlignment="1">
      <alignment horizontal="left" vertical="top" wrapText="1"/>
    </xf>
    <xf numFmtId="0" fontId="43" fillId="0" borderId="28" xfId="0" applyFont="1" applyFill="1" applyBorder="1" applyAlignment="1">
      <alignment horizontal="justify" vertical="center" wrapText="1"/>
    </xf>
    <xf numFmtId="0" fontId="43" fillId="0" borderId="29" xfId="0" applyFont="1" applyFill="1" applyBorder="1" applyAlignment="1">
      <alignment horizontal="justify" vertical="center" wrapText="1"/>
    </xf>
    <xf numFmtId="0" fontId="43" fillId="0" borderId="30" xfId="0" applyFont="1" applyFill="1" applyBorder="1" applyAlignment="1">
      <alignment horizontal="justify" vertical="center" wrapText="1"/>
    </xf>
    <xf numFmtId="0" fontId="43" fillId="0" borderId="28" xfId="0" applyFont="1" applyBorder="1" applyAlignment="1">
      <alignment horizontal="justify" vertical="center" wrapText="1"/>
    </xf>
    <xf numFmtId="0" fontId="43" fillId="0" borderId="29" xfId="0" applyFont="1" applyBorder="1" applyAlignment="1">
      <alignment horizontal="justify" vertical="center" wrapText="1"/>
    </xf>
    <xf numFmtId="0" fontId="43" fillId="0" borderId="30" xfId="0" applyFont="1" applyBorder="1" applyAlignment="1">
      <alignment horizontal="justify" vertical="center" wrapText="1"/>
    </xf>
    <xf numFmtId="0" fontId="55" fillId="0" borderId="25" xfId="0" applyFont="1" applyBorder="1" applyAlignment="1">
      <alignment horizontal="left" vertical="top" wrapText="1"/>
    </xf>
    <xf numFmtId="0" fontId="55" fillId="0" borderId="26" xfId="0" applyFont="1" applyBorder="1" applyAlignment="1">
      <alignment horizontal="left" vertical="top" wrapText="1"/>
    </xf>
    <xf numFmtId="0" fontId="55" fillId="0" borderId="27" xfId="0" applyFont="1" applyBorder="1" applyAlignment="1">
      <alignment horizontal="left" vertical="top" wrapText="1"/>
    </xf>
    <xf numFmtId="0" fontId="18" fillId="16" borderId="23" xfId="0" applyFont="1" applyFill="1" applyBorder="1" applyAlignment="1">
      <alignment horizontal="center" vertical="center" wrapText="1"/>
    </xf>
    <xf numFmtId="0" fontId="18" fillId="16" borderId="24" xfId="0" applyFont="1" applyFill="1" applyBorder="1" applyAlignment="1">
      <alignment horizontal="center" vertical="center" wrapText="1"/>
    </xf>
    <xf numFmtId="0" fontId="18" fillId="16" borderId="76" xfId="0" applyFont="1" applyFill="1" applyBorder="1" applyAlignment="1">
      <alignment horizontal="center" vertical="center" wrapText="1"/>
    </xf>
    <xf numFmtId="0" fontId="42" fillId="2" borderId="23" xfId="0" applyFont="1" applyFill="1" applyBorder="1" applyAlignment="1">
      <alignment horizontal="center" vertical="center" wrapText="1"/>
    </xf>
    <xf numFmtId="0" fontId="42" fillId="2" borderId="24" xfId="0" applyFont="1" applyFill="1" applyBorder="1" applyAlignment="1">
      <alignment horizontal="center" vertical="center" wrapText="1"/>
    </xf>
    <xf numFmtId="0" fontId="42" fillId="2" borderId="91" xfId="0" applyFont="1" applyFill="1" applyBorder="1" applyAlignment="1">
      <alignment horizontal="center" vertical="center" wrapText="1"/>
    </xf>
    <xf numFmtId="0" fontId="13" fillId="27" borderId="23" xfId="0" applyFont="1" applyFill="1" applyBorder="1" applyAlignment="1">
      <alignment horizontal="center" vertical="center" wrapText="1"/>
    </xf>
    <xf numFmtId="0" fontId="13" fillId="27" borderId="24" xfId="0" applyFont="1" applyFill="1" applyBorder="1" applyAlignment="1">
      <alignment horizontal="center" vertical="center" wrapText="1"/>
    </xf>
    <xf numFmtId="0" fontId="13" fillId="27" borderId="91" xfId="0" applyFont="1" applyFill="1" applyBorder="1" applyAlignment="1">
      <alignment horizontal="center" vertical="center" wrapText="1"/>
    </xf>
    <xf numFmtId="0" fontId="64" fillId="25" borderId="23" xfId="0" applyFont="1" applyFill="1" applyBorder="1" applyAlignment="1">
      <alignment horizontal="center" vertical="center" wrapText="1"/>
    </xf>
    <xf numFmtId="0" fontId="64" fillId="25" borderId="24" xfId="0" applyFont="1" applyFill="1" applyBorder="1" applyAlignment="1">
      <alignment horizontal="center" vertical="center" wrapText="1"/>
    </xf>
    <xf numFmtId="0" fontId="64" fillId="25" borderId="91" xfId="0" applyFont="1" applyFill="1" applyBorder="1" applyAlignment="1">
      <alignment horizontal="center" vertical="center" wrapText="1"/>
    </xf>
    <xf numFmtId="0" fontId="7" fillId="4" borderId="35" xfId="0" applyFont="1" applyFill="1" applyBorder="1" applyAlignment="1">
      <alignment horizontal="center" vertical="center"/>
    </xf>
    <xf numFmtId="0" fontId="7" fillId="4" borderId="42" xfId="0" applyFont="1" applyFill="1" applyBorder="1" applyAlignment="1">
      <alignment horizontal="center" vertical="center"/>
    </xf>
    <xf numFmtId="0" fontId="7" fillId="4" borderId="36" xfId="0" applyFont="1" applyFill="1" applyBorder="1" applyAlignment="1">
      <alignment horizontal="center" vertical="center"/>
    </xf>
    <xf numFmtId="0" fontId="7" fillId="4" borderId="0" xfId="0" applyFont="1" applyFill="1" applyBorder="1" applyAlignment="1">
      <alignment horizontal="center" vertical="center"/>
    </xf>
    <xf numFmtId="0" fontId="7" fillId="4" borderId="37" xfId="0" applyFont="1" applyFill="1" applyBorder="1" applyAlignment="1">
      <alignment horizontal="center" vertical="center"/>
    </xf>
    <xf numFmtId="0" fontId="7" fillId="4" borderId="38" xfId="0" applyFont="1" applyFill="1" applyBorder="1" applyAlignment="1">
      <alignment horizontal="center" vertical="center"/>
    </xf>
    <xf numFmtId="0" fontId="7" fillId="4" borderId="39" xfId="0" applyFont="1" applyFill="1" applyBorder="1" applyAlignment="1">
      <alignment horizontal="center" vertical="center"/>
    </xf>
    <xf numFmtId="0" fontId="7" fillId="4" borderId="41" xfId="0" applyFont="1" applyFill="1" applyBorder="1" applyAlignment="1">
      <alignment horizontal="center" vertical="center"/>
    </xf>
    <xf numFmtId="0" fontId="13" fillId="26" borderId="23" xfId="0" applyFont="1" applyFill="1" applyBorder="1" applyAlignment="1">
      <alignment horizontal="center" vertical="center" wrapText="1"/>
    </xf>
    <xf numFmtId="0" fontId="13" fillId="26" borderId="24" xfId="0" applyFont="1" applyFill="1" applyBorder="1" applyAlignment="1">
      <alignment horizontal="center" vertical="center" wrapText="1"/>
    </xf>
    <xf numFmtId="0" fontId="13" fillId="26" borderId="91" xfId="0" applyFont="1" applyFill="1" applyBorder="1" applyAlignment="1">
      <alignment horizontal="center" vertical="center" wrapText="1"/>
    </xf>
    <xf numFmtId="0" fontId="79" fillId="0" borderId="26" xfId="0" applyFont="1" applyBorder="1" applyAlignment="1">
      <alignment horizontal="center"/>
    </xf>
    <xf numFmtId="0" fontId="42" fillId="27" borderId="53" xfId="0" applyFont="1" applyFill="1" applyBorder="1" applyAlignment="1">
      <alignment horizontal="center" vertical="center" wrapText="1"/>
    </xf>
    <xf numFmtId="0" fontId="16" fillId="0" borderId="54" xfId="0" applyFont="1" applyBorder="1"/>
    <xf numFmtId="0" fontId="16" fillId="0" borderId="55" xfId="0" applyFont="1" applyBorder="1"/>
    <xf numFmtId="0" fontId="42" fillId="0" borderId="53" xfId="0" applyFont="1" applyFill="1" applyBorder="1" applyAlignment="1">
      <alignment horizontal="center" vertical="center" wrapText="1"/>
    </xf>
    <xf numFmtId="0" fontId="16" fillId="0" borderId="54" xfId="0" applyFont="1" applyFill="1" applyBorder="1"/>
    <xf numFmtId="0" fontId="16" fillId="0" borderId="55" xfId="0" applyFont="1" applyFill="1" applyBorder="1"/>
    <xf numFmtId="1" fontId="41" fillId="18" borderId="18" xfId="0" applyNumberFormat="1" applyFont="1" applyFill="1" applyBorder="1" applyAlignment="1">
      <alignment horizontal="center" vertical="center" wrapText="1"/>
    </xf>
    <xf numFmtId="1" fontId="41" fillId="18" borderId="19" xfId="0" applyNumberFormat="1" applyFont="1" applyFill="1" applyBorder="1" applyAlignment="1">
      <alignment horizontal="center" vertical="center" wrapText="1"/>
    </xf>
    <xf numFmtId="1" fontId="41" fillId="18" borderId="20" xfId="0" applyNumberFormat="1" applyFont="1" applyFill="1" applyBorder="1" applyAlignment="1">
      <alignment horizontal="center" vertical="center" wrapText="1"/>
    </xf>
    <xf numFmtId="1" fontId="34" fillId="0" borderId="2" xfId="0" applyNumberFormat="1" applyFont="1" applyBorder="1" applyAlignment="1">
      <alignment horizontal="center" vertical="center"/>
    </xf>
    <xf numFmtId="1" fontId="34" fillId="0" borderId="21" xfId="0" applyNumberFormat="1" applyFont="1" applyBorder="1" applyAlignment="1">
      <alignment horizontal="center" vertical="center"/>
    </xf>
    <xf numFmtId="1" fontId="34" fillId="0" borderId="6" xfId="0" applyNumberFormat="1" applyFont="1" applyBorder="1" applyAlignment="1">
      <alignment horizontal="center" vertical="center" wrapText="1"/>
    </xf>
    <xf numFmtId="1" fontId="34" fillId="0" borderId="22" xfId="0" applyNumberFormat="1" applyFont="1" applyBorder="1" applyAlignment="1">
      <alignment horizontal="center" vertical="center" wrapText="1"/>
    </xf>
    <xf numFmtId="1" fontId="34" fillId="12" borderId="0" xfId="0" applyNumberFormat="1" applyFont="1" applyFill="1" applyBorder="1" applyAlignment="1">
      <alignment horizontal="center" vertical="center"/>
    </xf>
    <xf numFmtId="0" fontId="41" fillId="18" borderId="8" xfId="0" applyFont="1" applyFill="1" applyBorder="1" applyAlignment="1">
      <alignment horizontal="center" vertical="center" wrapText="1"/>
    </xf>
    <xf numFmtId="0" fontId="41" fillId="18" borderId="10" xfId="0" applyFont="1" applyFill="1" applyBorder="1" applyAlignment="1">
      <alignment horizontal="center" vertical="center" wrapText="1"/>
    </xf>
    <xf numFmtId="0" fontId="64" fillId="25" borderId="9" xfId="0" applyFont="1" applyFill="1" applyBorder="1" applyAlignment="1">
      <alignment horizontal="center" vertical="center" wrapText="1"/>
    </xf>
    <xf numFmtId="0" fontId="53" fillId="0" borderId="53" xfId="0" applyFont="1" applyFill="1" applyBorder="1" applyAlignment="1">
      <alignment horizontal="center" vertical="center" wrapText="1"/>
    </xf>
    <xf numFmtId="0" fontId="23" fillId="0" borderId="54" xfId="0" applyFont="1" applyFill="1" applyBorder="1"/>
    <xf numFmtId="0" fontId="23" fillId="0" borderId="55" xfId="0" applyFont="1" applyFill="1" applyBorder="1"/>
    <xf numFmtId="1" fontId="34" fillId="0" borderId="4" xfId="0" applyNumberFormat="1" applyFont="1" applyBorder="1" applyAlignment="1">
      <alignment horizontal="center" vertical="center"/>
    </xf>
    <xf numFmtId="1" fontId="34" fillId="0" borderId="1" xfId="0" applyNumberFormat="1" applyFont="1" applyBorder="1" applyAlignment="1">
      <alignment horizontal="center" vertical="center"/>
    </xf>
    <xf numFmtId="0" fontId="44" fillId="0" borderId="28" xfId="0" applyFont="1" applyFill="1" applyBorder="1" applyAlignment="1">
      <alignment horizontal="left" vertical="top" wrapText="1"/>
    </xf>
    <xf numFmtId="0" fontId="44" fillId="0" borderId="29" xfId="0" applyFont="1" applyFill="1" applyBorder="1" applyAlignment="1">
      <alignment horizontal="left" vertical="top" wrapText="1"/>
    </xf>
    <xf numFmtId="0" fontId="44" fillId="0" borderId="30" xfId="0" applyFont="1" applyFill="1" applyBorder="1" applyAlignment="1">
      <alignment horizontal="left" vertical="top" wrapText="1"/>
    </xf>
    <xf numFmtId="0" fontId="43" fillId="0" borderId="1" xfId="0" applyFont="1" applyBorder="1" applyAlignment="1">
      <alignment horizontal="center" vertical="center"/>
    </xf>
    <xf numFmtId="0" fontId="43" fillId="0" borderId="1" xfId="0" applyFont="1" applyBorder="1" applyAlignment="1">
      <alignment horizontal="left" vertical="center" wrapText="1"/>
    </xf>
    <xf numFmtId="0" fontId="44" fillId="0" borderId="1" xfId="0" applyFont="1" applyBorder="1" applyAlignment="1">
      <alignment horizontal="center" vertical="center"/>
    </xf>
    <xf numFmtId="0" fontId="43" fillId="0" borderId="1" xfId="0" applyFont="1" applyBorder="1" applyAlignment="1">
      <alignment horizontal="center" vertical="center" wrapText="1"/>
    </xf>
    <xf numFmtId="14" fontId="18" fillId="0" borderId="1" xfId="0" applyNumberFormat="1" applyFont="1" applyBorder="1" applyAlignment="1">
      <alignment horizontal="center" vertical="center"/>
    </xf>
    <xf numFmtId="0" fontId="43" fillId="0" borderId="25" xfId="0" applyFont="1" applyBorder="1" applyAlignment="1">
      <alignment horizontal="center" vertical="center"/>
    </xf>
    <xf numFmtId="0" fontId="43" fillId="0" borderId="26" xfId="0" applyFont="1" applyBorder="1" applyAlignment="1">
      <alignment horizontal="center" vertical="center"/>
    </xf>
    <xf numFmtId="0" fontId="43" fillId="0" borderId="27" xfId="0" applyFont="1" applyBorder="1" applyAlignment="1">
      <alignment horizontal="center" vertical="center"/>
    </xf>
    <xf numFmtId="0" fontId="0" fillId="0" borderId="28" xfId="0" applyFont="1" applyBorder="1" applyAlignment="1">
      <alignment horizontal="center" vertical="center"/>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0" fillId="0" borderId="28" xfId="0" applyFont="1" applyBorder="1" applyAlignment="1">
      <alignment horizontal="center"/>
    </xf>
    <xf numFmtId="0" fontId="0" fillId="0" borderId="29" xfId="0" applyFont="1" applyBorder="1" applyAlignment="1">
      <alignment horizontal="center"/>
    </xf>
    <xf numFmtId="0" fontId="0" fillId="0" borderId="30" xfId="0" applyFont="1" applyBorder="1" applyAlignment="1">
      <alignment horizontal="center"/>
    </xf>
    <xf numFmtId="0" fontId="44" fillId="0" borderId="1" xfId="0" applyFont="1" applyBorder="1" applyAlignment="1">
      <alignment horizontal="left" vertical="center" wrapText="1"/>
    </xf>
    <xf numFmtId="0" fontId="44" fillId="0" borderId="1" xfId="0" applyFont="1" applyBorder="1" applyAlignment="1">
      <alignment horizontal="left" vertical="center"/>
    </xf>
    <xf numFmtId="0" fontId="44" fillId="17" borderId="1" xfId="0" applyFont="1" applyFill="1" applyBorder="1" applyAlignment="1">
      <alignment horizontal="left" vertical="center" wrapText="1"/>
    </xf>
    <xf numFmtId="0" fontId="18" fillId="16" borderId="8" xfId="0" applyFont="1" applyFill="1" applyBorder="1" applyAlignment="1">
      <alignment horizontal="center" vertical="center" wrapText="1"/>
    </xf>
    <xf numFmtId="0" fontId="18" fillId="16" borderId="9" xfId="0" applyFont="1" applyFill="1" applyBorder="1" applyAlignment="1">
      <alignment horizontal="center" vertical="center" wrapText="1"/>
    </xf>
    <xf numFmtId="0" fontId="18" fillId="16" borderId="94" xfId="0" applyFont="1" applyFill="1" applyBorder="1" applyAlignment="1">
      <alignment horizontal="center" vertical="center" wrapText="1"/>
    </xf>
    <xf numFmtId="0" fontId="43" fillId="0" borderId="16" xfId="0" applyFont="1" applyBorder="1" applyAlignment="1">
      <alignment horizontal="center" vertical="center" wrapText="1"/>
    </xf>
    <xf numFmtId="0" fontId="43" fillId="0" borderId="15" xfId="0" applyFont="1" applyBorder="1" applyAlignment="1">
      <alignment horizontal="center" vertical="center" wrapText="1"/>
    </xf>
    <xf numFmtId="0" fontId="43" fillId="0" borderId="16" xfId="0" applyFont="1" applyBorder="1" applyAlignment="1">
      <alignment horizontal="center" vertical="center"/>
    </xf>
    <xf numFmtId="0" fontId="43" fillId="0" borderId="15" xfId="0" applyFont="1" applyBorder="1" applyAlignment="1">
      <alignment horizontal="center" vertical="center"/>
    </xf>
    <xf numFmtId="14" fontId="43" fillId="0" borderId="16" xfId="0" applyNumberFormat="1" applyFont="1" applyBorder="1" applyAlignment="1">
      <alignment horizontal="center" vertical="center"/>
    </xf>
    <xf numFmtId="14" fontId="43" fillId="0" borderId="15" xfId="0" applyNumberFormat="1" applyFont="1" applyBorder="1" applyAlignment="1">
      <alignment horizontal="center" vertical="center"/>
    </xf>
    <xf numFmtId="0" fontId="48" fillId="0" borderId="16" xfId="0" applyFont="1" applyBorder="1" applyAlignment="1">
      <alignment horizontal="center" vertical="center"/>
    </xf>
    <xf numFmtId="0" fontId="48" fillId="0" borderId="15" xfId="0" applyFont="1" applyBorder="1" applyAlignment="1">
      <alignment horizontal="center" vertical="center"/>
    </xf>
    <xf numFmtId="0" fontId="0" fillId="0" borderId="28" xfId="0" applyFont="1" applyBorder="1" applyAlignment="1">
      <alignment horizontal="left" wrapText="1"/>
    </xf>
    <xf numFmtId="0" fontId="0" fillId="0" borderId="30" xfId="0" applyFont="1" applyBorder="1" applyAlignment="1">
      <alignment horizontal="left" wrapText="1"/>
    </xf>
    <xf numFmtId="14" fontId="48" fillId="0" borderId="15" xfId="0" applyNumberFormat="1" applyFont="1" applyFill="1" applyBorder="1" applyAlignment="1">
      <alignment horizontal="center" vertical="center"/>
    </xf>
    <xf numFmtId="0" fontId="43" fillId="0" borderId="16" xfId="0" applyNumberFormat="1" applyFont="1" applyFill="1" applyBorder="1" applyAlignment="1" applyProtection="1">
      <alignment horizontal="center" vertical="center" wrapText="1"/>
      <protection locked="0"/>
    </xf>
    <xf numFmtId="0" fontId="14" fillId="0" borderId="28" xfId="0" applyFont="1" applyFill="1" applyBorder="1" applyAlignment="1">
      <alignment horizontal="justify" vertical="center" wrapText="1"/>
    </xf>
    <xf numFmtId="0" fontId="14" fillId="0" borderId="29" xfId="0" applyFont="1" applyFill="1" applyBorder="1" applyAlignment="1">
      <alignment horizontal="justify" vertical="center"/>
    </xf>
    <xf numFmtId="0" fontId="18" fillId="0" borderId="1" xfId="0" applyFont="1" applyFill="1" applyBorder="1" applyAlignment="1">
      <alignment horizontal="left" vertical="center" wrapText="1"/>
    </xf>
  </cellXfs>
  <cellStyles count="14">
    <cellStyle name="Hipervínculo" xfId="1" builtinId="8"/>
    <cellStyle name="Normal" xfId="0" builtinId="0"/>
    <cellStyle name="Normal 2" xfId="2"/>
    <cellStyle name="Normal 2 2" xfId="3"/>
    <cellStyle name="Normal 2 2 2" xfId="5"/>
    <cellStyle name="Normal 2 2 2 2" xfId="7"/>
    <cellStyle name="Normal 2 2 2 3" xfId="9"/>
    <cellStyle name="Normal 2 2 2 3 2" xfId="13"/>
    <cellStyle name="Normal 2 2 3" xfId="6"/>
    <cellStyle name="Normal 2 2 4" xfId="8"/>
    <cellStyle name="Normal 2 2 4 2" xfId="12"/>
    <cellStyle name="Normal 2 2 5" xfId="11"/>
    <cellStyle name="Normal 2 3" xfId="10"/>
    <cellStyle name="Porcentaje" xfId="4" builtinId="5"/>
  </cellStyles>
  <dxfs count="147">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ES"/>
            </a:pPr>
            <a:r>
              <a:rPr lang="es-CO"/>
              <a:t>Resultado en Cumplimiento de Acciones</a:t>
            </a:r>
          </a:p>
        </c:rich>
      </c:tx>
      <c:overlay val="0"/>
    </c:title>
    <c:autoTitleDeleted val="0"/>
    <c:plotArea>
      <c:layout/>
      <c:barChart>
        <c:barDir val="bar"/>
        <c:grouping val="clustered"/>
        <c:varyColors val="1"/>
        <c:ser>
          <c:idx val="0"/>
          <c:order val="0"/>
          <c:spPr>
            <a:solidFill>
              <a:srgbClr val="5B9BD5"/>
            </a:solidFill>
          </c:spPr>
          <c:invertIfNegative val="1"/>
          <c:dPt>
            <c:idx val="0"/>
            <c:invertIfNegative val="1"/>
            <c:bubble3D val="0"/>
            <c:extLst xmlns:c16r2="http://schemas.microsoft.com/office/drawing/2015/06/chart">
              <c:ext xmlns:c16="http://schemas.microsoft.com/office/drawing/2014/chart" uri="{C3380CC4-5D6E-409C-BE32-E72D297353CC}">
                <c16:uniqueId val="{00000000-EE7F-4B24-8A07-6FF633519BE2}"/>
              </c:ext>
            </c:extLst>
          </c:dPt>
          <c:dPt>
            <c:idx val="1"/>
            <c:invertIfNegative val="1"/>
            <c:bubble3D val="0"/>
            <c:extLst xmlns:c16r2="http://schemas.microsoft.com/office/drawing/2015/06/chart">
              <c:ext xmlns:c16="http://schemas.microsoft.com/office/drawing/2014/chart" uri="{C3380CC4-5D6E-409C-BE32-E72D297353CC}">
                <c16:uniqueId val="{00000001-EE7F-4B24-8A07-6FF633519BE2}"/>
              </c:ext>
            </c:extLst>
          </c:dPt>
          <c:dPt>
            <c:idx val="2"/>
            <c:invertIfNegative val="1"/>
            <c:bubble3D val="0"/>
            <c:extLst xmlns:c16r2="http://schemas.microsoft.com/office/drawing/2015/06/chart">
              <c:ext xmlns:c16="http://schemas.microsoft.com/office/drawing/2014/chart" uri="{C3380CC4-5D6E-409C-BE32-E72D297353CC}">
                <c16:uniqueId val="{00000002-EE7F-4B24-8A07-6FF633519BE2}"/>
              </c:ext>
            </c:extLst>
          </c:dPt>
          <c:dPt>
            <c:idx val="3"/>
            <c:invertIfNegative val="1"/>
            <c:bubble3D val="0"/>
            <c:extLst xmlns:c16r2="http://schemas.microsoft.com/office/drawing/2015/06/chart">
              <c:ext xmlns:c16="http://schemas.microsoft.com/office/drawing/2014/chart" uri="{C3380CC4-5D6E-409C-BE32-E72D297353CC}">
                <c16:uniqueId val="{00000003-EE7F-4B24-8A07-6FF633519BE2}"/>
              </c:ext>
            </c:extLst>
          </c:dPt>
          <c:dPt>
            <c:idx val="4"/>
            <c:invertIfNegative val="1"/>
            <c:bubble3D val="0"/>
            <c:extLst xmlns:c16r2="http://schemas.microsoft.com/office/drawing/2015/06/chart">
              <c:ext xmlns:c16="http://schemas.microsoft.com/office/drawing/2014/chart" uri="{C3380CC4-5D6E-409C-BE32-E72D297353CC}">
                <c16:uniqueId val="{00000004-EE7F-4B24-8A07-6FF633519BE2}"/>
              </c:ext>
            </c:extLst>
          </c:dPt>
          <c:dLbls>
            <c:spPr>
              <a:noFill/>
              <a:ln w="25400">
                <a:noFill/>
              </a:ln>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CONSOLIDADO!$B$9:$B$13</c:f>
              <c:strCache>
                <c:ptCount val="5"/>
                <c:pt idx="0">
                  <c:v>NÚMERO DE NO CONFORMIDADES, OBSERVACIONES U OP. DE MEJORA</c:v>
                </c:pt>
                <c:pt idx="1">
                  <c:v>TOTAL DE ACCIONES FORMULADAS</c:v>
                </c:pt>
                <c:pt idx="2">
                  <c:v>ACCIONES VENCIDAS</c:v>
                </c:pt>
                <c:pt idx="3">
                  <c:v>ACCIONES EN EJECUCIÓN</c:v>
                </c:pt>
                <c:pt idx="4">
                  <c:v>ACCIONES CERRADAS</c:v>
                </c:pt>
              </c:strCache>
            </c:strRef>
          </c:cat>
          <c:val>
            <c:numRef>
              <c:f>CONSOLIDADO!$E$9:$E$13</c:f>
              <c:numCache>
                <c:formatCode>General</c:formatCode>
                <c:ptCount val="5"/>
                <c:pt idx="0">
                  <c:v>24</c:v>
                </c:pt>
                <c:pt idx="1">
                  <c:v>28</c:v>
                </c:pt>
                <c:pt idx="2">
                  <c:v>0</c:v>
                </c:pt>
                <c:pt idx="3">
                  <c:v>13</c:v>
                </c:pt>
                <c:pt idx="4">
                  <c:v>0</c:v>
                </c:pt>
              </c:numCache>
            </c:numRef>
          </c:val>
          <c:extLst xmlns:c16r2="http://schemas.microsoft.com/office/drawing/2015/06/chart">
            <c:ext xmlns:c16="http://schemas.microsoft.com/office/drawing/2014/chart" uri="{C3380CC4-5D6E-409C-BE32-E72D297353CC}">
              <c16:uniqueId val="{00000005-EE7F-4B24-8A07-6FF633519BE2}"/>
            </c:ex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128227968"/>
        <c:axId val="131731840"/>
      </c:barChart>
      <c:catAx>
        <c:axId val="128227968"/>
        <c:scaling>
          <c:orientation val="maxMin"/>
        </c:scaling>
        <c:delete val="0"/>
        <c:axPos val="l"/>
        <c:numFmt formatCode="General" sourceLinked="1"/>
        <c:majorTickMark val="cross"/>
        <c:minorTickMark val="cross"/>
        <c:tickLblPos val="nextTo"/>
        <c:txPr>
          <a:bodyPr rot="0" vert="horz"/>
          <a:lstStyle/>
          <a:p>
            <a:pPr>
              <a:defRPr lang="es-ES"/>
            </a:pPr>
            <a:endParaRPr lang="es-CO"/>
          </a:p>
        </c:txPr>
        <c:crossAx val="131731840"/>
        <c:crosses val="autoZero"/>
        <c:auto val="1"/>
        <c:lblAlgn val="ctr"/>
        <c:lblOffset val="100"/>
        <c:noMultiLvlLbl val="1"/>
      </c:catAx>
      <c:valAx>
        <c:axId val="131731840"/>
        <c:scaling>
          <c:orientation val="minMax"/>
        </c:scaling>
        <c:delete val="0"/>
        <c:axPos val="b"/>
        <c:majorGridlines>
          <c:spPr>
            <a:ln>
              <a:solidFill>
                <a:srgbClr val="D9D9D9"/>
              </a:solidFill>
            </a:ln>
          </c:spPr>
        </c:majorGridlines>
        <c:numFmt formatCode="General" sourceLinked="1"/>
        <c:majorTickMark val="cross"/>
        <c:minorTickMark val="cross"/>
        <c:tickLblPos val="nextTo"/>
        <c:spPr>
          <a:ln w="47625">
            <a:noFill/>
          </a:ln>
        </c:spPr>
        <c:txPr>
          <a:bodyPr rot="0" vert="horz"/>
          <a:lstStyle/>
          <a:p>
            <a:pPr>
              <a:defRPr lang="es-ES"/>
            </a:pPr>
            <a:endParaRPr lang="es-CO"/>
          </a:p>
        </c:txPr>
        <c:crossAx val="128227968"/>
        <c:crosses val="max"/>
        <c:crossBetween val="between"/>
      </c:valAx>
      <c:spPr>
        <a:solidFill>
          <a:srgbClr val="FFFFFF"/>
        </a:solidFill>
      </c:spPr>
    </c:plotArea>
    <c:plotVisOnly val="1"/>
    <c:dispBlanksAs val="zero"/>
    <c:showDLblsOverMax val="1"/>
  </c:chart>
  <c:spPr>
    <a:solidFill>
      <a:srgbClr val="FFFFFF"/>
    </a:solidFill>
    <a:ln w="19050">
      <a:solidFill>
        <a:srgbClr val="002060"/>
      </a:solidFill>
    </a:ln>
  </c:spPr>
  <c:txPr>
    <a:bodyPr/>
    <a:lstStyle/>
    <a:p>
      <a:pPr>
        <a:defRPr sz="1000" b="1"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lang="es-ES" sz="1400" b="1" i="0" u="none" strike="noStrike" kern="1200" spc="0" baseline="0">
                <a:solidFill>
                  <a:schemeClr val="tx1">
                    <a:lumMod val="65000"/>
                    <a:lumOff val="35000"/>
                  </a:schemeClr>
                </a:solidFill>
                <a:latin typeface="+mn-lt"/>
                <a:ea typeface="+mn-ea"/>
                <a:cs typeface="+mn-cs"/>
              </a:defRPr>
            </a:pPr>
            <a:r>
              <a:rPr lang="es-CO" b="1"/>
              <a:t>PLANES DE MEJORAMIENTO  I TRIMESTRE 2019.</a:t>
            </a:r>
          </a:p>
        </c:rich>
      </c:tx>
      <c:overlay val="0"/>
      <c:spPr>
        <a:noFill/>
        <a:ln>
          <a:noFill/>
        </a:ln>
        <a:effectLst/>
      </c:spPr>
    </c:title>
    <c:autoTitleDeleted val="0"/>
    <c:plotArea>
      <c:layout>
        <c:manualLayout>
          <c:layoutTarget val="inner"/>
          <c:xMode val="edge"/>
          <c:yMode val="edge"/>
          <c:x val="1.9444444444444445E-2"/>
          <c:y val="0.10147854227165302"/>
          <c:w val="0.93888888888888922"/>
          <c:h val="0.73464824318676203"/>
        </c:manualLayout>
      </c:layout>
      <c:barChart>
        <c:barDir val="bar"/>
        <c:grouping val="clustered"/>
        <c:varyColors val="0"/>
        <c:ser>
          <c:idx val="0"/>
          <c:order val="0"/>
          <c:tx>
            <c:strRef>
              <c:f>Hoja1!$P$10</c:f>
              <c:strCache>
                <c:ptCount val="1"/>
                <c:pt idx="0">
                  <c:v>Por procesos</c:v>
                </c:pt>
              </c:strCache>
            </c:strRef>
          </c:tx>
          <c:spPr>
            <a:solidFill>
              <a:schemeClr val="accent1">
                <a:shade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Hoja1!$Q$9:$U$9</c:f>
              <c:strCache>
                <c:ptCount val="5"/>
                <c:pt idx="0">
                  <c:v>No.  Hallazgos </c:v>
                </c:pt>
                <c:pt idx="1">
                  <c:v>No. de Acciones</c:v>
                </c:pt>
                <c:pt idx="2">
                  <c:v>Vencidas</c:v>
                </c:pt>
                <c:pt idx="3">
                  <c:v>En ejecución</c:v>
                </c:pt>
                <c:pt idx="4">
                  <c:v>Cerradas y/o 
Cumplidas</c:v>
                </c:pt>
              </c:strCache>
            </c:strRef>
          </c:cat>
          <c:val>
            <c:numRef>
              <c:f>Hoja1!$Q$10:$U$10</c:f>
              <c:numCache>
                <c:formatCode>General</c:formatCode>
                <c:ptCount val="5"/>
                <c:pt idx="0">
                  <c:v>28</c:v>
                </c:pt>
                <c:pt idx="1">
                  <c:v>31</c:v>
                </c:pt>
                <c:pt idx="2">
                  <c:v>0</c:v>
                </c:pt>
                <c:pt idx="3">
                  <c:v>23</c:v>
                </c:pt>
                <c:pt idx="4">
                  <c:v>8</c:v>
                </c:pt>
              </c:numCache>
            </c:numRef>
          </c:val>
          <c:extLst xmlns:c16r2="http://schemas.microsoft.com/office/drawing/2015/06/chart">
            <c:ext xmlns:c16="http://schemas.microsoft.com/office/drawing/2014/chart" uri="{C3380CC4-5D6E-409C-BE32-E72D297353CC}">
              <c16:uniqueId val="{00000000-9296-4519-B899-AE49CAB1AC91}"/>
            </c:ext>
          </c:extLst>
        </c:ser>
        <c:ser>
          <c:idx val="1"/>
          <c:order val="1"/>
          <c:tx>
            <c:strRef>
              <c:f>Hoja1!$P$11</c:f>
              <c:strCache>
                <c:ptCount val="1"/>
                <c:pt idx="0">
                  <c:v>Institucional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Hoja1!$Q$9:$U$9</c:f>
              <c:strCache>
                <c:ptCount val="5"/>
                <c:pt idx="0">
                  <c:v>No.  Hallazgos </c:v>
                </c:pt>
                <c:pt idx="1">
                  <c:v>No. de Acciones</c:v>
                </c:pt>
                <c:pt idx="2">
                  <c:v>Vencidas</c:v>
                </c:pt>
                <c:pt idx="3">
                  <c:v>En ejecución</c:v>
                </c:pt>
                <c:pt idx="4">
                  <c:v>Cerradas y/o 
Cumplidas</c:v>
                </c:pt>
              </c:strCache>
            </c:strRef>
          </c:cat>
          <c:val>
            <c:numRef>
              <c:f>Hoja1!$Q$11:$U$11</c:f>
              <c:numCache>
                <c:formatCode>General</c:formatCode>
                <c:ptCount val="5"/>
                <c:pt idx="0">
                  <c:v>25</c:v>
                </c:pt>
                <c:pt idx="1">
                  <c:v>26</c:v>
                </c:pt>
                <c:pt idx="3">
                  <c:v>6</c:v>
                </c:pt>
                <c:pt idx="4">
                  <c:v>20</c:v>
                </c:pt>
              </c:numCache>
            </c:numRef>
          </c:val>
          <c:extLst xmlns:c16r2="http://schemas.microsoft.com/office/drawing/2015/06/chart">
            <c:ext xmlns:c16="http://schemas.microsoft.com/office/drawing/2014/chart" uri="{C3380CC4-5D6E-409C-BE32-E72D297353CC}">
              <c16:uniqueId val="{00000001-9296-4519-B899-AE49CAB1AC91}"/>
            </c:ext>
          </c:extLst>
        </c:ser>
        <c:ser>
          <c:idx val="2"/>
          <c:order val="2"/>
          <c:tx>
            <c:strRef>
              <c:f>Hoja1!$P$12</c:f>
              <c:strCache>
                <c:ptCount val="1"/>
                <c:pt idx="0">
                  <c:v>TOTALES</c:v>
                </c:pt>
              </c:strCache>
            </c:strRef>
          </c:tx>
          <c:spPr>
            <a:solidFill>
              <a:schemeClr val="accent1">
                <a:tint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Hoja1!$Q$9:$U$9</c:f>
              <c:strCache>
                <c:ptCount val="5"/>
                <c:pt idx="0">
                  <c:v>No.  Hallazgos </c:v>
                </c:pt>
                <c:pt idx="1">
                  <c:v>No. de Acciones</c:v>
                </c:pt>
                <c:pt idx="2">
                  <c:v>Vencidas</c:v>
                </c:pt>
                <c:pt idx="3">
                  <c:v>En ejecución</c:v>
                </c:pt>
                <c:pt idx="4">
                  <c:v>Cerradas y/o 
Cumplidas</c:v>
                </c:pt>
              </c:strCache>
            </c:strRef>
          </c:cat>
          <c:val>
            <c:numRef>
              <c:f>Hoja1!$Q$12:$U$12</c:f>
              <c:numCache>
                <c:formatCode>General</c:formatCode>
                <c:ptCount val="5"/>
                <c:pt idx="0">
                  <c:v>53</c:v>
                </c:pt>
                <c:pt idx="1">
                  <c:v>57</c:v>
                </c:pt>
                <c:pt idx="2">
                  <c:v>0</c:v>
                </c:pt>
                <c:pt idx="3">
                  <c:v>29</c:v>
                </c:pt>
                <c:pt idx="4">
                  <c:v>28</c:v>
                </c:pt>
              </c:numCache>
            </c:numRef>
          </c:val>
          <c:extLst xmlns:c16r2="http://schemas.microsoft.com/office/drawing/2015/06/chart">
            <c:ext xmlns:c16="http://schemas.microsoft.com/office/drawing/2014/chart" uri="{C3380CC4-5D6E-409C-BE32-E72D297353CC}">
              <c16:uniqueId val="{00000002-9296-4519-B899-AE49CAB1AC91}"/>
            </c:ext>
          </c:extLst>
        </c:ser>
        <c:dLbls>
          <c:showLegendKey val="0"/>
          <c:showVal val="1"/>
          <c:showCatName val="0"/>
          <c:showSerName val="0"/>
          <c:showPercent val="0"/>
          <c:showBubbleSize val="0"/>
        </c:dLbls>
        <c:gapWidth val="182"/>
        <c:axId val="131340544"/>
        <c:axId val="131346432"/>
      </c:barChart>
      <c:catAx>
        <c:axId val="1313405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131346432"/>
        <c:crosses val="autoZero"/>
        <c:auto val="1"/>
        <c:lblAlgn val="ctr"/>
        <c:lblOffset val="100"/>
        <c:noMultiLvlLbl val="0"/>
      </c:catAx>
      <c:valAx>
        <c:axId val="13134643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1313405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lang="es-ES" sz="1600" b="1" i="0" u="none" strike="noStrike" kern="1200" baseline="0">
                <a:solidFill>
                  <a:schemeClr val="tx1">
                    <a:lumMod val="65000"/>
                    <a:lumOff val="35000"/>
                  </a:schemeClr>
                </a:solidFill>
                <a:latin typeface="+mn-lt"/>
                <a:ea typeface="+mn-ea"/>
                <a:cs typeface="+mn-cs"/>
              </a:defRPr>
            </a:pPr>
            <a:r>
              <a:rPr lang="es-CO"/>
              <a:t>EJECUCIÓN PLAN DE MEJORAMIENTO INSTITUCIONAL </a:t>
            </a:r>
          </a:p>
        </c:rich>
      </c:tx>
      <c:overlay val="0"/>
      <c:spPr>
        <a:noFill/>
        <a:ln>
          <a:noFill/>
        </a:ln>
        <a:effectLst/>
      </c:spPr>
    </c:title>
    <c:autoTitleDeleted val="0"/>
    <c:view3D>
      <c:rotX val="30"/>
      <c:rotY val="0"/>
      <c:depthPercent val="100"/>
      <c:rAngAx val="0"/>
      <c:perspective val="3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888888888888889E-2"/>
          <c:y val="0.27342592592592607"/>
          <c:w val="0.93888888888888922"/>
          <c:h val="0.56974482356372202"/>
        </c:manualLayout>
      </c:layout>
      <c:pie3DChart>
        <c:varyColors val="1"/>
        <c:ser>
          <c:idx val="0"/>
          <c:order val="0"/>
          <c:dPt>
            <c:idx val="0"/>
            <c:bubble3D val="0"/>
            <c:spPr>
              <a:gradFill rotWithShape="1">
                <a:gsLst>
                  <a:gs pos="0">
                    <a:schemeClr val="accent1">
                      <a:shade val="65000"/>
                      <a:satMod val="103000"/>
                      <a:lumMod val="102000"/>
                      <a:tint val="94000"/>
                    </a:schemeClr>
                  </a:gs>
                  <a:gs pos="50000">
                    <a:schemeClr val="accent1">
                      <a:shade val="65000"/>
                      <a:satMod val="110000"/>
                      <a:lumMod val="100000"/>
                      <a:shade val="100000"/>
                    </a:schemeClr>
                  </a:gs>
                  <a:gs pos="100000">
                    <a:schemeClr val="accent1">
                      <a:shade val="65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xmlns:c16r2="http://schemas.microsoft.com/office/drawing/2015/06/chart">
              <c:ext xmlns:c16="http://schemas.microsoft.com/office/drawing/2014/chart" uri="{C3380CC4-5D6E-409C-BE32-E72D297353CC}">
                <c16:uniqueId val="{00000001-58FF-49AE-BE63-CB4E5BF5E358}"/>
              </c:ext>
            </c:extLst>
          </c:dPt>
          <c:dPt>
            <c:idx val="1"/>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xmlns:c16r2="http://schemas.microsoft.com/office/drawing/2015/06/chart">
              <c:ext xmlns:c16="http://schemas.microsoft.com/office/drawing/2014/chart" uri="{C3380CC4-5D6E-409C-BE32-E72D297353CC}">
                <c16:uniqueId val="{00000003-58FF-49AE-BE63-CB4E5BF5E358}"/>
              </c:ext>
            </c:extLst>
          </c:dPt>
          <c:dPt>
            <c:idx val="2"/>
            <c:bubble3D val="0"/>
            <c:spPr>
              <a:gradFill rotWithShape="1">
                <a:gsLst>
                  <a:gs pos="0">
                    <a:schemeClr val="accent1">
                      <a:tint val="65000"/>
                      <a:satMod val="103000"/>
                      <a:lumMod val="102000"/>
                      <a:tint val="94000"/>
                    </a:schemeClr>
                  </a:gs>
                  <a:gs pos="50000">
                    <a:schemeClr val="accent1">
                      <a:tint val="65000"/>
                      <a:satMod val="110000"/>
                      <a:lumMod val="100000"/>
                      <a:shade val="100000"/>
                    </a:schemeClr>
                  </a:gs>
                  <a:gs pos="100000">
                    <a:schemeClr val="accent1">
                      <a:tint val="65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xmlns:c16r2="http://schemas.microsoft.com/office/drawing/2015/06/chart">
              <c:ext xmlns:c16="http://schemas.microsoft.com/office/drawing/2014/chart" uri="{C3380CC4-5D6E-409C-BE32-E72D297353CC}">
                <c16:uniqueId val="{00000005-58FF-49AE-BE63-CB4E5BF5E358}"/>
              </c:ext>
            </c:extLst>
          </c:dPt>
          <c:dLbls>
            <c:dLbl>
              <c:idx val="0"/>
              <c:layout>
                <c:manualLayout>
                  <c:x val="0.15559620577050856"/>
                  <c:y val="3.0760790317876912E-2"/>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58FF-49AE-BE63-CB4E5BF5E358}"/>
                </c:ext>
                <c:ext xmlns:c15="http://schemas.microsoft.com/office/drawing/2012/chart" uri="{CE6537A1-D6FC-4f65-9D91-7224C49458BB}"/>
              </c:extLst>
            </c:dLbl>
            <c:dLbl>
              <c:idx val="1"/>
              <c:layout>
                <c:manualLayout>
                  <c:x val="4.9123303034158371E-2"/>
                  <c:y val="3.5870516185468364E-4"/>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58FF-49AE-BE63-CB4E5BF5E358}"/>
                </c:ext>
                <c:ext xmlns:c15="http://schemas.microsoft.com/office/drawing/2012/chart" uri="{CE6537A1-D6FC-4f65-9D91-7224C49458BB}"/>
              </c:extLst>
            </c:dLbl>
            <c:dLbl>
              <c:idx val="2"/>
              <c:layout>
                <c:manualLayout>
                  <c:x val="-7.1356206147481199E-2"/>
                  <c:y val="8.3394940215806471E-2"/>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5-58FF-49AE-BE63-CB4E5BF5E358}"/>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Hoja1!$I$4:$I$6</c:f>
              <c:strCache>
                <c:ptCount val="3"/>
                <c:pt idx="0">
                  <c:v>VENCIDAS</c:v>
                </c:pt>
                <c:pt idx="1">
                  <c:v>CUMPLIDAS</c:v>
                </c:pt>
                <c:pt idx="2">
                  <c:v>EN EJECUCIÓN</c:v>
                </c:pt>
              </c:strCache>
            </c:strRef>
          </c:cat>
          <c:val>
            <c:numRef>
              <c:f>Hoja1!$J$4:$J$6</c:f>
              <c:numCache>
                <c:formatCode>General</c:formatCode>
                <c:ptCount val="3"/>
                <c:pt idx="0">
                  <c:v>0</c:v>
                </c:pt>
                <c:pt idx="1">
                  <c:v>20</c:v>
                </c:pt>
                <c:pt idx="2">
                  <c:v>6</c:v>
                </c:pt>
              </c:numCache>
            </c:numRef>
          </c:val>
          <c:extLst xmlns:c16r2="http://schemas.microsoft.com/office/drawing/2015/06/chart">
            <c:ext xmlns:c16="http://schemas.microsoft.com/office/drawing/2014/chart" uri="{C3380CC4-5D6E-409C-BE32-E72D297353CC}">
              <c16:uniqueId val="{00000006-58FF-49AE-BE63-CB4E5BF5E358}"/>
            </c:ext>
          </c:extLst>
        </c:ser>
        <c:dLbls>
          <c:showLegendKey val="0"/>
          <c:showVal val="0"/>
          <c:showCatName val="1"/>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rtl="0">
            <a:defRPr lang="es-ES" sz="900" b="0" i="0" u="none" strike="noStrike" kern="1200" baseline="0">
              <a:solidFill>
                <a:schemeClr val="tx1">
                  <a:lumMod val="65000"/>
                  <a:lumOff val="35000"/>
                </a:schemeClr>
              </a:solidFill>
              <a:latin typeface="+mn-lt"/>
              <a:ea typeface="+mn-ea"/>
              <a:cs typeface="+mn-cs"/>
            </a:defRPr>
          </a:pPr>
          <a:endParaRPr lang="es-CO"/>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400" b="0" i="0" u="none" strike="noStrike" kern="1200" spc="0" baseline="0">
                <a:solidFill>
                  <a:schemeClr val="tx1">
                    <a:lumMod val="65000"/>
                    <a:lumOff val="35000"/>
                  </a:schemeClr>
                </a:solidFill>
                <a:latin typeface="+mn-lt"/>
                <a:ea typeface="+mn-ea"/>
                <a:cs typeface="+mn-cs"/>
              </a:defRPr>
            </a:pPr>
            <a:r>
              <a:rPr lang="es-CO"/>
              <a:t>Comparativo</a:t>
            </a:r>
            <a:r>
              <a:rPr lang="es-CO" baseline="0"/>
              <a:t> Plan de Mejoramiento por Procesos  </a:t>
            </a:r>
          </a:p>
          <a:p>
            <a:pPr>
              <a:defRPr lang="es-ES" sz="1400" b="0" i="0" u="none" strike="noStrike" kern="1200" spc="0" baseline="0">
                <a:solidFill>
                  <a:schemeClr val="tx1">
                    <a:lumMod val="65000"/>
                    <a:lumOff val="35000"/>
                  </a:schemeClr>
                </a:solidFill>
                <a:latin typeface="+mn-lt"/>
                <a:ea typeface="+mn-ea"/>
                <a:cs typeface="+mn-cs"/>
              </a:defRPr>
            </a:pPr>
            <a:r>
              <a:rPr lang="es-CO" baseline="0"/>
              <a:t>I Trimestre 2019.</a:t>
            </a:r>
            <a:endParaRPr lang="es-CO"/>
          </a:p>
        </c:rich>
      </c:tx>
      <c:overlay val="0"/>
      <c:spPr>
        <a:noFill/>
        <a:ln>
          <a:noFill/>
        </a:ln>
        <a:effectLst/>
      </c:sp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0555555555555565E-2"/>
          <c:y val="0.21321813939924192"/>
          <c:w val="0.93888888888888922"/>
          <c:h val="0.48500729075532228"/>
        </c:manualLayout>
      </c:layout>
      <c:bar3DChart>
        <c:barDir val="col"/>
        <c:grouping val="clustered"/>
        <c:varyColors val="0"/>
        <c:ser>
          <c:idx val="0"/>
          <c:order val="0"/>
          <c:tx>
            <c:strRef>
              <c:f>[5]Hoja1!$N$3</c:f>
              <c:strCache>
                <c:ptCount val="1"/>
                <c:pt idx="0">
                  <c:v>DIC-01</c:v>
                </c:pt>
              </c:strCache>
            </c:strRef>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[5]Hoja1!$O$3:$S$3</c:f>
              <c:numCache>
                <c:formatCode>General</c:formatCode>
                <c:ptCount val="5"/>
                <c:pt idx="0">
                  <c:v>4</c:v>
                </c:pt>
                <c:pt idx="1">
                  <c:v>0</c:v>
                </c:pt>
                <c:pt idx="2">
                  <c:v>4</c:v>
                </c:pt>
                <c:pt idx="3">
                  <c:v>0</c:v>
                </c:pt>
                <c:pt idx="4">
                  <c:v>0</c:v>
                </c:pt>
              </c:numCache>
            </c:numRef>
          </c:val>
          <c:extLst xmlns:c16r2="http://schemas.microsoft.com/office/drawing/2015/06/chart">
            <c:ext xmlns:c16="http://schemas.microsoft.com/office/drawing/2014/chart" uri="{C3380CC4-5D6E-409C-BE32-E72D297353CC}">
              <c16:uniqueId val="{00000000-B88F-4C8E-B1E0-A44236B5DF4D}"/>
            </c:ext>
          </c:extLst>
        </c:ser>
        <c:ser>
          <c:idx val="1"/>
          <c:order val="1"/>
          <c:tx>
            <c:strRef>
              <c:f>[5]Hoja1!$N$4</c:f>
              <c:strCache>
                <c:ptCount val="1"/>
                <c:pt idx="0">
                  <c:v>DIP-02</c:v>
                </c:pt>
              </c:strCache>
            </c:strRef>
          </c:tx>
          <c:spPr>
            <a:solidFill>
              <a:schemeClr val="accent3"/>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[5]Hoja1!$O$4:$S$4</c:f>
              <c:numCache>
                <c:formatCode>General</c:formatCode>
                <c:ptCount val="5"/>
                <c:pt idx="0">
                  <c:v>1</c:v>
                </c:pt>
                <c:pt idx="1">
                  <c:v>1</c:v>
                </c:pt>
                <c:pt idx="2">
                  <c:v>0</c:v>
                </c:pt>
                <c:pt idx="3">
                  <c:v>0</c:v>
                </c:pt>
                <c:pt idx="4">
                  <c:v>0</c:v>
                </c:pt>
              </c:numCache>
            </c:numRef>
          </c:val>
          <c:extLst xmlns:c16r2="http://schemas.microsoft.com/office/drawing/2015/06/chart">
            <c:ext xmlns:c16="http://schemas.microsoft.com/office/drawing/2014/chart" uri="{C3380CC4-5D6E-409C-BE32-E72D297353CC}">
              <c16:uniqueId val="{00000001-B88F-4C8E-B1E0-A44236B5DF4D}"/>
            </c:ext>
          </c:extLst>
        </c:ser>
        <c:ser>
          <c:idx val="2"/>
          <c:order val="2"/>
          <c:tx>
            <c:strRef>
              <c:f>[5]Hoja1!$N$5</c:f>
              <c:strCache>
                <c:ptCount val="1"/>
                <c:pt idx="0">
                  <c:v>AC-10</c:v>
                </c:pt>
              </c:strCache>
            </c:strRef>
          </c:tx>
          <c:spPr>
            <a:solidFill>
              <a:schemeClr val="accent5"/>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[5]Hoja1!$O$5:$S$5</c:f>
              <c:numCache>
                <c:formatCode>General</c:formatCode>
                <c:ptCount val="5"/>
                <c:pt idx="0">
                  <c:v>2</c:v>
                </c:pt>
                <c:pt idx="1">
                  <c:v>0</c:v>
                </c:pt>
                <c:pt idx="2">
                  <c:v>2</c:v>
                </c:pt>
                <c:pt idx="3">
                  <c:v>0</c:v>
                </c:pt>
                <c:pt idx="4">
                  <c:v>0</c:v>
                </c:pt>
              </c:numCache>
            </c:numRef>
          </c:val>
          <c:extLst xmlns:c16r2="http://schemas.microsoft.com/office/drawing/2015/06/chart">
            <c:ext xmlns:c16="http://schemas.microsoft.com/office/drawing/2014/chart" uri="{C3380CC4-5D6E-409C-BE32-E72D297353CC}">
              <c16:uniqueId val="{00000002-B88F-4C8E-B1E0-A44236B5DF4D}"/>
            </c:ext>
          </c:extLst>
        </c:ser>
        <c:ser>
          <c:idx val="3"/>
          <c:order val="3"/>
          <c:tx>
            <c:strRef>
              <c:f>[5]Hoja1!$N$6</c:f>
              <c:strCache>
                <c:ptCount val="1"/>
                <c:pt idx="0">
                  <c:v>IDP-04</c:v>
                </c:pt>
              </c:strCache>
            </c:strRef>
          </c:tx>
          <c:spPr>
            <a:solidFill>
              <a:schemeClr val="accent1">
                <a:lumMod val="6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[5]Hoja1!$O$6:$S$6</c:f>
              <c:numCache>
                <c:formatCode>General</c:formatCode>
                <c:ptCount val="5"/>
                <c:pt idx="0">
                  <c:v>6</c:v>
                </c:pt>
                <c:pt idx="1">
                  <c:v>0</c:v>
                </c:pt>
                <c:pt idx="2">
                  <c:v>6</c:v>
                </c:pt>
                <c:pt idx="3">
                  <c:v>0</c:v>
                </c:pt>
                <c:pt idx="4">
                  <c:v>0</c:v>
                </c:pt>
              </c:numCache>
            </c:numRef>
          </c:val>
          <c:extLst xmlns:c16r2="http://schemas.microsoft.com/office/drawing/2015/06/chart">
            <c:ext xmlns:c16="http://schemas.microsoft.com/office/drawing/2014/chart" uri="{C3380CC4-5D6E-409C-BE32-E72D297353CC}">
              <c16:uniqueId val="{00000003-B88F-4C8E-B1E0-A44236B5DF4D}"/>
            </c:ext>
          </c:extLst>
        </c:ser>
        <c:ser>
          <c:idx val="4"/>
          <c:order val="4"/>
          <c:tx>
            <c:strRef>
              <c:f>[5]Hoja1!$N$7</c:f>
              <c:strCache>
                <c:ptCount val="1"/>
                <c:pt idx="0">
                  <c:v>GD-07</c:v>
                </c:pt>
              </c:strCache>
            </c:strRef>
          </c:tx>
          <c:spPr>
            <a:solidFill>
              <a:schemeClr val="accent3">
                <a:lumMod val="6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[5]Hoja1!$O$7:$S$7</c:f>
              <c:numCache>
                <c:formatCode>General</c:formatCode>
                <c:ptCount val="5"/>
                <c:pt idx="0">
                  <c:v>7</c:v>
                </c:pt>
                <c:pt idx="1">
                  <c:v>1</c:v>
                </c:pt>
                <c:pt idx="2">
                  <c:v>2</c:v>
                </c:pt>
                <c:pt idx="3">
                  <c:v>4</c:v>
                </c:pt>
                <c:pt idx="4">
                  <c:v>0</c:v>
                </c:pt>
              </c:numCache>
            </c:numRef>
          </c:val>
          <c:extLst xmlns:c16r2="http://schemas.microsoft.com/office/drawing/2015/06/chart">
            <c:ext xmlns:c16="http://schemas.microsoft.com/office/drawing/2014/chart" uri="{C3380CC4-5D6E-409C-BE32-E72D297353CC}">
              <c16:uniqueId val="{00000004-B88F-4C8E-B1E0-A44236B5DF4D}"/>
            </c:ext>
          </c:extLst>
        </c:ser>
        <c:ser>
          <c:idx val="5"/>
          <c:order val="5"/>
          <c:tx>
            <c:strRef>
              <c:f>[5]Hoja1!$N$8</c:f>
              <c:strCache>
                <c:ptCount val="1"/>
                <c:pt idx="0">
                  <c:v>GC-08</c:v>
                </c:pt>
              </c:strCache>
            </c:strRef>
          </c:tx>
          <c:spPr>
            <a:solidFill>
              <a:schemeClr val="accent5">
                <a:lumMod val="6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[5]Hoja1!$O$8:$S$8</c:f>
              <c:numCache>
                <c:formatCode>General</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5-B88F-4C8E-B1E0-A44236B5DF4D}"/>
            </c:ext>
          </c:extLst>
        </c:ser>
        <c:ser>
          <c:idx val="6"/>
          <c:order val="6"/>
          <c:tx>
            <c:strRef>
              <c:f>[5]Hoja1!$N$9</c:f>
              <c:strCache>
                <c:ptCount val="1"/>
                <c:pt idx="0">
                  <c:v>GJ-09</c:v>
                </c:pt>
              </c:strCache>
            </c:strRef>
          </c:tx>
          <c:spPr>
            <a:solidFill>
              <a:schemeClr val="accent1">
                <a:lumMod val="80000"/>
                <a:lumOff val="2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[5]Hoja1!$O$9:$S$9</c:f>
              <c:numCache>
                <c:formatCode>General</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6-B88F-4C8E-B1E0-A44236B5DF4D}"/>
            </c:ext>
          </c:extLst>
        </c:ser>
        <c:ser>
          <c:idx val="7"/>
          <c:order val="7"/>
          <c:tx>
            <c:strRef>
              <c:f>[5]Hoja1!$N$10</c:f>
              <c:strCache>
                <c:ptCount val="1"/>
                <c:pt idx="0">
                  <c:v>GRF-11</c:v>
                </c:pt>
              </c:strCache>
            </c:strRef>
          </c:tx>
          <c:spPr>
            <a:solidFill>
              <a:schemeClr val="accent3">
                <a:lumMod val="80000"/>
                <a:lumOff val="2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[5]Hoja1!$O$10:$S$10</c:f>
              <c:numCache>
                <c:formatCode>General</c:formatCode>
                <c:ptCount val="5"/>
                <c:pt idx="0">
                  <c:v>3</c:v>
                </c:pt>
                <c:pt idx="1">
                  <c:v>2</c:v>
                </c:pt>
                <c:pt idx="2">
                  <c:v>0</c:v>
                </c:pt>
                <c:pt idx="3">
                  <c:v>1</c:v>
                </c:pt>
                <c:pt idx="4">
                  <c:v>0</c:v>
                </c:pt>
              </c:numCache>
            </c:numRef>
          </c:val>
          <c:extLst xmlns:c16r2="http://schemas.microsoft.com/office/drawing/2015/06/chart">
            <c:ext xmlns:c16="http://schemas.microsoft.com/office/drawing/2014/chart" uri="{C3380CC4-5D6E-409C-BE32-E72D297353CC}">
              <c16:uniqueId val="{00000007-B88F-4C8E-B1E0-A44236B5DF4D}"/>
            </c:ext>
          </c:extLst>
        </c:ser>
        <c:ser>
          <c:idx val="8"/>
          <c:order val="8"/>
          <c:tx>
            <c:strRef>
              <c:f>[5]Hoja1!$N$11</c:f>
              <c:strCache>
                <c:ptCount val="1"/>
                <c:pt idx="0">
                  <c:v>GT-12</c:v>
                </c:pt>
              </c:strCache>
            </c:strRef>
          </c:tx>
          <c:spPr>
            <a:solidFill>
              <a:schemeClr val="accent5">
                <a:lumMod val="80000"/>
                <a:lumOff val="2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[5]Hoja1!$O$11:$S$11</c:f>
              <c:numCache>
                <c:formatCode>General</c:formatCode>
                <c:ptCount val="5"/>
                <c:pt idx="0">
                  <c:v>12</c:v>
                </c:pt>
                <c:pt idx="1">
                  <c:v>0</c:v>
                </c:pt>
                <c:pt idx="2">
                  <c:v>3</c:v>
                </c:pt>
                <c:pt idx="3">
                  <c:v>6</c:v>
                </c:pt>
                <c:pt idx="4">
                  <c:v>3</c:v>
                </c:pt>
              </c:numCache>
            </c:numRef>
          </c:val>
          <c:extLst xmlns:c16r2="http://schemas.microsoft.com/office/drawing/2015/06/chart">
            <c:ext xmlns:c16="http://schemas.microsoft.com/office/drawing/2014/chart" uri="{C3380CC4-5D6E-409C-BE32-E72D297353CC}">
              <c16:uniqueId val="{00000008-B88F-4C8E-B1E0-A44236B5DF4D}"/>
            </c:ext>
          </c:extLst>
        </c:ser>
        <c:ser>
          <c:idx val="9"/>
          <c:order val="9"/>
          <c:tx>
            <c:strRef>
              <c:f>[5]Hoja1!$N$12</c:f>
              <c:strCache>
                <c:ptCount val="1"/>
                <c:pt idx="0">
                  <c:v>GTH-13</c:v>
                </c:pt>
              </c:strCache>
            </c:strRef>
          </c:tx>
          <c:spPr>
            <a:solidFill>
              <a:schemeClr val="accent1">
                <a:lumMod val="8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[5]Hoja1!$O$12:$S$12</c:f>
              <c:numCache>
                <c:formatCode>General</c:formatCode>
                <c:ptCount val="5"/>
                <c:pt idx="0">
                  <c:v>6</c:v>
                </c:pt>
                <c:pt idx="1">
                  <c:v>0</c:v>
                </c:pt>
                <c:pt idx="2">
                  <c:v>6</c:v>
                </c:pt>
                <c:pt idx="3">
                  <c:v>0</c:v>
                </c:pt>
              </c:numCache>
            </c:numRef>
          </c:val>
          <c:extLst xmlns:c16r2="http://schemas.microsoft.com/office/drawing/2015/06/chart">
            <c:ext xmlns:c16="http://schemas.microsoft.com/office/drawing/2014/chart" uri="{C3380CC4-5D6E-409C-BE32-E72D297353CC}">
              <c16:uniqueId val="{00000009-B88F-4C8E-B1E0-A44236B5DF4D}"/>
            </c:ext>
          </c:extLst>
        </c:ser>
        <c:ser>
          <c:idx val="10"/>
          <c:order val="10"/>
          <c:tx>
            <c:strRef>
              <c:f>[5]Hoja1!$N$13</c:f>
              <c:strCache>
                <c:ptCount val="1"/>
                <c:pt idx="0">
                  <c:v>GF-14</c:v>
                </c:pt>
              </c:strCache>
            </c:strRef>
          </c:tx>
          <c:spPr>
            <a:solidFill>
              <a:schemeClr val="accent3">
                <a:lumMod val="8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[5]Hoja1!$O$13:$S$13</c:f>
              <c:numCache>
                <c:formatCode>General</c:formatCode>
                <c:ptCount val="5"/>
                <c:pt idx="0">
                  <c:v>10</c:v>
                </c:pt>
                <c:pt idx="1">
                  <c:v>0</c:v>
                </c:pt>
                <c:pt idx="2">
                  <c:v>1</c:v>
                </c:pt>
                <c:pt idx="3">
                  <c:v>9</c:v>
                </c:pt>
              </c:numCache>
            </c:numRef>
          </c:val>
          <c:extLst xmlns:c16r2="http://schemas.microsoft.com/office/drawing/2015/06/chart">
            <c:ext xmlns:c16="http://schemas.microsoft.com/office/drawing/2014/chart" uri="{C3380CC4-5D6E-409C-BE32-E72D297353CC}">
              <c16:uniqueId val="{0000000A-B88F-4C8E-B1E0-A44236B5DF4D}"/>
            </c:ext>
          </c:extLst>
        </c:ser>
        <c:ser>
          <c:idx val="11"/>
          <c:order val="11"/>
          <c:tx>
            <c:strRef>
              <c:f>[5]Hoja1!$N$14</c:f>
              <c:strCache>
                <c:ptCount val="1"/>
                <c:pt idx="0">
                  <c:v>CID-15</c:v>
                </c:pt>
              </c:strCache>
            </c:strRef>
          </c:tx>
          <c:spPr>
            <a:solidFill>
              <a:schemeClr val="accent5">
                <a:lumMod val="8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[5]Hoja1!$O$14:$S$14</c:f>
              <c:numCache>
                <c:formatCode>General</c:formatCode>
                <c:ptCount val="5"/>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B-B88F-4C8E-B1E0-A44236B5DF4D}"/>
            </c:ext>
          </c:extLst>
        </c:ser>
        <c:ser>
          <c:idx val="12"/>
          <c:order val="12"/>
          <c:tx>
            <c:strRef>
              <c:f>[5]Hoja1!$N$15</c:f>
              <c:strCache>
                <c:ptCount val="1"/>
                <c:pt idx="0">
                  <c:v>EC-16</c:v>
                </c:pt>
              </c:strCache>
            </c:strRef>
          </c:tx>
          <c:spPr>
            <a:solidFill>
              <a:schemeClr val="accent1">
                <a:lumMod val="60000"/>
                <a:lumOff val="4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[5]Hoja1!$O$15:$S$15</c:f>
              <c:numCache>
                <c:formatCode>General</c:formatCode>
                <c:ptCount val="5"/>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C-B88F-4C8E-B1E0-A44236B5DF4D}"/>
            </c:ext>
          </c:extLst>
        </c:ser>
        <c:ser>
          <c:idx val="13"/>
          <c:order val="13"/>
          <c:tx>
            <c:strRef>
              <c:f>[5]Hoja1!$N$16</c:f>
              <c:strCache>
                <c:ptCount val="1"/>
                <c:pt idx="0">
                  <c:v>MIC-03</c:v>
                </c:pt>
              </c:strCache>
            </c:strRef>
          </c:tx>
          <c:spPr>
            <a:solidFill>
              <a:schemeClr val="accent3">
                <a:lumMod val="60000"/>
                <a:lumOff val="4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[5]Hoja1!$O$16:$S$16</c:f>
              <c:numCache>
                <c:formatCode>General</c:formatCode>
                <c:ptCount val="5"/>
                <c:pt idx="0">
                  <c:v>2</c:v>
                </c:pt>
                <c:pt idx="1">
                  <c:v>0</c:v>
                </c:pt>
                <c:pt idx="2">
                  <c:v>2</c:v>
                </c:pt>
                <c:pt idx="3">
                  <c:v>0</c:v>
                </c:pt>
              </c:numCache>
            </c:numRef>
          </c:val>
          <c:extLst xmlns:c16r2="http://schemas.microsoft.com/office/drawing/2015/06/chart">
            <c:ext xmlns:c16="http://schemas.microsoft.com/office/drawing/2014/chart" uri="{C3380CC4-5D6E-409C-BE32-E72D297353CC}">
              <c16:uniqueId val="{0000000D-B88F-4C8E-B1E0-A44236B5DF4D}"/>
            </c:ext>
          </c:extLst>
        </c:ser>
        <c:ser>
          <c:idx val="14"/>
          <c:order val="14"/>
          <c:tx>
            <c:strRef>
              <c:f>[5]Hoja1!$N$17</c:f>
              <c:strCache>
                <c:ptCount val="1"/>
                <c:pt idx="0">
                  <c:v>IV TRIMESTRE 2018</c:v>
                </c:pt>
              </c:strCache>
            </c:strRef>
          </c:tx>
          <c:spPr>
            <a:solidFill>
              <a:schemeClr val="accent5">
                <a:lumMod val="60000"/>
                <a:lumOff val="4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[5]Hoja1!$O$17:$S$17</c:f>
              <c:numCache>
                <c:formatCode>General</c:formatCode>
                <c:ptCount val="5"/>
                <c:pt idx="0">
                  <c:v>53</c:v>
                </c:pt>
                <c:pt idx="1">
                  <c:v>4</c:v>
                </c:pt>
                <c:pt idx="2">
                  <c:v>26</c:v>
                </c:pt>
                <c:pt idx="3">
                  <c:v>20</c:v>
                </c:pt>
                <c:pt idx="4">
                  <c:v>3</c:v>
                </c:pt>
              </c:numCache>
            </c:numRef>
          </c:val>
          <c:extLst xmlns:c16r2="http://schemas.microsoft.com/office/drawing/2015/06/chart">
            <c:ext xmlns:c16="http://schemas.microsoft.com/office/drawing/2014/chart" uri="{C3380CC4-5D6E-409C-BE32-E72D297353CC}">
              <c16:uniqueId val="{0000000E-B88F-4C8E-B1E0-A44236B5DF4D}"/>
            </c:ext>
          </c:extLst>
        </c:ser>
        <c:ser>
          <c:idx val="15"/>
          <c:order val="15"/>
          <c:tx>
            <c:strRef>
              <c:f>[5]Hoja1!$N$18</c:f>
              <c:strCache>
                <c:ptCount val="1"/>
                <c:pt idx="0">
                  <c:v>I TRIMESTRE 2019</c:v>
                </c:pt>
              </c:strCache>
            </c:strRef>
          </c:tx>
          <c:spPr>
            <a:solidFill>
              <a:schemeClr val="accent1">
                <a:lumMod val="5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[5]Hoja1!$O$18:$S$18</c:f>
              <c:numCache>
                <c:formatCode>General</c:formatCode>
                <c:ptCount val="5"/>
                <c:pt idx="0">
                  <c:v>31</c:v>
                </c:pt>
                <c:pt idx="1">
                  <c:v>0</c:v>
                </c:pt>
                <c:pt idx="2">
                  <c:v>23</c:v>
                </c:pt>
                <c:pt idx="3">
                  <c:v>8</c:v>
                </c:pt>
                <c:pt idx="4">
                  <c:v>0</c:v>
                </c:pt>
              </c:numCache>
            </c:numRef>
          </c:val>
          <c:extLst xmlns:c16r2="http://schemas.microsoft.com/office/drawing/2015/06/chart">
            <c:ext xmlns:c16="http://schemas.microsoft.com/office/drawing/2014/chart" uri="{C3380CC4-5D6E-409C-BE32-E72D297353CC}">
              <c16:uniqueId val="{0000000F-B88F-4C8E-B1E0-A44236B5DF4D}"/>
            </c:ext>
          </c:extLst>
        </c:ser>
        <c:dLbls>
          <c:showLegendKey val="0"/>
          <c:showVal val="1"/>
          <c:showCatName val="0"/>
          <c:showSerName val="0"/>
          <c:showPercent val="0"/>
          <c:showBubbleSize val="0"/>
        </c:dLbls>
        <c:gapWidth val="150"/>
        <c:shape val="box"/>
        <c:axId val="134713344"/>
        <c:axId val="134714880"/>
        <c:axId val="0"/>
      </c:bar3DChart>
      <c:catAx>
        <c:axId val="13471334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134714880"/>
        <c:crosses val="autoZero"/>
        <c:auto val="1"/>
        <c:lblAlgn val="ctr"/>
        <c:lblOffset val="100"/>
        <c:noMultiLvlLbl val="0"/>
      </c:catAx>
      <c:valAx>
        <c:axId val="134714880"/>
        <c:scaling>
          <c:orientation val="minMax"/>
        </c:scaling>
        <c:delete val="1"/>
        <c:axPos val="l"/>
        <c:numFmt formatCode="General" sourceLinked="1"/>
        <c:majorTickMark val="none"/>
        <c:minorTickMark val="none"/>
        <c:tickLblPos val="nextTo"/>
        <c:crossAx val="134713344"/>
        <c:crosses val="autoZero"/>
        <c:crossBetween val="between"/>
      </c:valAx>
      <c:spPr>
        <a:noFill/>
        <a:ln>
          <a:noFill/>
        </a:ln>
        <a:effectLst/>
      </c:spPr>
    </c:plotArea>
    <c:legend>
      <c:legendPos val="t"/>
      <c:layout>
        <c:manualLayout>
          <c:xMode val="edge"/>
          <c:yMode val="edge"/>
          <c:x val="0.17461286089238853"/>
          <c:y val="0.90824074074074057"/>
          <c:w val="0.52299628171478552"/>
          <c:h val="7.8125546806649182E-2"/>
        </c:manualLayout>
      </c:layout>
      <c:overlay val="0"/>
      <c:spPr>
        <a:noFill/>
        <a:ln>
          <a:noFill/>
        </a:ln>
        <a:effectLst/>
      </c:spPr>
      <c:txPr>
        <a:bodyPr rot="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vmlDrawing1.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6</xdr:col>
      <xdr:colOff>574221</xdr:colOff>
      <xdr:row>6</xdr:row>
      <xdr:rowOff>523875</xdr:rowOff>
    </xdr:from>
    <xdr:to>
      <xdr:col>20</xdr:col>
      <xdr:colOff>183696</xdr:colOff>
      <xdr:row>16</xdr:row>
      <xdr:rowOff>0</xdr:rowOff>
    </xdr:to>
    <xdr:graphicFrame macro="">
      <xdr:nvGraphicFramePr>
        <xdr:cNvPr id="852279" name="Chart 3">
          <a:extLst>
            <a:ext uri="{FF2B5EF4-FFF2-40B4-BE49-F238E27FC236}">
              <a16:creationId xmlns:a16="http://schemas.microsoft.com/office/drawing/2014/main" xmlns="" id="{00000000-0008-0000-0000-000037010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2.xml><?xml version="1.0" encoding="utf-8"?>
<xdr:wsDr xmlns:xdr="http://schemas.openxmlformats.org/drawingml/2006/spreadsheetDrawing" xmlns:a="http://schemas.openxmlformats.org/drawingml/2006/main">
  <xdr:twoCellAnchor>
    <xdr:from>
      <xdr:col>0</xdr:col>
      <xdr:colOff>381000</xdr:colOff>
      <xdr:row>16</xdr:row>
      <xdr:rowOff>47625</xdr:rowOff>
    </xdr:from>
    <xdr:to>
      <xdr:col>2</xdr:col>
      <xdr:colOff>781050</xdr:colOff>
      <xdr:row>19</xdr:row>
      <xdr:rowOff>257175</xdr:rowOff>
    </xdr:to>
    <xdr:pic>
      <xdr:nvPicPr>
        <xdr:cNvPr id="3" name="image1.png" descr="LOGO IDEP ULTIMO">
          <a:extLst>
            <a:ext uri="{FF2B5EF4-FFF2-40B4-BE49-F238E27FC236}">
              <a16:creationId xmlns:a16="http://schemas.microsoft.com/office/drawing/2014/main" xmlns="" id="{00000000-0008-0000-0100-000003000000}"/>
            </a:ext>
          </a:extLst>
        </xdr:cNvPr>
        <xdr:cNvPicPr preferRelativeResize="0">
          <a:picLocks noChangeAspect="1" noChangeArrowheads="1"/>
        </xdr:cNvPicPr>
      </xdr:nvPicPr>
      <xdr:blipFill>
        <a:blip xmlns:r="http://schemas.openxmlformats.org/officeDocument/2006/relationships" r:embed="rId1"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21</xdr:row>
      <xdr:rowOff>180975</xdr:rowOff>
    </xdr:to>
    <xdr:sp macro="" textlink="">
      <xdr:nvSpPr>
        <xdr:cNvPr id="4" name="AutoShape 17">
          <a:extLst>
            <a:ext uri="{FF2B5EF4-FFF2-40B4-BE49-F238E27FC236}">
              <a16:creationId xmlns:a16="http://schemas.microsoft.com/office/drawing/2014/main" xmlns="" id="{00000000-0008-0000-0100-000004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5" name="AutoShape 17">
          <a:extLst>
            <a:ext uri="{FF2B5EF4-FFF2-40B4-BE49-F238E27FC236}">
              <a16:creationId xmlns:a16="http://schemas.microsoft.com/office/drawing/2014/main" xmlns="" id="{00000000-0008-0000-0100-000005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6" name="AutoShape 17">
          <a:extLst>
            <a:ext uri="{FF2B5EF4-FFF2-40B4-BE49-F238E27FC236}">
              <a16:creationId xmlns:a16="http://schemas.microsoft.com/office/drawing/2014/main" xmlns="" id="{00000000-0008-0000-0100-000006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7" name="AutoShape 17">
          <a:extLst>
            <a:ext uri="{FF2B5EF4-FFF2-40B4-BE49-F238E27FC236}">
              <a16:creationId xmlns:a16="http://schemas.microsoft.com/office/drawing/2014/main" xmlns="" id="{00000000-0008-0000-0100-000007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8" name="AutoShape 17">
          <a:extLst>
            <a:ext uri="{FF2B5EF4-FFF2-40B4-BE49-F238E27FC236}">
              <a16:creationId xmlns:a16="http://schemas.microsoft.com/office/drawing/2014/main" xmlns="" id="{00000000-0008-0000-0100-000008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9" name="AutoShape 17">
          <a:extLst>
            <a:ext uri="{FF2B5EF4-FFF2-40B4-BE49-F238E27FC236}">
              <a16:creationId xmlns:a16="http://schemas.microsoft.com/office/drawing/2014/main" xmlns="" id="{00000000-0008-0000-0100-000009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0" name="AutoShape 17">
          <a:extLst>
            <a:ext uri="{FF2B5EF4-FFF2-40B4-BE49-F238E27FC236}">
              <a16:creationId xmlns:a16="http://schemas.microsoft.com/office/drawing/2014/main" xmlns="" id="{00000000-0008-0000-0100-00000A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1" name="AutoShape 17">
          <a:extLst>
            <a:ext uri="{FF2B5EF4-FFF2-40B4-BE49-F238E27FC236}">
              <a16:creationId xmlns:a16="http://schemas.microsoft.com/office/drawing/2014/main" xmlns="" id="{00000000-0008-0000-0100-00000B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2" name="AutoShape 17">
          <a:extLst>
            <a:ext uri="{FF2B5EF4-FFF2-40B4-BE49-F238E27FC236}">
              <a16:creationId xmlns:a16="http://schemas.microsoft.com/office/drawing/2014/main" xmlns="" id="{00000000-0008-0000-0100-00000C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3" name="AutoShape 17">
          <a:extLst>
            <a:ext uri="{FF2B5EF4-FFF2-40B4-BE49-F238E27FC236}">
              <a16:creationId xmlns:a16="http://schemas.microsoft.com/office/drawing/2014/main" xmlns="" id="{00000000-0008-0000-0100-00000D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4" name="AutoShape 17">
          <a:extLst>
            <a:ext uri="{FF2B5EF4-FFF2-40B4-BE49-F238E27FC236}">
              <a16:creationId xmlns:a16="http://schemas.microsoft.com/office/drawing/2014/main" xmlns="" id="{00000000-0008-0000-0100-00000E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5" name="AutoShape 17">
          <a:extLst>
            <a:ext uri="{FF2B5EF4-FFF2-40B4-BE49-F238E27FC236}">
              <a16:creationId xmlns:a16="http://schemas.microsoft.com/office/drawing/2014/main" xmlns="" id="{00000000-0008-0000-0100-00000F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6" name="AutoShape 17">
          <a:extLst>
            <a:ext uri="{FF2B5EF4-FFF2-40B4-BE49-F238E27FC236}">
              <a16:creationId xmlns:a16="http://schemas.microsoft.com/office/drawing/2014/main" xmlns="" id="{00000000-0008-0000-0100-000010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7" name="AutoShape 17">
          <a:extLst>
            <a:ext uri="{FF2B5EF4-FFF2-40B4-BE49-F238E27FC236}">
              <a16:creationId xmlns:a16="http://schemas.microsoft.com/office/drawing/2014/main" xmlns="" id="{00000000-0008-0000-0100-000011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8" name="AutoShape 17">
          <a:extLst>
            <a:ext uri="{FF2B5EF4-FFF2-40B4-BE49-F238E27FC236}">
              <a16:creationId xmlns:a16="http://schemas.microsoft.com/office/drawing/2014/main" xmlns="" id="{00000000-0008-0000-0100-000012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9" name="AutoShape 17">
          <a:extLst>
            <a:ext uri="{FF2B5EF4-FFF2-40B4-BE49-F238E27FC236}">
              <a16:creationId xmlns:a16="http://schemas.microsoft.com/office/drawing/2014/main" xmlns="" id="{00000000-0008-0000-0100-000013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20" name="AutoShape 17">
          <a:extLst>
            <a:ext uri="{FF2B5EF4-FFF2-40B4-BE49-F238E27FC236}">
              <a16:creationId xmlns:a16="http://schemas.microsoft.com/office/drawing/2014/main" xmlns="" id="{00000000-0008-0000-0100-000014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381000</xdr:colOff>
      <xdr:row>16</xdr:row>
      <xdr:rowOff>47625</xdr:rowOff>
    </xdr:from>
    <xdr:to>
      <xdr:col>2</xdr:col>
      <xdr:colOff>781050</xdr:colOff>
      <xdr:row>19</xdr:row>
      <xdr:rowOff>257175</xdr:rowOff>
    </xdr:to>
    <xdr:pic>
      <xdr:nvPicPr>
        <xdr:cNvPr id="3" name="image1.png" descr="LOGO IDEP ULTIMO">
          <a:extLst>
            <a:ext uri="{FF2B5EF4-FFF2-40B4-BE49-F238E27FC236}">
              <a16:creationId xmlns:a16="http://schemas.microsoft.com/office/drawing/2014/main" xmlns="" id="{00000000-0008-0000-0200-000003000000}"/>
            </a:ext>
          </a:extLst>
        </xdr:cNvPr>
        <xdr:cNvPicPr preferRelativeResize="0">
          <a:picLocks noChangeAspect="1" noChangeArrowheads="1"/>
        </xdr:cNvPicPr>
      </xdr:nvPicPr>
      <xdr:blipFill>
        <a:blip xmlns:r="http://schemas.openxmlformats.org/officeDocument/2006/relationships" r:embed="rId1" cstate="print"/>
        <a:srcRect/>
        <a:stretch>
          <a:fillRect/>
        </a:stretch>
      </xdr:blipFill>
      <xdr:spPr bwMode="auto">
        <a:xfrm>
          <a:off x="381000" y="47625"/>
          <a:ext cx="1828800"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21</xdr:row>
      <xdr:rowOff>180975</xdr:rowOff>
    </xdr:to>
    <xdr:sp macro="" textlink="">
      <xdr:nvSpPr>
        <xdr:cNvPr id="4" name="AutoShape 17">
          <a:extLst>
            <a:ext uri="{FF2B5EF4-FFF2-40B4-BE49-F238E27FC236}">
              <a16:creationId xmlns:a16="http://schemas.microsoft.com/office/drawing/2014/main" xmlns="" id="{00000000-0008-0000-0200-000004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5" name="AutoShape 17">
          <a:extLst>
            <a:ext uri="{FF2B5EF4-FFF2-40B4-BE49-F238E27FC236}">
              <a16:creationId xmlns:a16="http://schemas.microsoft.com/office/drawing/2014/main" xmlns="" id="{00000000-0008-0000-0200-000005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6" name="AutoShape 17">
          <a:extLst>
            <a:ext uri="{FF2B5EF4-FFF2-40B4-BE49-F238E27FC236}">
              <a16:creationId xmlns:a16="http://schemas.microsoft.com/office/drawing/2014/main" xmlns="" id="{00000000-0008-0000-0200-000006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7" name="AutoShape 17">
          <a:extLst>
            <a:ext uri="{FF2B5EF4-FFF2-40B4-BE49-F238E27FC236}">
              <a16:creationId xmlns:a16="http://schemas.microsoft.com/office/drawing/2014/main" xmlns="" id="{00000000-0008-0000-0200-000007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8" name="AutoShape 17">
          <a:extLst>
            <a:ext uri="{FF2B5EF4-FFF2-40B4-BE49-F238E27FC236}">
              <a16:creationId xmlns:a16="http://schemas.microsoft.com/office/drawing/2014/main" xmlns="" id="{00000000-0008-0000-0200-000008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9" name="AutoShape 17">
          <a:extLst>
            <a:ext uri="{FF2B5EF4-FFF2-40B4-BE49-F238E27FC236}">
              <a16:creationId xmlns:a16="http://schemas.microsoft.com/office/drawing/2014/main" xmlns="" id="{00000000-0008-0000-0200-000009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0" name="AutoShape 17">
          <a:extLst>
            <a:ext uri="{FF2B5EF4-FFF2-40B4-BE49-F238E27FC236}">
              <a16:creationId xmlns:a16="http://schemas.microsoft.com/office/drawing/2014/main" xmlns="" id="{00000000-0008-0000-0200-00000A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1" name="AutoShape 17">
          <a:extLst>
            <a:ext uri="{FF2B5EF4-FFF2-40B4-BE49-F238E27FC236}">
              <a16:creationId xmlns:a16="http://schemas.microsoft.com/office/drawing/2014/main" xmlns="" id="{00000000-0008-0000-0200-00000B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2" name="AutoShape 17">
          <a:extLst>
            <a:ext uri="{FF2B5EF4-FFF2-40B4-BE49-F238E27FC236}">
              <a16:creationId xmlns:a16="http://schemas.microsoft.com/office/drawing/2014/main" xmlns="" id="{00000000-0008-0000-0200-00000C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3" name="AutoShape 17">
          <a:extLst>
            <a:ext uri="{FF2B5EF4-FFF2-40B4-BE49-F238E27FC236}">
              <a16:creationId xmlns:a16="http://schemas.microsoft.com/office/drawing/2014/main" xmlns="" id="{00000000-0008-0000-0200-00000D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4" name="AutoShape 17">
          <a:extLst>
            <a:ext uri="{FF2B5EF4-FFF2-40B4-BE49-F238E27FC236}">
              <a16:creationId xmlns:a16="http://schemas.microsoft.com/office/drawing/2014/main" xmlns="" id="{00000000-0008-0000-0200-00000E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5" name="AutoShape 17">
          <a:extLst>
            <a:ext uri="{FF2B5EF4-FFF2-40B4-BE49-F238E27FC236}">
              <a16:creationId xmlns:a16="http://schemas.microsoft.com/office/drawing/2014/main" xmlns="" id="{00000000-0008-0000-0200-00000F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6" name="AutoShape 17">
          <a:extLst>
            <a:ext uri="{FF2B5EF4-FFF2-40B4-BE49-F238E27FC236}">
              <a16:creationId xmlns:a16="http://schemas.microsoft.com/office/drawing/2014/main" xmlns="" id="{00000000-0008-0000-0200-000010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7" name="AutoShape 17">
          <a:extLst>
            <a:ext uri="{FF2B5EF4-FFF2-40B4-BE49-F238E27FC236}">
              <a16:creationId xmlns:a16="http://schemas.microsoft.com/office/drawing/2014/main" xmlns="" id="{00000000-0008-0000-0200-000011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8" name="AutoShape 17">
          <a:extLst>
            <a:ext uri="{FF2B5EF4-FFF2-40B4-BE49-F238E27FC236}">
              <a16:creationId xmlns:a16="http://schemas.microsoft.com/office/drawing/2014/main" xmlns="" id="{00000000-0008-0000-0200-000012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9" name="AutoShape 17">
          <a:extLst>
            <a:ext uri="{FF2B5EF4-FFF2-40B4-BE49-F238E27FC236}">
              <a16:creationId xmlns:a16="http://schemas.microsoft.com/office/drawing/2014/main" xmlns="" id="{00000000-0008-0000-0200-000013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20" name="AutoShape 17">
          <a:extLst>
            <a:ext uri="{FF2B5EF4-FFF2-40B4-BE49-F238E27FC236}">
              <a16:creationId xmlns:a16="http://schemas.microsoft.com/office/drawing/2014/main" xmlns="" id="{00000000-0008-0000-0200-000014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85725</xdr:colOff>
      <xdr:row>12</xdr:row>
      <xdr:rowOff>300037</xdr:rowOff>
    </xdr:from>
    <xdr:to>
      <xdr:col>20</xdr:col>
      <xdr:colOff>742950</xdr:colOff>
      <xdr:row>32</xdr:row>
      <xdr:rowOff>133350</xdr:rowOff>
    </xdr:to>
    <xdr:graphicFrame macro="">
      <xdr:nvGraphicFramePr>
        <xdr:cNvPr id="4" name="Gráfico 3">
          <a:extLst>
            <a:ext uri="{FF2B5EF4-FFF2-40B4-BE49-F238E27FC236}">
              <a16:creationId xmlns:a16="http://schemas.microsoft.com/office/drawing/2014/main" xmlns=""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66674</xdr:colOff>
      <xdr:row>15</xdr:row>
      <xdr:rowOff>109537</xdr:rowOff>
    </xdr:from>
    <xdr:to>
      <xdr:col>14</xdr:col>
      <xdr:colOff>28574</xdr:colOff>
      <xdr:row>28</xdr:row>
      <xdr:rowOff>176212</xdr:rowOff>
    </xdr:to>
    <xdr:graphicFrame macro="">
      <xdr:nvGraphicFramePr>
        <xdr:cNvPr id="6" name="Gráfico 5">
          <a:extLst>
            <a:ext uri="{FF2B5EF4-FFF2-40B4-BE49-F238E27FC236}">
              <a16:creationId xmlns:a16="http://schemas.microsoft.com/office/drawing/2014/main" xmlns="" id="{00000000-0008-0000-03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923925</xdr:colOff>
      <xdr:row>49</xdr:row>
      <xdr:rowOff>9525</xdr:rowOff>
    </xdr:from>
    <xdr:to>
      <xdr:col>14</xdr:col>
      <xdr:colOff>152400</xdr:colOff>
      <xdr:row>64</xdr:row>
      <xdr:rowOff>0</xdr:rowOff>
    </xdr:to>
    <xdr:graphicFrame macro="">
      <xdr:nvGraphicFramePr>
        <xdr:cNvPr id="7" name="Gráfico 6">
          <a:extLst>
            <a:ext uri="{FF2B5EF4-FFF2-40B4-BE49-F238E27FC236}">
              <a16:creationId xmlns:a16="http://schemas.microsoft.com/office/drawing/2014/main" xmlns=""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2" name="Shape 22">
          <a:hlinkClick xmlns:r="http://schemas.openxmlformats.org/officeDocument/2006/relationships" r:id="rId1"/>
          <a:extLst>
            <a:ext uri="{FF2B5EF4-FFF2-40B4-BE49-F238E27FC236}">
              <a16:creationId xmlns:a16="http://schemas.microsoft.com/office/drawing/2014/main" xmlns="" id="{00000000-0008-0000-0400-000016000000}"/>
            </a:ext>
          </a:extLst>
        </xdr:cNvPr>
        <xdr:cNvSpPr/>
      </xdr:nvSpPr>
      <xdr:spPr>
        <a:xfrm>
          <a:off x="4655438" y="3413288"/>
          <a:ext cx="1381125" cy="73342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66193" name="image1.png" descr="LOGO IDEP ULTIMO">
          <a:extLst>
            <a:ext uri="{FF2B5EF4-FFF2-40B4-BE49-F238E27FC236}">
              <a16:creationId xmlns:a16="http://schemas.microsoft.com/office/drawing/2014/main" xmlns="" id="{00000000-0008-0000-0400-000091370D00}"/>
            </a:ext>
          </a:extLst>
        </xdr:cNvPr>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29</xdr:row>
      <xdr:rowOff>180975</xdr:rowOff>
    </xdr:to>
    <xdr:sp macro="" textlink="">
      <xdr:nvSpPr>
        <xdr:cNvPr id="866194" name="Rectangle 17" hidden="1">
          <a:extLst>
            <a:ext uri="{FF2B5EF4-FFF2-40B4-BE49-F238E27FC236}">
              <a16:creationId xmlns:a16="http://schemas.microsoft.com/office/drawing/2014/main" xmlns="" id="{00000000-0008-0000-0400-000092370D00}"/>
            </a:ext>
          </a:extLst>
        </xdr:cNvPr>
        <xdr:cNvSpPr>
          <a:spLocks noSelect="1" noChangeArrowheads="1"/>
        </xdr:cNvSpPr>
      </xdr:nvSpPr>
      <xdr:spPr bwMode="auto">
        <a:xfrm>
          <a:off x="0" y="0"/>
          <a:ext cx="10382250" cy="6619875"/>
        </a:xfrm>
        <a:prstGeom prst="rect">
          <a:avLst/>
        </a:pr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66195" name="AutoShape 17">
          <a:extLst>
            <a:ext uri="{FF2B5EF4-FFF2-40B4-BE49-F238E27FC236}">
              <a16:creationId xmlns:a16="http://schemas.microsoft.com/office/drawing/2014/main" xmlns="" id="{00000000-0008-0000-0400-000093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66196" name="AutoShape 17">
          <a:extLst>
            <a:ext uri="{FF2B5EF4-FFF2-40B4-BE49-F238E27FC236}">
              <a16:creationId xmlns:a16="http://schemas.microsoft.com/office/drawing/2014/main" xmlns="" id="{00000000-0008-0000-0400-000094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66197" name="AutoShape 17">
          <a:extLst>
            <a:ext uri="{FF2B5EF4-FFF2-40B4-BE49-F238E27FC236}">
              <a16:creationId xmlns:a16="http://schemas.microsoft.com/office/drawing/2014/main" xmlns="" id="{00000000-0008-0000-0400-000095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66198" name="AutoShape 17">
          <a:extLst>
            <a:ext uri="{FF2B5EF4-FFF2-40B4-BE49-F238E27FC236}">
              <a16:creationId xmlns:a16="http://schemas.microsoft.com/office/drawing/2014/main" xmlns="" id="{00000000-0008-0000-0400-000096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66199" name="AutoShape 17">
          <a:extLst>
            <a:ext uri="{FF2B5EF4-FFF2-40B4-BE49-F238E27FC236}">
              <a16:creationId xmlns:a16="http://schemas.microsoft.com/office/drawing/2014/main" xmlns="" id="{00000000-0008-0000-0400-000097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66200" name="AutoShape 17">
          <a:extLst>
            <a:ext uri="{FF2B5EF4-FFF2-40B4-BE49-F238E27FC236}">
              <a16:creationId xmlns:a16="http://schemas.microsoft.com/office/drawing/2014/main" xmlns="" id="{00000000-0008-0000-0400-000098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66201" name="AutoShape 17">
          <a:extLst>
            <a:ext uri="{FF2B5EF4-FFF2-40B4-BE49-F238E27FC236}">
              <a16:creationId xmlns:a16="http://schemas.microsoft.com/office/drawing/2014/main" xmlns="" id="{00000000-0008-0000-0400-000099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66202" name="AutoShape 17">
          <a:extLst>
            <a:ext uri="{FF2B5EF4-FFF2-40B4-BE49-F238E27FC236}">
              <a16:creationId xmlns:a16="http://schemas.microsoft.com/office/drawing/2014/main" xmlns="" id="{00000000-0008-0000-0400-00009A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66203" name="AutoShape 17">
          <a:extLst>
            <a:ext uri="{FF2B5EF4-FFF2-40B4-BE49-F238E27FC236}">
              <a16:creationId xmlns:a16="http://schemas.microsoft.com/office/drawing/2014/main" xmlns="" id="{00000000-0008-0000-0400-00009B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66204" name="AutoShape 17">
          <a:extLst>
            <a:ext uri="{FF2B5EF4-FFF2-40B4-BE49-F238E27FC236}">
              <a16:creationId xmlns:a16="http://schemas.microsoft.com/office/drawing/2014/main" xmlns="" id="{00000000-0008-0000-0400-00009C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66205" name="AutoShape 17">
          <a:extLst>
            <a:ext uri="{FF2B5EF4-FFF2-40B4-BE49-F238E27FC236}">
              <a16:creationId xmlns:a16="http://schemas.microsoft.com/office/drawing/2014/main" xmlns="" id="{00000000-0008-0000-0400-00009D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66206" name="AutoShape 17">
          <a:extLst>
            <a:ext uri="{FF2B5EF4-FFF2-40B4-BE49-F238E27FC236}">
              <a16:creationId xmlns:a16="http://schemas.microsoft.com/office/drawing/2014/main" xmlns="" id="{00000000-0008-0000-0400-00009E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66207" name="AutoShape 17">
          <a:extLst>
            <a:ext uri="{FF2B5EF4-FFF2-40B4-BE49-F238E27FC236}">
              <a16:creationId xmlns:a16="http://schemas.microsoft.com/office/drawing/2014/main" xmlns="" id="{00000000-0008-0000-0400-00009F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66208" name="AutoShape 17">
          <a:extLst>
            <a:ext uri="{FF2B5EF4-FFF2-40B4-BE49-F238E27FC236}">
              <a16:creationId xmlns:a16="http://schemas.microsoft.com/office/drawing/2014/main" xmlns="" id="{00000000-0008-0000-0400-0000A0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66209" name="AutoShape 17">
          <a:extLst>
            <a:ext uri="{FF2B5EF4-FFF2-40B4-BE49-F238E27FC236}">
              <a16:creationId xmlns:a16="http://schemas.microsoft.com/office/drawing/2014/main" xmlns="" id="{00000000-0008-0000-0400-0000A1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66210" name="AutoShape 17">
          <a:extLst>
            <a:ext uri="{FF2B5EF4-FFF2-40B4-BE49-F238E27FC236}">
              <a16:creationId xmlns:a16="http://schemas.microsoft.com/office/drawing/2014/main" xmlns="" id="{00000000-0008-0000-0400-0000A2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66211" name="AutoShape 17">
          <a:extLst>
            <a:ext uri="{FF2B5EF4-FFF2-40B4-BE49-F238E27FC236}">
              <a16:creationId xmlns:a16="http://schemas.microsoft.com/office/drawing/2014/main" xmlns="" id="{00000000-0008-0000-0400-0000A3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a:extLst>
            <a:ext uri="{FF2B5EF4-FFF2-40B4-BE49-F238E27FC236}">
              <a16:creationId xmlns:a16="http://schemas.microsoft.com/office/drawing/2014/main" xmlns="" id="{00000000-0008-0000-0500-000002000000}"/>
            </a:ext>
          </a:extLst>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79373" name="image1.png" descr="LOGO IDEP ULTIMO">
          <a:extLst>
            <a:ext uri="{FF2B5EF4-FFF2-40B4-BE49-F238E27FC236}">
              <a16:creationId xmlns:a16="http://schemas.microsoft.com/office/drawing/2014/main" xmlns="" id="{00000000-0008-0000-0500-00000D6B0D00}"/>
            </a:ext>
          </a:extLst>
        </xdr:cNvPr>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79374" name="AutoShape 17">
          <a:extLst>
            <a:ext uri="{FF2B5EF4-FFF2-40B4-BE49-F238E27FC236}">
              <a16:creationId xmlns:a16="http://schemas.microsoft.com/office/drawing/2014/main" xmlns="" id="{00000000-0008-0000-0500-00000E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75" name="AutoShape 17">
          <a:extLst>
            <a:ext uri="{FF2B5EF4-FFF2-40B4-BE49-F238E27FC236}">
              <a16:creationId xmlns:a16="http://schemas.microsoft.com/office/drawing/2014/main" xmlns="" id="{00000000-0008-0000-0500-00000F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76" name="AutoShape 17">
          <a:extLst>
            <a:ext uri="{FF2B5EF4-FFF2-40B4-BE49-F238E27FC236}">
              <a16:creationId xmlns:a16="http://schemas.microsoft.com/office/drawing/2014/main" xmlns="" id="{00000000-0008-0000-0500-000010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77" name="AutoShape 17">
          <a:extLst>
            <a:ext uri="{FF2B5EF4-FFF2-40B4-BE49-F238E27FC236}">
              <a16:creationId xmlns:a16="http://schemas.microsoft.com/office/drawing/2014/main" xmlns="" id="{00000000-0008-0000-0500-000011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78" name="AutoShape 17">
          <a:extLst>
            <a:ext uri="{FF2B5EF4-FFF2-40B4-BE49-F238E27FC236}">
              <a16:creationId xmlns:a16="http://schemas.microsoft.com/office/drawing/2014/main" xmlns="" id="{00000000-0008-0000-0500-000012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79" name="AutoShape 17">
          <a:extLst>
            <a:ext uri="{FF2B5EF4-FFF2-40B4-BE49-F238E27FC236}">
              <a16:creationId xmlns:a16="http://schemas.microsoft.com/office/drawing/2014/main" xmlns="" id="{00000000-0008-0000-0500-000013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0" name="AutoShape 17">
          <a:extLst>
            <a:ext uri="{FF2B5EF4-FFF2-40B4-BE49-F238E27FC236}">
              <a16:creationId xmlns:a16="http://schemas.microsoft.com/office/drawing/2014/main" xmlns="" id="{00000000-0008-0000-0500-000014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1" name="AutoShape 17">
          <a:extLst>
            <a:ext uri="{FF2B5EF4-FFF2-40B4-BE49-F238E27FC236}">
              <a16:creationId xmlns:a16="http://schemas.microsoft.com/office/drawing/2014/main" xmlns="" id="{00000000-0008-0000-0500-000015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2" name="AutoShape 17">
          <a:extLst>
            <a:ext uri="{FF2B5EF4-FFF2-40B4-BE49-F238E27FC236}">
              <a16:creationId xmlns:a16="http://schemas.microsoft.com/office/drawing/2014/main" xmlns="" id="{00000000-0008-0000-0500-000016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3" name="AutoShape 17">
          <a:extLst>
            <a:ext uri="{FF2B5EF4-FFF2-40B4-BE49-F238E27FC236}">
              <a16:creationId xmlns:a16="http://schemas.microsoft.com/office/drawing/2014/main" xmlns="" id="{00000000-0008-0000-0500-000017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4" name="AutoShape 17">
          <a:extLst>
            <a:ext uri="{FF2B5EF4-FFF2-40B4-BE49-F238E27FC236}">
              <a16:creationId xmlns:a16="http://schemas.microsoft.com/office/drawing/2014/main" xmlns="" id="{00000000-0008-0000-0500-000018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5" name="AutoShape 17">
          <a:extLst>
            <a:ext uri="{FF2B5EF4-FFF2-40B4-BE49-F238E27FC236}">
              <a16:creationId xmlns:a16="http://schemas.microsoft.com/office/drawing/2014/main" xmlns="" id="{00000000-0008-0000-0500-000019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6" name="AutoShape 17">
          <a:extLst>
            <a:ext uri="{FF2B5EF4-FFF2-40B4-BE49-F238E27FC236}">
              <a16:creationId xmlns:a16="http://schemas.microsoft.com/office/drawing/2014/main" xmlns="" id="{00000000-0008-0000-0500-00001A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7" name="AutoShape 17">
          <a:extLst>
            <a:ext uri="{FF2B5EF4-FFF2-40B4-BE49-F238E27FC236}">
              <a16:creationId xmlns:a16="http://schemas.microsoft.com/office/drawing/2014/main" xmlns="" id="{00000000-0008-0000-0500-00001B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8" name="AutoShape 17">
          <a:extLst>
            <a:ext uri="{FF2B5EF4-FFF2-40B4-BE49-F238E27FC236}">
              <a16:creationId xmlns:a16="http://schemas.microsoft.com/office/drawing/2014/main" xmlns="" id="{00000000-0008-0000-0500-00001C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9" name="AutoShape 17">
          <a:extLst>
            <a:ext uri="{FF2B5EF4-FFF2-40B4-BE49-F238E27FC236}">
              <a16:creationId xmlns:a16="http://schemas.microsoft.com/office/drawing/2014/main" xmlns="" id="{00000000-0008-0000-0500-00001D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90" name="AutoShape 17">
          <a:extLst>
            <a:ext uri="{FF2B5EF4-FFF2-40B4-BE49-F238E27FC236}">
              <a16:creationId xmlns:a16="http://schemas.microsoft.com/office/drawing/2014/main" xmlns="" id="{00000000-0008-0000-0500-00001E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a:extLst>
            <a:ext uri="{FF2B5EF4-FFF2-40B4-BE49-F238E27FC236}">
              <a16:creationId xmlns:a16="http://schemas.microsoft.com/office/drawing/2014/main" xmlns="" id="{00000000-0008-0000-0600-000002000000}"/>
            </a:ext>
          </a:extLst>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80389" name="image1.png" descr="LOGO IDEP ULTIMO">
          <a:extLst>
            <a:ext uri="{FF2B5EF4-FFF2-40B4-BE49-F238E27FC236}">
              <a16:creationId xmlns:a16="http://schemas.microsoft.com/office/drawing/2014/main" xmlns="" id="{00000000-0008-0000-0600-0000056F0D00}"/>
            </a:ext>
          </a:extLst>
        </xdr:cNvPr>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80390" name="AutoShape 17">
          <a:extLst>
            <a:ext uri="{FF2B5EF4-FFF2-40B4-BE49-F238E27FC236}">
              <a16:creationId xmlns:a16="http://schemas.microsoft.com/office/drawing/2014/main" xmlns="" id="{00000000-0008-0000-0600-000006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391" name="AutoShape 17">
          <a:extLst>
            <a:ext uri="{FF2B5EF4-FFF2-40B4-BE49-F238E27FC236}">
              <a16:creationId xmlns:a16="http://schemas.microsoft.com/office/drawing/2014/main" xmlns="" id="{00000000-0008-0000-0600-000007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392" name="AutoShape 17">
          <a:extLst>
            <a:ext uri="{FF2B5EF4-FFF2-40B4-BE49-F238E27FC236}">
              <a16:creationId xmlns:a16="http://schemas.microsoft.com/office/drawing/2014/main" xmlns="" id="{00000000-0008-0000-0600-000008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393" name="AutoShape 17">
          <a:extLst>
            <a:ext uri="{FF2B5EF4-FFF2-40B4-BE49-F238E27FC236}">
              <a16:creationId xmlns:a16="http://schemas.microsoft.com/office/drawing/2014/main" xmlns="" id="{00000000-0008-0000-0600-000009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394" name="AutoShape 17">
          <a:extLst>
            <a:ext uri="{FF2B5EF4-FFF2-40B4-BE49-F238E27FC236}">
              <a16:creationId xmlns:a16="http://schemas.microsoft.com/office/drawing/2014/main" xmlns="" id="{00000000-0008-0000-0600-00000A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395" name="AutoShape 17">
          <a:extLst>
            <a:ext uri="{FF2B5EF4-FFF2-40B4-BE49-F238E27FC236}">
              <a16:creationId xmlns:a16="http://schemas.microsoft.com/office/drawing/2014/main" xmlns="" id="{00000000-0008-0000-0600-00000B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396" name="AutoShape 17">
          <a:extLst>
            <a:ext uri="{FF2B5EF4-FFF2-40B4-BE49-F238E27FC236}">
              <a16:creationId xmlns:a16="http://schemas.microsoft.com/office/drawing/2014/main" xmlns="" id="{00000000-0008-0000-0600-00000C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397" name="AutoShape 17">
          <a:extLst>
            <a:ext uri="{FF2B5EF4-FFF2-40B4-BE49-F238E27FC236}">
              <a16:creationId xmlns:a16="http://schemas.microsoft.com/office/drawing/2014/main" xmlns="" id="{00000000-0008-0000-0600-00000D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398" name="AutoShape 17">
          <a:extLst>
            <a:ext uri="{FF2B5EF4-FFF2-40B4-BE49-F238E27FC236}">
              <a16:creationId xmlns:a16="http://schemas.microsoft.com/office/drawing/2014/main" xmlns="" id="{00000000-0008-0000-0600-00000E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399" name="AutoShape 17">
          <a:extLst>
            <a:ext uri="{FF2B5EF4-FFF2-40B4-BE49-F238E27FC236}">
              <a16:creationId xmlns:a16="http://schemas.microsoft.com/office/drawing/2014/main" xmlns="" id="{00000000-0008-0000-0600-00000F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400" name="AutoShape 17">
          <a:extLst>
            <a:ext uri="{FF2B5EF4-FFF2-40B4-BE49-F238E27FC236}">
              <a16:creationId xmlns:a16="http://schemas.microsoft.com/office/drawing/2014/main" xmlns="" id="{00000000-0008-0000-0600-000010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401" name="AutoShape 17">
          <a:extLst>
            <a:ext uri="{FF2B5EF4-FFF2-40B4-BE49-F238E27FC236}">
              <a16:creationId xmlns:a16="http://schemas.microsoft.com/office/drawing/2014/main" xmlns="" id="{00000000-0008-0000-0600-000011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402" name="AutoShape 17">
          <a:extLst>
            <a:ext uri="{FF2B5EF4-FFF2-40B4-BE49-F238E27FC236}">
              <a16:creationId xmlns:a16="http://schemas.microsoft.com/office/drawing/2014/main" xmlns="" id="{00000000-0008-0000-0600-000012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403" name="AutoShape 17">
          <a:extLst>
            <a:ext uri="{FF2B5EF4-FFF2-40B4-BE49-F238E27FC236}">
              <a16:creationId xmlns:a16="http://schemas.microsoft.com/office/drawing/2014/main" xmlns="" id="{00000000-0008-0000-0600-000013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404" name="AutoShape 17">
          <a:extLst>
            <a:ext uri="{FF2B5EF4-FFF2-40B4-BE49-F238E27FC236}">
              <a16:creationId xmlns:a16="http://schemas.microsoft.com/office/drawing/2014/main" xmlns="" id="{00000000-0008-0000-0600-000014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405" name="AutoShape 17">
          <a:extLst>
            <a:ext uri="{FF2B5EF4-FFF2-40B4-BE49-F238E27FC236}">
              <a16:creationId xmlns:a16="http://schemas.microsoft.com/office/drawing/2014/main" xmlns="" id="{00000000-0008-0000-0600-000015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406" name="AutoShape 17">
          <a:extLst>
            <a:ext uri="{FF2B5EF4-FFF2-40B4-BE49-F238E27FC236}">
              <a16:creationId xmlns:a16="http://schemas.microsoft.com/office/drawing/2014/main" xmlns="" id="{00000000-0008-0000-0600-000016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a:extLst>
            <a:ext uri="{FF2B5EF4-FFF2-40B4-BE49-F238E27FC236}">
              <a16:creationId xmlns:a16="http://schemas.microsoft.com/office/drawing/2014/main" xmlns="" id="{00000000-0008-0000-0700-000002000000}"/>
            </a:ext>
          </a:extLst>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81413" name="image1.png" descr="LOGO IDEP ULTIMO">
          <a:extLst>
            <a:ext uri="{FF2B5EF4-FFF2-40B4-BE49-F238E27FC236}">
              <a16:creationId xmlns:a16="http://schemas.microsoft.com/office/drawing/2014/main" xmlns="" id="{00000000-0008-0000-0700-000005730D00}"/>
            </a:ext>
          </a:extLst>
        </xdr:cNvPr>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81414" name="AutoShape 17">
          <a:extLst>
            <a:ext uri="{FF2B5EF4-FFF2-40B4-BE49-F238E27FC236}">
              <a16:creationId xmlns:a16="http://schemas.microsoft.com/office/drawing/2014/main" xmlns="" id="{00000000-0008-0000-0700-000006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15" name="AutoShape 17">
          <a:extLst>
            <a:ext uri="{FF2B5EF4-FFF2-40B4-BE49-F238E27FC236}">
              <a16:creationId xmlns:a16="http://schemas.microsoft.com/office/drawing/2014/main" xmlns="" id="{00000000-0008-0000-0700-000007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16" name="AutoShape 17">
          <a:extLst>
            <a:ext uri="{FF2B5EF4-FFF2-40B4-BE49-F238E27FC236}">
              <a16:creationId xmlns:a16="http://schemas.microsoft.com/office/drawing/2014/main" xmlns="" id="{00000000-0008-0000-0700-000008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17" name="AutoShape 17">
          <a:extLst>
            <a:ext uri="{FF2B5EF4-FFF2-40B4-BE49-F238E27FC236}">
              <a16:creationId xmlns:a16="http://schemas.microsoft.com/office/drawing/2014/main" xmlns="" id="{00000000-0008-0000-0700-000009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18" name="AutoShape 17">
          <a:extLst>
            <a:ext uri="{FF2B5EF4-FFF2-40B4-BE49-F238E27FC236}">
              <a16:creationId xmlns:a16="http://schemas.microsoft.com/office/drawing/2014/main" xmlns="" id="{00000000-0008-0000-0700-00000A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19" name="AutoShape 17">
          <a:extLst>
            <a:ext uri="{FF2B5EF4-FFF2-40B4-BE49-F238E27FC236}">
              <a16:creationId xmlns:a16="http://schemas.microsoft.com/office/drawing/2014/main" xmlns="" id="{00000000-0008-0000-0700-00000B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0" name="AutoShape 17">
          <a:extLst>
            <a:ext uri="{FF2B5EF4-FFF2-40B4-BE49-F238E27FC236}">
              <a16:creationId xmlns:a16="http://schemas.microsoft.com/office/drawing/2014/main" xmlns="" id="{00000000-0008-0000-0700-00000C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1" name="AutoShape 17">
          <a:extLst>
            <a:ext uri="{FF2B5EF4-FFF2-40B4-BE49-F238E27FC236}">
              <a16:creationId xmlns:a16="http://schemas.microsoft.com/office/drawing/2014/main" xmlns="" id="{00000000-0008-0000-0700-00000D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2" name="AutoShape 17">
          <a:extLst>
            <a:ext uri="{FF2B5EF4-FFF2-40B4-BE49-F238E27FC236}">
              <a16:creationId xmlns:a16="http://schemas.microsoft.com/office/drawing/2014/main" xmlns="" id="{00000000-0008-0000-0700-00000E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3" name="AutoShape 17">
          <a:extLst>
            <a:ext uri="{FF2B5EF4-FFF2-40B4-BE49-F238E27FC236}">
              <a16:creationId xmlns:a16="http://schemas.microsoft.com/office/drawing/2014/main" xmlns="" id="{00000000-0008-0000-0700-00000F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4" name="AutoShape 17">
          <a:extLst>
            <a:ext uri="{FF2B5EF4-FFF2-40B4-BE49-F238E27FC236}">
              <a16:creationId xmlns:a16="http://schemas.microsoft.com/office/drawing/2014/main" xmlns="" id="{00000000-0008-0000-0700-000010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5" name="AutoShape 17">
          <a:extLst>
            <a:ext uri="{FF2B5EF4-FFF2-40B4-BE49-F238E27FC236}">
              <a16:creationId xmlns:a16="http://schemas.microsoft.com/office/drawing/2014/main" xmlns="" id="{00000000-0008-0000-0700-000011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6" name="AutoShape 17">
          <a:extLst>
            <a:ext uri="{FF2B5EF4-FFF2-40B4-BE49-F238E27FC236}">
              <a16:creationId xmlns:a16="http://schemas.microsoft.com/office/drawing/2014/main" xmlns="" id="{00000000-0008-0000-0700-000012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7" name="AutoShape 17">
          <a:extLst>
            <a:ext uri="{FF2B5EF4-FFF2-40B4-BE49-F238E27FC236}">
              <a16:creationId xmlns:a16="http://schemas.microsoft.com/office/drawing/2014/main" xmlns="" id="{00000000-0008-0000-0700-000013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8" name="AutoShape 17">
          <a:extLst>
            <a:ext uri="{FF2B5EF4-FFF2-40B4-BE49-F238E27FC236}">
              <a16:creationId xmlns:a16="http://schemas.microsoft.com/office/drawing/2014/main" xmlns="" id="{00000000-0008-0000-0700-000014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9" name="AutoShape 17">
          <a:extLst>
            <a:ext uri="{FF2B5EF4-FFF2-40B4-BE49-F238E27FC236}">
              <a16:creationId xmlns:a16="http://schemas.microsoft.com/office/drawing/2014/main" xmlns="" id="{00000000-0008-0000-0700-000015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30" name="AutoShape 17">
          <a:extLst>
            <a:ext uri="{FF2B5EF4-FFF2-40B4-BE49-F238E27FC236}">
              <a16:creationId xmlns:a16="http://schemas.microsoft.com/office/drawing/2014/main" xmlns="" id="{00000000-0008-0000-0700-000016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a:extLst>
            <a:ext uri="{FF2B5EF4-FFF2-40B4-BE49-F238E27FC236}">
              <a16:creationId xmlns:a16="http://schemas.microsoft.com/office/drawing/2014/main" xmlns="" id="{00000000-0008-0000-0800-000002000000}"/>
            </a:ext>
          </a:extLst>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74291" name="image1.png" descr="LOGO IDEP ULTIMO">
          <a:extLst>
            <a:ext uri="{FF2B5EF4-FFF2-40B4-BE49-F238E27FC236}">
              <a16:creationId xmlns:a16="http://schemas.microsoft.com/office/drawing/2014/main" xmlns="" id="{00000000-0008-0000-0800-000033570D00}"/>
            </a:ext>
          </a:extLst>
        </xdr:cNvPr>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74292" name="AutoShape 17">
          <a:extLst>
            <a:ext uri="{FF2B5EF4-FFF2-40B4-BE49-F238E27FC236}">
              <a16:creationId xmlns:a16="http://schemas.microsoft.com/office/drawing/2014/main" xmlns="" id="{00000000-0008-0000-0800-000034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293" name="AutoShape 17">
          <a:extLst>
            <a:ext uri="{FF2B5EF4-FFF2-40B4-BE49-F238E27FC236}">
              <a16:creationId xmlns:a16="http://schemas.microsoft.com/office/drawing/2014/main" xmlns="" id="{00000000-0008-0000-0800-000035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294" name="AutoShape 17">
          <a:extLst>
            <a:ext uri="{FF2B5EF4-FFF2-40B4-BE49-F238E27FC236}">
              <a16:creationId xmlns:a16="http://schemas.microsoft.com/office/drawing/2014/main" xmlns="" id="{00000000-0008-0000-0800-000036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295" name="AutoShape 17">
          <a:extLst>
            <a:ext uri="{FF2B5EF4-FFF2-40B4-BE49-F238E27FC236}">
              <a16:creationId xmlns:a16="http://schemas.microsoft.com/office/drawing/2014/main" xmlns="" id="{00000000-0008-0000-0800-000037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296" name="AutoShape 17">
          <a:extLst>
            <a:ext uri="{FF2B5EF4-FFF2-40B4-BE49-F238E27FC236}">
              <a16:creationId xmlns:a16="http://schemas.microsoft.com/office/drawing/2014/main" xmlns="" id="{00000000-0008-0000-0800-000038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297" name="AutoShape 17">
          <a:extLst>
            <a:ext uri="{FF2B5EF4-FFF2-40B4-BE49-F238E27FC236}">
              <a16:creationId xmlns:a16="http://schemas.microsoft.com/office/drawing/2014/main" xmlns="" id="{00000000-0008-0000-0800-000039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298" name="AutoShape 17">
          <a:extLst>
            <a:ext uri="{FF2B5EF4-FFF2-40B4-BE49-F238E27FC236}">
              <a16:creationId xmlns:a16="http://schemas.microsoft.com/office/drawing/2014/main" xmlns="" id="{00000000-0008-0000-0800-00003A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299" name="AutoShape 17">
          <a:extLst>
            <a:ext uri="{FF2B5EF4-FFF2-40B4-BE49-F238E27FC236}">
              <a16:creationId xmlns:a16="http://schemas.microsoft.com/office/drawing/2014/main" xmlns="" id="{00000000-0008-0000-0800-00003B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300" name="AutoShape 17">
          <a:extLst>
            <a:ext uri="{FF2B5EF4-FFF2-40B4-BE49-F238E27FC236}">
              <a16:creationId xmlns:a16="http://schemas.microsoft.com/office/drawing/2014/main" xmlns="" id="{00000000-0008-0000-0800-00003C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301" name="AutoShape 17">
          <a:extLst>
            <a:ext uri="{FF2B5EF4-FFF2-40B4-BE49-F238E27FC236}">
              <a16:creationId xmlns:a16="http://schemas.microsoft.com/office/drawing/2014/main" xmlns="" id="{00000000-0008-0000-0800-00003D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302" name="AutoShape 17">
          <a:extLst>
            <a:ext uri="{FF2B5EF4-FFF2-40B4-BE49-F238E27FC236}">
              <a16:creationId xmlns:a16="http://schemas.microsoft.com/office/drawing/2014/main" xmlns="" id="{00000000-0008-0000-0800-00003E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303" name="AutoShape 17">
          <a:extLst>
            <a:ext uri="{FF2B5EF4-FFF2-40B4-BE49-F238E27FC236}">
              <a16:creationId xmlns:a16="http://schemas.microsoft.com/office/drawing/2014/main" xmlns="" id="{00000000-0008-0000-0800-00003F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304" name="AutoShape 17">
          <a:extLst>
            <a:ext uri="{FF2B5EF4-FFF2-40B4-BE49-F238E27FC236}">
              <a16:creationId xmlns:a16="http://schemas.microsoft.com/office/drawing/2014/main" xmlns="" id="{00000000-0008-0000-0800-000040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305" name="AutoShape 17">
          <a:extLst>
            <a:ext uri="{FF2B5EF4-FFF2-40B4-BE49-F238E27FC236}">
              <a16:creationId xmlns:a16="http://schemas.microsoft.com/office/drawing/2014/main" xmlns="" id="{00000000-0008-0000-0800-000041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306" name="AutoShape 17">
          <a:extLst>
            <a:ext uri="{FF2B5EF4-FFF2-40B4-BE49-F238E27FC236}">
              <a16:creationId xmlns:a16="http://schemas.microsoft.com/office/drawing/2014/main" xmlns="" id="{00000000-0008-0000-0800-000042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307" name="AutoShape 17">
          <a:extLst>
            <a:ext uri="{FF2B5EF4-FFF2-40B4-BE49-F238E27FC236}">
              <a16:creationId xmlns:a16="http://schemas.microsoft.com/office/drawing/2014/main" xmlns="" id="{00000000-0008-0000-0800-000043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308" name="AutoShape 17">
          <a:extLst>
            <a:ext uri="{FF2B5EF4-FFF2-40B4-BE49-F238E27FC236}">
              <a16:creationId xmlns:a16="http://schemas.microsoft.com/office/drawing/2014/main" xmlns="" id="{00000000-0008-0000-0800-000044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a:extLst>
            <a:ext uri="{FF2B5EF4-FFF2-40B4-BE49-F238E27FC236}">
              <a16:creationId xmlns:a16="http://schemas.microsoft.com/office/drawing/2014/main" xmlns="" id="{00000000-0008-0000-0900-000002000000}"/>
            </a:ext>
          </a:extLst>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82437" name="image1.png" descr="LOGO IDEP ULTIMO">
          <a:extLst>
            <a:ext uri="{FF2B5EF4-FFF2-40B4-BE49-F238E27FC236}">
              <a16:creationId xmlns:a16="http://schemas.microsoft.com/office/drawing/2014/main" xmlns="" id="{00000000-0008-0000-0900-000005770D00}"/>
            </a:ext>
          </a:extLst>
        </xdr:cNvPr>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82438" name="AutoShape 17">
          <a:extLst>
            <a:ext uri="{FF2B5EF4-FFF2-40B4-BE49-F238E27FC236}">
              <a16:creationId xmlns:a16="http://schemas.microsoft.com/office/drawing/2014/main" xmlns="" id="{00000000-0008-0000-0900-000006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39" name="AutoShape 17">
          <a:extLst>
            <a:ext uri="{FF2B5EF4-FFF2-40B4-BE49-F238E27FC236}">
              <a16:creationId xmlns:a16="http://schemas.microsoft.com/office/drawing/2014/main" xmlns="" id="{00000000-0008-0000-0900-000007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0" name="AutoShape 17">
          <a:extLst>
            <a:ext uri="{FF2B5EF4-FFF2-40B4-BE49-F238E27FC236}">
              <a16:creationId xmlns:a16="http://schemas.microsoft.com/office/drawing/2014/main" xmlns="" id="{00000000-0008-0000-0900-000008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1" name="AutoShape 17">
          <a:extLst>
            <a:ext uri="{FF2B5EF4-FFF2-40B4-BE49-F238E27FC236}">
              <a16:creationId xmlns:a16="http://schemas.microsoft.com/office/drawing/2014/main" xmlns="" id="{00000000-0008-0000-0900-000009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2" name="AutoShape 17">
          <a:extLst>
            <a:ext uri="{FF2B5EF4-FFF2-40B4-BE49-F238E27FC236}">
              <a16:creationId xmlns:a16="http://schemas.microsoft.com/office/drawing/2014/main" xmlns="" id="{00000000-0008-0000-0900-00000A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3" name="AutoShape 17">
          <a:extLst>
            <a:ext uri="{FF2B5EF4-FFF2-40B4-BE49-F238E27FC236}">
              <a16:creationId xmlns:a16="http://schemas.microsoft.com/office/drawing/2014/main" xmlns="" id="{00000000-0008-0000-0900-00000B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4" name="AutoShape 17">
          <a:extLst>
            <a:ext uri="{FF2B5EF4-FFF2-40B4-BE49-F238E27FC236}">
              <a16:creationId xmlns:a16="http://schemas.microsoft.com/office/drawing/2014/main" xmlns="" id="{00000000-0008-0000-0900-00000C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5" name="AutoShape 17">
          <a:extLst>
            <a:ext uri="{FF2B5EF4-FFF2-40B4-BE49-F238E27FC236}">
              <a16:creationId xmlns:a16="http://schemas.microsoft.com/office/drawing/2014/main" xmlns="" id="{00000000-0008-0000-0900-00000D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6" name="AutoShape 17">
          <a:extLst>
            <a:ext uri="{FF2B5EF4-FFF2-40B4-BE49-F238E27FC236}">
              <a16:creationId xmlns:a16="http://schemas.microsoft.com/office/drawing/2014/main" xmlns="" id="{00000000-0008-0000-0900-00000E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7" name="AutoShape 17">
          <a:extLst>
            <a:ext uri="{FF2B5EF4-FFF2-40B4-BE49-F238E27FC236}">
              <a16:creationId xmlns:a16="http://schemas.microsoft.com/office/drawing/2014/main" xmlns="" id="{00000000-0008-0000-0900-00000F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8" name="AutoShape 17">
          <a:extLst>
            <a:ext uri="{FF2B5EF4-FFF2-40B4-BE49-F238E27FC236}">
              <a16:creationId xmlns:a16="http://schemas.microsoft.com/office/drawing/2014/main" xmlns="" id="{00000000-0008-0000-0900-000010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9" name="AutoShape 17">
          <a:extLst>
            <a:ext uri="{FF2B5EF4-FFF2-40B4-BE49-F238E27FC236}">
              <a16:creationId xmlns:a16="http://schemas.microsoft.com/office/drawing/2014/main" xmlns="" id="{00000000-0008-0000-0900-000011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50" name="AutoShape 17">
          <a:extLst>
            <a:ext uri="{FF2B5EF4-FFF2-40B4-BE49-F238E27FC236}">
              <a16:creationId xmlns:a16="http://schemas.microsoft.com/office/drawing/2014/main" xmlns="" id="{00000000-0008-0000-0900-000012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51" name="AutoShape 17">
          <a:extLst>
            <a:ext uri="{FF2B5EF4-FFF2-40B4-BE49-F238E27FC236}">
              <a16:creationId xmlns:a16="http://schemas.microsoft.com/office/drawing/2014/main" xmlns="" id="{00000000-0008-0000-0900-000013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52" name="AutoShape 17">
          <a:extLst>
            <a:ext uri="{FF2B5EF4-FFF2-40B4-BE49-F238E27FC236}">
              <a16:creationId xmlns:a16="http://schemas.microsoft.com/office/drawing/2014/main" xmlns="" id="{00000000-0008-0000-0900-000014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53" name="AutoShape 17">
          <a:extLst>
            <a:ext uri="{FF2B5EF4-FFF2-40B4-BE49-F238E27FC236}">
              <a16:creationId xmlns:a16="http://schemas.microsoft.com/office/drawing/2014/main" xmlns="" id="{00000000-0008-0000-0900-000015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54" name="AutoShape 17">
          <a:extLst>
            <a:ext uri="{FF2B5EF4-FFF2-40B4-BE49-F238E27FC236}">
              <a16:creationId xmlns:a16="http://schemas.microsoft.com/office/drawing/2014/main" xmlns="" id="{00000000-0008-0000-0900-000016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a:extLst>
            <a:ext uri="{FF2B5EF4-FFF2-40B4-BE49-F238E27FC236}">
              <a16:creationId xmlns:a16="http://schemas.microsoft.com/office/drawing/2014/main" xmlns="" id="{00000000-0008-0000-0A00-000002000000}"/>
            </a:ext>
          </a:extLst>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83460" name="image1.png" descr="LOGO IDEP ULTIMO">
          <a:extLst>
            <a:ext uri="{FF2B5EF4-FFF2-40B4-BE49-F238E27FC236}">
              <a16:creationId xmlns:a16="http://schemas.microsoft.com/office/drawing/2014/main" xmlns="" id="{00000000-0008-0000-0A00-0000047B0D00}"/>
            </a:ext>
          </a:extLst>
        </xdr:cNvPr>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83461" name="AutoShape 17">
          <a:extLst>
            <a:ext uri="{FF2B5EF4-FFF2-40B4-BE49-F238E27FC236}">
              <a16:creationId xmlns:a16="http://schemas.microsoft.com/office/drawing/2014/main" xmlns="" id="{00000000-0008-0000-0A00-000005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62" name="AutoShape 17">
          <a:extLst>
            <a:ext uri="{FF2B5EF4-FFF2-40B4-BE49-F238E27FC236}">
              <a16:creationId xmlns:a16="http://schemas.microsoft.com/office/drawing/2014/main" xmlns="" id="{00000000-0008-0000-0A00-000006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63" name="AutoShape 17">
          <a:extLst>
            <a:ext uri="{FF2B5EF4-FFF2-40B4-BE49-F238E27FC236}">
              <a16:creationId xmlns:a16="http://schemas.microsoft.com/office/drawing/2014/main" xmlns="" id="{00000000-0008-0000-0A00-000007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64" name="AutoShape 17">
          <a:extLst>
            <a:ext uri="{FF2B5EF4-FFF2-40B4-BE49-F238E27FC236}">
              <a16:creationId xmlns:a16="http://schemas.microsoft.com/office/drawing/2014/main" xmlns="" id="{00000000-0008-0000-0A00-000008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65" name="AutoShape 17">
          <a:extLst>
            <a:ext uri="{FF2B5EF4-FFF2-40B4-BE49-F238E27FC236}">
              <a16:creationId xmlns:a16="http://schemas.microsoft.com/office/drawing/2014/main" xmlns="" id="{00000000-0008-0000-0A00-000009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66" name="AutoShape 17">
          <a:extLst>
            <a:ext uri="{FF2B5EF4-FFF2-40B4-BE49-F238E27FC236}">
              <a16:creationId xmlns:a16="http://schemas.microsoft.com/office/drawing/2014/main" xmlns="" id="{00000000-0008-0000-0A00-00000A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67" name="AutoShape 17">
          <a:extLst>
            <a:ext uri="{FF2B5EF4-FFF2-40B4-BE49-F238E27FC236}">
              <a16:creationId xmlns:a16="http://schemas.microsoft.com/office/drawing/2014/main" xmlns="" id="{00000000-0008-0000-0A00-00000B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68" name="AutoShape 17">
          <a:extLst>
            <a:ext uri="{FF2B5EF4-FFF2-40B4-BE49-F238E27FC236}">
              <a16:creationId xmlns:a16="http://schemas.microsoft.com/office/drawing/2014/main" xmlns="" id="{00000000-0008-0000-0A00-00000C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69" name="AutoShape 17">
          <a:extLst>
            <a:ext uri="{FF2B5EF4-FFF2-40B4-BE49-F238E27FC236}">
              <a16:creationId xmlns:a16="http://schemas.microsoft.com/office/drawing/2014/main" xmlns="" id="{00000000-0008-0000-0A00-00000D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70" name="AutoShape 17">
          <a:extLst>
            <a:ext uri="{FF2B5EF4-FFF2-40B4-BE49-F238E27FC236}">
              <a16:creationId xmlns:a16="http://schemas.microsoft.com/office/drawing/2014/main" xmlns="" id="{00000000-0008-0000-0A00-00000E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71" name="AutoShape 17">
          <a:extLst>
            <a:ext uri="{FF2B5EF4-FFF2-40B4-BE49-F238E27FC236}">
              <a16:creationId xmlns:a16="http://schemas.microsoft.com/office/drawing/2014/main" xmlns="" id="{00000000-0008-0000-0A00-00000F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72" name="AutoShape 17">
          <a:extLst>
            <a:ext uri="{FF2B5EF4-FFF2-40B4-BE49-F238E27FC236}">
              <a16:creationId xmlns:a16="http://schemas.microsoft.com/office/drawing/2014/main" xmlns="" id="{00000000-0008-0000-0A00-000010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73" name="AutoShape 17">
          <a:extLst>
            <a:ext uri="{FF2B5EF4-FFF2-40B4-BE49-F238E27FC236}">
              <a16:creationId xmlns:a16="http://schemas.microsoft.com/office/drawing/2014/main" xmlns="" id="{00000000-0008-0000-0A00-000011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74" name="AutoShape 17">
          <a:extLst>
            <a:ext uri="{FF2B5EF4-FFF2-40B4-BE49-F238E27FC236}">
              <a16:creationId xmlns:a16="http://schemas.microsoft.com/office/drawing/2014/main" xmlns="" id="{00000000-0008-0000-0A00-000012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75" name="AutoShape 17">
          <a:extLst>
            <a:ext uri="{FF2B5EF4-FFF2-40B4-BE49-F238E27FC236}">
              <a16:creationId xmlns:a16="http://schemas.microsoft.com/office/drawing/2014/main" xmlns="" id="{00000000-0008-0000-0A00-000013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76" name="AutoShape 17">
          <a:extLst>
            <a:ext uri="{FF2B5EF4-FFF2-40B4-BE49-F238E27FC236}">
              <a16:creationId xmlns:a16="http://schemas.microsoft.com/office/drawing/2014/main" xmlns="" id="{00000000-0008-0000-0A00-000014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77" name="AutoShape 17">
          <a:extLst>
            <a:ext uri="{FF2B5EF4-FFF2-40B4-BE49-F238E27FC236}">
              <a16:creationId xmlns:a16="http://schemas.microsoft.com/office/drawing/2014/main" xmlns="" id="{00000000-0008-0000-0A00-000015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a:extLst>
            <a:ext uri="{FF2B5EF4-FFF2-40B4-BE49-F238E27FC236}">
              <a16:creationId xmlns:a16="http://schemas.microsoft.com/office/drawing/2014/main" xmlns="" id="{00000000-0008-0000-0B00-000002000000}"/>
            </a:ext>
          </a:extLst>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3" name="image1.png" descr="LOGO IDEP ULTIMO">
          <a:extLst>
            <a:ext uri="{FF2B5EF4-FFF2-40B4-BE49-F238E27FC236}">
              <a16:creationId xmlns:a16="http://schemas.microsoft.com/office/drawing/2014/main" xmlns="" id="{00000000-0008-0000-0B00-000003000000}"/>
            </a:ext>
          </a:extLst>
        </xdr:cNvPr>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4" name="AutoShape 17">
          <a:extLst>
            <a:ext uri="{FF2B5EF4-FFF2-40B4-BE49-F238E27FC236}">
              <a16:creationId xmlns:a16="http://schemas.microsoft.com/office/drawing/2014/main" xmlns="" id="{00000000-0008-0000-0B00-000004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5" name="AutoShape 17">
          <a:extLst>
            <a:ext uri="{FF2B5EF4-FFF2-40B4-BE49-F238E27FC236}">
              <a16:creationId xmlns:a16="http://schemas.microsoft.com/office/drawing/2014/main" xmlns="" id="{00000000-0008-0000-0B00-000005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6" name="AutoShape 17">
          <a:extLst>
            <a:ext uri="{FF2B5EF4-FFF2-40B4-BE49-F238E27FC236}">
              <a16:creationId xmlns:a16="http://schemas.microsoft.com/office/drawing/2014/main" xmlns="" id="{00000000-0008-0000-0B00-000006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7" name="AutoShape 17">
          <a:extLst>
            <a:ext uri="{FF2B5EF4-FFF2-40B4-BE49-F238E27FC236}">
              <a16:creationId xmlns:a16="http://schemas.microsoft.com/office/drawing/2014/main" xmlns="" id="{00000000-0008-0000-0B00-000007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 name="AutoShape 17">
          <a:extLst>
            <a:ext uri="{FF2B5EF4-FFF2-40B4-BE49-F238E27FC236}">
              <a16:creationId xmlns:a16="http://schemas.microsoft.com/office/drawing/2014/main" xmlns="" id="{00000000-0008-0000-0B00-000008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9" name="AutoShape 17">
          <a:extLst>
            <a:ext uri="{FF2B5EF4-FFF2-40B4-BE49-F238E27FC236}">
              <a16:creationId xmlns:a16="http://schemas.microsoft.com/office/drawing/2014/main" xmlns="" id="{00000000-0008-0000-0B00-000009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0" name="AutoShape 17">
          <a:extLst>
            <a:ext uri="{FF2B5EF4-FFF2-40B4-BE49-F238E27FC236}">
              <a16:creationId xmlns:a16="http://schemas.microsoft.com/office/drawing/2014/main" xmlns="" id="{00000000-0008-0000-0B00-00000A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1" name="AutoShape 17">
          <a:extLst>
            <a:ext uri="{FF2B5EF4-FFF2-40B4-BE49-F238E27FC236}">
              <a16:creationId xmlns:a16="http://schemas.microsoft.com/office/drawing/2014/main" xmlns="" id="{00000000-0008-0000-0B00-00000B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2" name="AutoShape 17">
          <a:extLst>
            <a:ext uri="{FF2B5EF4-FFF2-40B4-BE49-F238E27FC236}">
              <a16:creationId xmlns:a16="http://schemas.microsoft.com/office/drawing/2014/main" xmlns="" id="{00000000-0008-0000-0B00-00000C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3" name="AutoShape 17">
          <a:extLst>
            <a:ext uri="{FF2B5EF4-FFF2-40B4-BE49-F238E27FC236}">
              <a16:creationId xmlns:a16="http://schemas.microsoft.com/office/drawing/2014/main" xmlns="" id="{00000000-0008-0000-0B00-00000D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4" name="AutoShape 17">
          <a:extLst>
            <a:ext uri="{FF2B5EF4-FFF2-40B4-BE49-F238E27FC236}">
              <a16:creationId xmlns:a16="http://schemas.microsoft.com/office/drawing/2014/main" xmlns="" id="{00000000-0008-0000-0B00-00000E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5" name="AutoShape 17">
          <a:extLst>
            <a:ext uri="{FF2B5EF4-FFF2-40B4-BE49-F238E27FC236}">
              <a16:creationId xmlns:a16="http://schemas.microsoft.com/office/drawing/2014/main" xmlns="" id="{00000000-0008-0000-0B00-00000F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6" name="AutoShape 17">
          <a:extLst>
            <a:ext uri="{FF2B5EF4-FFF2-40B4-BE49-F238E27FC236}">
              <a16:creationId xmlns:a16="http://schemas.microsoft.com/office/drawing/2014/main" xmlns="" id="{00000000-0008-0000-0B00-000010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7" name="AutoShape 17">
          <a:extLst>
            <a:ext uri="{FF2B5EF4-FFF2-40B4-BE49-F238E27FC236}">
              <a16:creationId xmlns:a16="http://schemas.microsoft.com/office/drawing/2014/main" xmlns="" id="{00000000-0008-0000-0B00-000011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8" name="AutoShape 17">
          <a:extLst>
            <a:ext uri="{FF2B5EF4-FFF2-40B4-BE49-F238E27FC236}">
              <a16:creationId xmlns:a16="http://schemas.microsoft.com/office/drawing/2014/main" xmlns="" id="{00000000-0008-0000-0B00-000012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9" name="AutoShape 17">
          <a:extLst>
            <a:ext uri="{FF2B5EF4-FFF2-40B4-BE49-F238E27FC236}">
              <a16:creationId xmlns:a16="http://schemas.microsoft.com/office/drawing/2014/main" xmlns="" id="{00000000-0008-0000-0B00-000013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20" name="AutoShape 17">
          <a:extLst>
            <a:ext uri="{FF2B5EF4-FFF2-40B4-BE49-F238E27FC236}">
              <a16:creationId xmlns:a16="http://schemas.microsoft.com/office/drawing/2014/main" xmlns="" id="{00000000-0008-0000-0B00-000014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20</xdr:col>
          <xdr:colOff>257175</xdr:colOff>
          <xdr:row>34</xdr:row>
          <xdr:rowOff>495300</xdr:rowOff>
        </xdr:from>
        <xdr:to>
          <xdr:col>20</xdr:col>
          <xdr:colOff>2019300</xdr:colOff>
          <xdr:row>34</xdr:row>
          <xdr:rowOff>1819275</xdr:rowOff>
        </xdr:to>
        <xdr:sp macro="" textlink="">
          <xdr:nvSpPr>
            <xdr:cNvPr id="5124" name="Object 4" hidden="1">
              <a:extLst>
                <a:ext uri="{63B3BB69-23CF-44E3-9099-C40C66FF867C}">
                  <a14:compatExt spid="_x0000_s51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257175</xdr:colOff>
          <xdr:row>35</xdr:row>
          <xdr:rowOff>495300</xdr:rowOff>
        </xdr:from>
        <xdr:to>
          <xdr:col>20</xdr:col>
          <xdr:colOff>2019300</xdr:colOff>
          <xdr:row>36</xdr:row>
          <xdr:rowOff>142875</xdr:rowOff>
        </xdr:to>
        <xdr:sp macro="" textlink="">
          <xdr:nvSpPr>
            <xdr:cNvPr id="5128" name="Object 8" hidden="1">
              <a:extLst>
                <a:ext uri="{63B3BB69-23CF-44E3-9099-C40C66FF867C}">
                  <a14:compatExt spid="_x0000_s5128"/>
                </a:ext>
              </a:extLst>
            </xdr:cNvPr>
            <xdr:cNvSpPr/>
          </xdr:nvSpPr>
          <xdr:spPr>
            <a:xfrm>
              <a:off x="0" y="0"/>
              <a:ext cx="0" cy="0"/>
            </a:xfrm>
            <a:prstGeom prst="rect">
              <a:avLst/>
            </a:prstGeom>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a:extLst>
            <a:ext uri="{FF2B5EF4-FFF2-40B4-BE49-F238E27FC236}">
              <a16:creationId xmlns:a16="http://schemas.microsoft.com/office/drawing/2014/main" xmlns="" id="{00000000-0008-0000-0C00-000002000000}"/>
            </a:ext>
          </a:extLst>
        </xdr:cNvPr>
        <xdr:cNvSpPr/>
      </xdr:nvSpPr>
      <xdr:spPr>
        <a:xfrm>
          <a:off x="428625" y="2733675"/>
          <a:ext cx="1647825" cy="35242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3" name="image1.png" descr="LOGO IDEP ULTIMO">
          <a:extLst>
            <a:ext uri="{FF2B5EF4-FFF2-40B4-BE49-F238E27FC236}">
              <a16:creationId xmlns:a16="http://schemas.microsoft.com/office/drawing/2014/main" xmlns="" id="{00000000-0008-0000-0C00-000003000000}"/>
            </a:ext>
          </a:extLst>
        </xdr:cNvPr>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790700" cy="98107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29</xdr:row>
      <xdr:rowOff>180975</xdr:rowOff>
    </xdr:to>
    <xdr:sp macro="" textlink="">
      <xdr:nvSpPr>
        <xdr:cNvPr id="4" name="AutoShape 17">
          <a:extLst>
            <a:ext uri="{FF2B5EF4-FFF2-40B4-BE49-F238E27FC236}">
              <a16:creationId xmlns:a16="http://schemas.microsoft.com/office/drawing/2014/main" xmlns="" id="{00000000-0008-0000-0C00-000004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5" name="AutoShape 17">
          <a:extLst>
            <a:ext uri="{FF2B5EF4-FFF2-40B4-BE49-F238E27FC236}">
              <a16:creationId xmlns:a16="http://schemas.microsoft.com/office/drawing/2014/main" xmlns="" id="{00000000-0008-0000-0C00-000005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6" name="AutoShape 17">
          <a:extLst>
            <a:ext uri="{FF2B5EF4-FFF2-40B4-BE49-F238E27FC236}">
              <a16:creationId xmlns:a16="http://schemas.microsoft.com/office/drawing/2014/main" xmlns="" id="{00000000-0008-0000-0C00-000006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7" name="AutoShape 17">
          <a:extLst>
            <a:ext uri="{FF2B5EF4-FFF2-40B4-BE49-F238E27FC236}">
              <a16:creationId xmlns:a16="http://schemas.microsoft.com/office/drawing/2014/main" xmlns="" id="{00000000-0008-0000-0C00-000007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 name="AutoShape 17">
          <a:extLst>
            <a:ext uri="{FF2B5EF4-FFF2-40B4-BE49-F238E27FC236}">
              <a16:creationId xmlns:a16="http://schemas.microsoft.com/office/drawing/2014/main" xmlns="" id="{00000000-0008-0000-0C00-000008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9" name="AutoShape 17">
          <a:extLst>
            <a:ext uri="{FF2B5EF4-FFF2-40B4-BE49-F238E27FC236}">
              <a16:creationId xmlns:a16="http://schemas.microsoft.com/office/drawing/2014/main" xmlns="" id="{00000000-0008-0000-0C00-000009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0" name="AutoShape 17">
          <a:extLst>
            <a:ext uri="{FF2B5EF4-FFF2-40B4-BE49-F238E27FC236}">
              <a16:creationId xmlns:a16="http://schemas.microsoft.com/office/drawing/2014/main" xmlns="" id="{00000000-0008-0000-0C00-00000A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1" name="AutoShape 17">
          <a:extLst>
            <a:ext uri="{FF2B5EF4-FFF2-40B4-BE49-F238E27FC236}">
              <a16:creationId xmlns:a16="http://schemas.microsoft.com/office/drawing/2014/main" xmlns="" id="{00000000-0008-0000-0C00-00000B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2" name="AutoShape 17">
          <a:extLst>
            <a:ext uri="{FF2B5EF4-FFF2-40B4-BE49-F238E27FC236}">
              <a16:creationId xmlns:a16="http://schemas.microsoft.com/office/drawing/2014/main" xmlns="" id="{00000000-0008-0000-0C00-00000C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3" name="AutoShape 17">
          <a:extLst>
            <a:ext uri="{FF2B5EF4-FFF2-40B4-BE49-F238E27FC236}">
              <a16:creationId xmlns:a16="http://schemas.microsoft.com/office/drawing/2014/main" xmlns="" id="{00000000-0008-0000-0C00-00000D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4" name="AutoShape 17">
          <a:extLst>
            <a:ext uri="{FF2B5EF4-FFF2-40B4-BE49-F238E27FC236}">
              <a16:creationId xmlns:a16="http://schemas.microsoft.com/office/drawing/2014/main" xmlns="" id="{00000000-0008-0000-0C00-00000E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5" name="AutoShape 17">
          <a:extLst>
            <a:ext uri="{FF2B5EF4-FFF2-40B4-BE49-F238E27FC236}">
              <a16:creationId xmlns:a16="http://schemas.microsoft.com/office/drawing/2014/main" xmlns="" id="{00000000-0008-0000-0C00-00000F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6" name="AutoShape 17">
          <a:extLst>
            <a:ext uri="{FF2B5EF4-FFF2-40B4-BE49-F238E27FC236}">
              <a16:creationId xmlns:a16="http://schemas.microsoft.com/office/drawing/2014/main" xmlns="" id="{00000000-0008-0000-0C00-000010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7" name="AutoShape 17">
          <a:extLst>
            <a:ext uri="{FF2B5EF4-FFF2-40B4-BE49-F238E27FC236}">
              <a16:creationId xmlns:a16="http://schemas.microsoft.com/office/drawing/2014/main" xmlns="" id="{00000000-0008-0000-0C00-000011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8" name="AutoShape 17">
          <a:extLst>
            <a:ext uri="{FF2B5EF4-FFF2-40B4-BE49-F238E27FC236}">
              <a16:creationId xmlns:a16="http://schemas.microsoft.com/office/drawing/2014/main" xmlns="" id="{00000000-0008-0000-0C00-000012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9" name="AutoShape 17">
          <a:extLst>
            <a:ext uri="{FF2B5EF4-FFF2-40B4-BE49-F238E27FC236}">
              <a16:creationId xmlns:a16="http://schemas.microsoft.com/office/drawing/2014/main" xmlns="" id="{00000000-0008-0000-0C00-000013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20" name="AutoShape 17">
          <a:extLst>
            <a:ext uri="{FF2B5EF4-FFF2-40B4-BE49-F238E27FC236}">
              <a16:creationId xmlns:a16="http://schemas.microsoft.com/office/drawing/2014/main" xmlns="" id="{00000000-0008-0000-0C00-000014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a:extLst>
            <a:ext uri="{FF2B5EF4-FFF2-40B4-BE49-F238E27FC236}">
              <a16:creationId xmlns:a16="http://schemas.microsoft.com/office/drawing/2014/main" xmlns="" id="{00000000-0008-0000-0D00-000002000000}"/>
            </a:ext>
          </a:extLst>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86537" name="image1.png" descr="LOGO IDEP ULTIMO">
          <a:extLst>
            <a:ext uri="{FF2B5EF4-FFF2-40B4-BE49-F238E27FC236}">
              <a16:creationId xmlns:a16="http://schemas.microsoft.com/office/drawing/2014/main" xmlns="" id="{00000000-0008-0000-0D00-000009870D00}"/>
            </a:ext>
          </a:extLst>
        </xdr:cNvPr>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86538" name="AutoShape 17">
          <a:extLst>
            <a:ext uri="{FF2B5EF4-FFF2-40B4-BE49-F238E27FC236}">
              <a16:creationId xmlns:a16="http://schemas.microsoft.com/office/drawing/2014/main" xmlns="" id="{00000000-0008-0000-0D00-00000A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39" name="AutoShape 17">
          <a:extLst>
            <a:ext uri="{FF2B5EF4-FFF2-40B4-BE49-F238E27FC236}">
              <a16:creationId xmlns:a16="http://schemas.microsoft.com/office/drawing/2014/main" xmlns="" id="{00000000-0008-0000-0D00-00000B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0" name="AutoShape 17">
          <a:extLst>
            <a:ext uri="{FF2B5EF4-FFF2-40B4-BE49-F238E27FC236}">
              <a16:creationId xmlns:a16="http://schemas.microsoft.com/office/drawing/2014/main" xmlns="" id="{00000000-0008-0000-0D00-00000C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1" name="AutoShape 17">
          <a:extLst>
            <a:ext uri="{FF2B5EF4-FFF2-40B4-BE49-F238E27FC236}">
              <a16:creationId xmlns:a16="http://schemas.microsoft.com/office/drawing/2014/main" xmlns="" id="{00000000-0008-0000-0D00-00000D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2" name="AutoShape 17">
          <a:extLst>
            <a:ext uri="{FF2B5EF4-FFF2-40B4-BE49-F238E27FC236}">
              <a16:creationId xmlns:a16="http://schemas.microsoft.com/office/drawing/2014/main" xmlns="" id="{00000000-0008-0000-0D00-00000E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3" name="AutoShape 17">
          <a:extLst>
            <a:ext uri="{FF2B5EF4-FFF2-40B4-BE49-F238E27FC236}">
              <a16:creationId xmlns:a16="http://schemas.microsoft.com/office/drawing/2014/main" xmlns="" id="{00000000-0008-0000-0D00-00000F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4" name="AutoShape 17">
          <a:extLst>
            <a:ext uri="{FF2B5EF4-FFF2-40B4-BE49-F238E27FC236}">
              <a16:creationId xmlns:a16="http://schemas.microsoft.com/office/drawing/2014/main" xmlns="" id="{00000000-0008-0000-0D00-000010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5" name="AutoShape 17">
          <a:extLst>
            <a:ext uri="{FF2B5EF4-FFF2-40B4-BE49-F238E27FC236}">
              <a16:creationId xmlns:a16="http://schemas.microsoft.com/office/drawing/2014/main" xmlns="" id="{00000000-0008-0000-0D00-000011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6" name="AutoShape 17">
          <a:extLst>
            <a:ext uri="{FF2B5EF4-FFF2-40B4-BE49-F238E27FC236}">
              <a16:creationId xmlns:a16="http://schemas.microsoft.com/office/drawing/2014/main" xmlns="" id="{00000000-0008-0000-0D00-000012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7" name="AutoShape 17">
          <a:extLst>
            <a:ext uri="{FF2B5EF4-FFF2-40B4-BE49-F238E27FC236}">
              <a16:creationId xmlns:a16="http://schemas.microsoft.com/office/drawing/2014/main" xmlns="" id="{00000000-0008-0000-0D00-000013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8" name="AutoShape 17">
          <a:extLst>
            <a:ext uri="{FF2B5EF4-FFF2-40B4-BE49-F238E27FC236}">
              <a16:creationId xmlns:a16="http://schemas.microsoft.com/office/drawing/2014/main" xmlns="" id="{00000000-0008-0000-0D00-000014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9" name="AutoShape 17">
          <a:extLst>
            <a:ext uri="{FF2B5EF4-FFF2-40B4-BE49-F238E27FC236}">
              <a16:creationId xmlns:a16="http://schemas.microsoft.com/office/drawing/2014/main" xmlns="" id="{00000000-0008-0000-0D00-000015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50" name="AutoShape 17">
          <a:extLst>
            <a:ext uri="{FF2B5EF4-FFF2-40B4-BE49-F238E27FC236}">
              <a16:creationId xmlns:a16="http://schemas.microsoft.com/office/drawing/2014/main" xmlns="" id="{00000000-0008-0000-0D00-000016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51" name="AutoShape 17">
          <a:extLst>
            <a:ext uri="{FF2B5EF4-FFF2-40B4-BE49-F238E27FC236}">
              <a16:creationId xmlns:a16="http://schemas.microsoft.com/office/drawing/2014/main" xmlns="" id="{00000000-0008-0000-0D00-000017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52" name="AutoShape 17">
          <a:extLst>
            <a:ext uri="{FF2B5EF4-FFF2-40B4-BE49-F238E27FC236}">
              <a16:creationId xmlns:a16="http://schemas.microsoft.com/office/drawing/2014/main" xmlns="" id="{00000000-0008-0000-0D00-000018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53" name="AutoShape 17">
          <a:extLst>
            <a:ext uri="{FF2B5EF4-FFF2-40B4-BE49-F238E27FC236}">
              <a16:creationId xmlns:a16="http://schemas.microsoft.com/office/drawing/2014/main" xmlns="" id="{00000000-0008-0000-0D00-000019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54" name="AutoShape 17">
          <a:extLst>
            <a:ext uri="{FF2B5EF4-FFF2-40B4-BE49-F238E27FC236}">
              <a16:creationId xmlns:a16="http://schemas.microsoft.com/office/drawing/2014/main" xmlns="" id="{00000000-0008-0000-0D00-00001A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a:extLst>
            <a:ext uri="{FF2B5EF4-FFF2-40B4-BE49-F238E27FC236}">
              <a16:creationId xmlns:a16="http://schemas.microsoft.com/office/drawing/2014/main" xmlns="" id="{00000000-0008-0000-0E00-000002000000}"/>
            </a:ext>
          </a:extLst>
        </xdr:cNvPr>
        <xdr:cNvSpPr/>
      </xdr:nvSpPr>
      <xdr:spPr>
        <a:xfrm>
          <a:off x="438150" y="2343150"/>
          <a:ext cx="1400175" cy="6381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3" name="image1.png" descr="LOGO IDEP ULTIMO">
          <a:extLst>
            <a:ext uri="{FF2B5EF4-FFF2-40B4-BE49-F238E27FC236}">
              <a16:creationId xmlns:a16="http://schemas.microsoft.com/office/drawing/2014/main" xmlns="" id="{00000000-0008-0000-0E00-000003000000}"/>
            </a:ext>
          </a:extLst>
        </xdr:cNvPr>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98107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4" name="AutoShape 17">
          <a:extLst>
            <a:ext uri="{FF2B5EF4-FFF2-40B4-BE49-F238E27FC236}">
              <a16:creationId xmlns:a16="http://schemas.microsoft.com/office/drawing/2014/main" xmlns="" id="{00000000-0008-0000-0E00-000004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5" name="AutoShape 17">
          <a:extLst>
            <a:ext uri="{FF2B5EF4-FFF2-40B4-BE49-F238E27FC236}">
              <a16:creationId xmlns:a16="http://schemas.microsoft.com/office/drawing/2014/main" xmlns="" id="{00000000-0008-0000-0E00-000005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6" name="AutoShape 17">
          <a:extLst>
            <a:ext uri="{FF2B5EF4-FFF2-40B4-BE49-F238E27FC236}">
              <a16:creationId xmlns:a16="http://schemas.microsoft.com/office/drawing/2014/main" xmlns="" id="{00000000-0008-0000-0E00-000006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7" name="AutoShape 17">
          <a:extLst>
            <a:ext uri="{FF2B5EF4-FFF2-40B4-BE49-F238E27FC236}">
              <a16:creationId xmlns:a16="http://schemas.microsoft.com/office/drawing/2014/main" xmlns="" id="{00000000-0008-0000-0E00-000007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 name="AutoShape 17">
          <a:extLst>
            <a:ext uri="{FF2B5EF4-FFF2-40B4-BE49-F238E27FC236}">
              <a16:creationId xmlns:a16="http://schemas.microsoft.com/office/drawing/2014/main" xmlns="" id="{00000000-0008-0000-0E00-000008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9" name="AutoShape 17">
          <a:extLst>
            <a:ext uri="{FF2B5EF4-FFF2-40B4-BE49-F238E27FC236}">
              <a16:creationId xmlns:a16="http://schemas.microsoft.com/office/drawing/2014/main" xmlns="" id="{00000000-0008-0000-0E00-000009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0" name="AutoShape 17">
          <a:extLst>
            <a:ext uri="{FF2B5EF4-FFF2-40B4-BE49-F238E27FC236}">
              <a16:creationId xmlns:a16="http://schemas.microsoft.com/office/drawing/2014/main" xmlns="" id="{00000000-0008-0000-0E00-00000A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1" name="AutoShape 17">
          <a:extLst>
            <a:ext uri="{FF2B5EF4-FFF2-40B4-BE49-F238E27FC236}">
              <a16:creationId xmlns:a16="http://schemas.microsoft.com/office/drawing/2014/main" xmlns="" id="{00000000-0008-0000-0E00-00000B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2" name="AutoShape 17">
          <a:extLst>
            <a:ext uri="{FF2B5EF4-FFF2-40B4-BE49-F238E27FC236}">
              <a16:creationId xmlns:a16="http://schemas.microsoft.com/office/drawing/2014/main" xmlns="" id="{00000000-0008-0000-0E00-00000C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3" name="AutoShape 17">
          <a:extLst>
            <a:ext uri="{FF2B5EF4-FFF2-40B4-BE49-F238E27FC236}">
              <a16:creationId xmlns:a16="http://schemas.microsoft.com/office/drawing/2014/main" xmlns="" id="{00000000-0008-0000-0E00-00000D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4" name="AutoShape 17">
          <a:extLst>
            <a:ext uri="{FF2B5EF4-FFF2-40B4-BE49-F238E27FC236}">
              <a16:creationId xmlns:a16="http://schemas.microsoft.com/office/drawing/2014/main" xmlns="" id="{00000000-0008-0000-0E00-00000E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5" name="AutoShape 17">
          <a:extLst>
            <a:ext uri="{FF2B5EF4-FFF2-40B4-BE49-F238E27FC236}">
              <a16:creationId xmlns:a16="http://schemas.microsoft.com/office/drawing/2014/main" xmlns="" id="{00000000-0008-0000-0E00-00000F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6" name="AutoShape 17">
          <a:extLst>
            <a:ext uri="{FF2B5EF4-FFF2-40B4-BE49-F238E27FC236}">
              <a16:creationId xmlns:a16="http://schemas.microsoft.com/office/drawing/2014/main" xmlns="" id="{00000000-0008-0000-0E00-000010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7" name="AutoShape 17">
          <a:extLst>
            <a:ext uri="{FF2B5EF4-FFF2-40B4-BE49-F238E27FC236}">
              <a16:creationId xmlns:a16="http://schemas.microsoft.com/office/drawing/2014/main" xmlns="" id="{00000000-0008-0000-0E00-000011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8" name="AutoShape 17">
          <a:extLst>
            <a:ext uri="{FF2B5EF4-FFF2-40B4-BE49-F238E27FC236}">
              <a16:creationId xmlns:a16="http://schemas.microsoft.com/office/drawing/2014/main" xmlns="" id="{00000000-0008-0000-0E00-000012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9" name="AutoShape 17">
          <a:extLst>
            <a:ext uri="{FF2B5EF4-FFF2-40B4-BE49-F238E27FC236}">
              <a16:creationId xmlns:a16="http://schemas.microsoft.com/office/drawing/2014/main" xmlns="" id="{00000000-0008-0000-0E00-000013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20" name="AutoShape 17">
          <a:extLst>
            <a:ext uri="{FF2B5EF4-FFF2-40B4-BE49-F238E27FC236}">
              <a16:creationId xmlns:a16="http://schemas.microsoft.com/office/drawing/2014/main" xmlns="" id="{00000000-0008-0000-0E00-000014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a:extLst>
            <a:ext uri="{FF2B5EF4-FFF2-40B4-BE49-F238E27FC236}">
              <a16:creationId xmlns:a16="http://schemas.microsoft.com/office/drawing/2014/main" xmlns="" id="{00000000-0008-0000-0F00-000002000000}"/>
            </a:ext>
          </a:extLst>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87556" name="image1.png" descr="LOGO IDEP ULTIMO">
          <a:extLst>
            <a:ext uri="{FF2B5EF4-FFF2-40B4-BE49-F238E27FC236}">
              <a16:creationId xmlns:a16="http://schemas.microsoft.com/office/drawing/2014/main" xmlns="" id="{00000000-0008-0000-0F00-0000048B0D00}"/>
            </a:ext>
          </a:extLst>
        </xdr:cNvPr>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87557" name="AutoShape 17">
          <a:extLst>
            <a:ext uri="{FF2B5EF4-FFF2-40B4-BE49-F238E27FC236}">
              <a16:creationId xmlns:a16="http://schemas.microsoft.com/office/drawing/2014/main" xmlns="" id="{00000000-0008-0000-0F00-000005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58" name="AutoShape 17">
          <a:extLst>
            <a:ext uri="{FF2B5EF4-FFF2-40B4-BE49-F238E27FC236}">
              <a16:creationId xmlns:a16="http://schemas.microsoft.com/office/drawing/2014/main" xmlns="" id="{00000000-0008-0000-0F00-000006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59" name="AutoShape 17">
          <a:extLst>
            <a:ext uri="{FF2B5EF4-FFF2-40B4-BE49-F238E27FC236}">
              <a16:creationId xmlns:a16="http://schemas.microsoft.com/office/drawing/2014/main" xmlns="" id="{00000000-0008-0000-0F00-000007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0" name="AutoShape 17">
          <a:extLst>
            <a:ext uri="{FF2B5EF4-FFF2-40B4-BE49-F238E27FC236}">
              <a16:creationId xmlns:a16="http://schemas.microsoft.com/office/drawing/2014/main" xmlns="" id="{00000000-0008-0000-0F00-000008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1" name="AutoShape 17">
          <a:extLst>
            <a:ext uri="{FF2B5EF4-FFF2-40B4-BE49-F238E27FC236}">
              <a16:creationId xmlns:a16="http://schemas.microsoft.com/office/drawing/2014/main" xmlns="" id="{00000000-0008-0000-0F00-000009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2" name="AutoShape 17">
          <a:extLst>
            <a:ext uri="{FF2B5EF4-FFF2-40B4-BE49-F238E27FC236}">
              <a16:creationId xmlns:a16="http://schemas.microsoft.com/office/drawing/2014/main" xmlns="" id="{00000000-0008-0000-0F00-00000A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3" name="AutoShape 17">
          <a:extLst>
            <a:ext uri="{FF2B5EF4-FFF2-40B4-BE49-F238E27FC236}">
              <a16:creationId xmlns:a16="http://schemas.microsoft.com/office/drawing/2014/main" xmlns="" id="{00000000-0008-0000-0F00-00000B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4" name="AutoShape 17">
          <a:extLst>
            <a:ext uri="{FF2B5EF4-FFF2-40B4-BE49-F238E27FC236}">
              <a16:creationId xmlns:a16="http://schemas.microsoft.com/office/drawing/2014/main" xmlns="" id="{00000000-0008-0000-0F00-00000C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5" name="AutoShape 17">
          <a:extLst>
            <a:ext uri="{FF2B5EF4-FFF2-40B4-BE49-F238E27FC236}">
              <a16:creationId xmlns:a16="http://schemas.microsoft.com/office/drawing/2014/main" xmlns="" id="{00000000-0008-0000-0F00-00000D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6" name="AutoShape 17">
          <a:extLst>
            <a:ext uri="{FF2B5EF4-FFF2-40B4-BE49-F238E27FC236}">
              <a16:creationId xmlns:a16="http://schemas.microsoft.com/office/drawing/2014/main" xmlns="" id="{00000000-0008-0000-0F00-00000E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7" name="AutoShape 17">
          <a:extLst>
            <a:ext uri="{FF2B5EF4-FFF2-40B4-BE49-F238E27FC236}">
              <a16:creationId xmlns:a16="http://schemas.microsoft.com/office/drawing/2014/main" xmlns="" id="{00000000-0008-0000-0F00-00000F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8" name="AutoShape 17">
          <a:extLst>
            <a:ext uri="{FF2B5EF4-FFF2-40B4-BE49-F238E27FC236}">
              <a16:creationId xmlns:a16="http://schemas.microsoft.com/office/drawing/2014/main" xmlns="" id="{00000000-0008-0000-0F00-000010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9" name="AutoShape 17">
          <a:extLst>
            <a:ext uri="{FF2B5EF4-FFF2-40B4-BE49-F238E27FC236}">
              <a16:creationId xmlns:a16="http://schemas.microsoft.com/office/drawing/2014/main" xmlns="" id="{00000000-0008-0000-0F00-000011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70" name="AutoShape 17">
          <a:extLst>
            <a:ext uri="{FF2B5EF4-FFF2-40B4-BE49-F238E27FC236}">
              <a16:creationId xmlns:a16="http://schemas.microsoft.com/office/drawing/2014/main" xmlns="" id="{00000000-0008-0000-0F00-000012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71" name="AutoShape 17">
          <a:extLst>
            <a:ext uri="{FF2B5EF4-FFF2-40B4-BE49-F238E27FC236}">
              <a16:creationId xmlns:a16="http://schemas.microsoft.com/office/drawing/2014/main" xmlns="" id="{00000000-0008-0000-0F00-000013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72" name="AutoShape 17">
          <a:extLst>
            <a:ext uri="{FF2B5EF4-FFF2-40B4-BE49-F238E27FC236}">
              <a16:creationId xmlns:a16="http://schemas.microsoft.com/office/drawing/2014/main" xmlns="" id="{00000000-0008-0000-0F00-000014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73" name="AutoShape 17">
          <a:extLst>
            <a:ext uri="{FF2B5EF4-FFF2-40B4-BE49-F238E27FC236}">
              <a16:creationId xmlns:a16="http://schemas.microsoft.com/office/drawing/2014/main" xmlns="" id="{00000000-0008-0000-0F00-000015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a:extLst>
            <a:ext uri="{FF2B5EF4-FFF2-40B4-BE49-F238E27FC236}">
              <a16:creationId xmlns:a16="http://schemas.microsoft.com/office/drawing/2014/main" xmlns="" id="{00000000-0008-0000-1000-000002000000}"/>
            </a:ext>
          </a:extLst>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88580" name="image1.png" descr="LOGO IDEP ULTIMO">
          <a:extLst>
            <a:ext uri="{FF2B5EF4-FFF2-40B4-BE49-F238E27FC236}">
              <a16:creationId xmlns:a16="http://schemas.microsoft.com/office/drawing/2014/main" xmlns="" id="{00000000-0008-0000-1000-0000048F0D00}"/>
            </a:ext>
          </a:extLst>
        </xdr:cNvPr>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88581" name="AutoShape 17">
          <a:extLst>
            <a:ext uri="{FF2B5EF4-FFF2-40B4-BE49-F238E27FC236}">
              <a16:creationId xmlns:a16="http://schemas.microsoft.com/office/drawing/2014/main" xmlns="" id="{00000000-0008-0000-1000-000005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82" name="AutoShape 17">
          <a:extLst>
            <a:ext uri="{FF2B5EF4-FFF2-40B4-BE49-F238E27FC236}">
              <a16:creationId xmlns:a16="http://schemas.microsoft.com/office/drawing/2014/main" xmlns="" id="{00000000-0008-0000-1000-000006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83" name="AutoShape 17">
          <a:extLst>
            <a:ext uri="{FF2B5EF4-FFF2-40B4-BE49-F238E27FC236}">
              <a16:creationId xmlns:a16="http://schemas.microsoft.com/office/drawing/2014/main" xmlns="" id="{00000000-0008-0000-1000-000007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84" name="AutoShape 17">
          <a:extLst>
            <a:ext uri="{FF2B5EF4-FFF2-40B4-BE49-F238E27FC236}">
              <a16:creationId xmlns:a16="http://schemas.microsoft.com/office/drawing/2014/main" xmlns="" id="{00000000-0008-0000-1000-000008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85" name="AutoShape 17">
          <a:extLst>
            <a:ext uri="{FF2B5EF4-FFF2-40B4-BE49-F238E27FC236}">
              <a16:creationId xmlns:a16="http://schemas.microsoft.com/office/drawing/2014/main" xmlns="" id="{00000000-0008-0000-1000-000009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86" name="AutoShape 17">
          <a:extLst>
            <a:ext uri="{FF2B5EF4-FFF2-40B4-BE49-F238E27FC236}">
              <a16:creationId xmlns:a16="http://schemas.microsoft.com/office/drawing/2014/main" xmlns="" id="{00000000-0008-0000-1000-00000A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87" name="AutoShape 17">
          <a:extLst>
            <a:ext uri="{FF2B5EF4-FFF2-40B4-BE49-F238E27FC236}">
              <a16:creationId xmlns:a16="http://schemas.microsoft.com/office/drawing/2014/main" xmlns="" id="{00000000-0008-0000-1000-00000B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88" name="AutoShape 17">
          <a:extLst>
            <a:ext uri="{FF2B5EF4-FFF2-40B4-BE49-F238E27FC236}">
              <a16:creationId xmlns:a16="http://schemas.microsoft.com/office/drawing/2014/main" xmlns="" id="{00000000-0008-0000-1000-00000C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89" name="AutoShape 17">
          <a:extLst>
            <a:ext uri="{FF2B5EF4-FFF2-40B4-BE49-F238E27FC236}">
              <a16:creationId xmlns:a16="http://schemas.microsoft.com/office/drawing/2014/main" xmlns="" id="{00000000-0008-0000-1000-00000D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90" name="AutoShape 17">
          <a:extLst>
            <a:ext uri="{FF2B5EF4-FFF2-40B4-BE49-F238E27FC236}">
              <a16:creationId xmlns:a16="http://schemas.microsoft.com/office/drawing/2014/main" xmlns="" id="{00000000-0008-0000-1000-00000E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91" name="AutoShape 17">
          <a:extLst>
            <a:ext uri="{FF2B5EF4-FFF2-40B4-BE49-F238E27FC236}">
              <a16:creationId xmlns:a16="http://schemas.microsoft.com/office/drawing/2014/main" xmlns="" id="{00000000-0008-0000-1000-00000F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92" name="AutoShape 17">
          <a:extLst>
            <a:ext uri="{FF2B5EF4-FFF2-40B4-BE49-F238E27FC236}">
              <a16:creationId xmlns:a16="http://schemas.microsoft.com/office/drawing/2014/main" xmlns="" id="{00000000-0008-0000-1000-000010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93" name="AutoShape 17">
          <a:extLst>
            <a:ext uri="{FF2B5EF4-FFF2-40B4-BE49-F238E27FC236}">
              <a16:creationId xmlns:a16="http://schemas.microsoft.com/office/drawing/2014/main" xmlns="" id="{00000000-0008-0000-1000-000011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94" name="AutoShape 17">
          <a:extLst>
            <a:ext uri="{FF2B5EF4-FFF2-40B4-BE49-F238E27FC236}">
              <a16:creationId xmlns:a16="http://schemas.microsoft.com/office/drawing/2014/main" xmlns="" id="{00000000-0008-0000-1000-000012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95" name="AutoShape 17">
          <a:extLst>
            <a:ext uri="{FF2B5EF4-FFF2-40B4-BE49-F238E27FC236}">
              <a16:creationId xmlns:a16="http://schemas.microsoft.com/office/drawing/2014/main" xmlns="" id="{00000000-0008-0000-1000-000013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96" name="AutoShape 17">
          <a:extLst>
            <a:ext uri="{FF2B5EF4-FFF2-40B4-BE49-F238E27FC236}">
              <a16:creationId xmlns:a16="http://schemas.microsoft.com/office/drawing/2014/main" xmlns="" id="{00000000-0008-0000-1000-000014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97" name="AutoShape 17">
          <a:extLst>
            <a:ext uri="{FF2B5EF4-FFF2-40B4-BE49-F238E27FC236}">
              <a16:creationId xmlns:a16="http://schemas.microsoft.com/office/drawing/2014/main" xmlns="" id="{00000000-0008-0000-1000-000015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a:extLst>
            <a:ext uri="{FF2B5EF4-FFF2-40B4-BE49-F238E27FC236}">
              <a16:creationId xmlns:a16="http://schemas.microsoft.com/office/drawing/2014/main" xmlns="" id="{00000000-0008-0000-1100-000002000000}"/>
            </a:ext>
          </a:extLst>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89609" name="image1.png" descr="LOGO IDEP ULTIMO">
          <a:extLst>
            <a:ext uri="{FF2B5EF4-FFF2-40B4-BE49-F238E27FC236}">
              <a16:creationId xmlns:a16="http://schemas.microsoft.com/office/drawing/2014/main" xmlns="" id="{00000000-0008-0000-1100-000009930D00}"/>
            </a:ext>
          </a:extLst>
        </xdr:cNvPr>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89610" name="AutoShape 17">
          <a:extLst>
            <a:ext uri="{FF2B5EF4-FFF2-40B4-BE49-F238E27FC236}">
              <a16:creationId xmlns:a16="http://schemas.microsoft.com/office/drawing/2014/main" xmlns="" id="{00000000-0008-0000-1100-00000A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11" name="AutoShape 17">
          <a:extLst>
            <a:ext uri="{FF2B5EF4-FFF2-40B4-BE49-F238E27FC236}">
              <a16:creationId xmlns:a16="http://schemas.microsoft.com/office/drawing/2014/main" xmlns="" id="{00000000-0008-0000-1100-00000B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12" name="AutoShape 17">
          <a:extLst>
            <a:ext uri="{FF2B5EF4-FFF2-40B4-BE49-F238E27FC236}">
              <a16:creationId xmlns:a16="http://schemas.microsoft.com/office/drawing/2014/main" xmlns="" id="{00000000-0008-0000-1100-00000C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13" name="AutoShape 17">
          <a:extLst>
            <a:ext uri="{FF2B5EF4-FFF2-40B4-BE49-F238E27FC236}">
              <a16:creationId xmlns:a16="http://schemas.microsoft.com/office/drawing/2014/main" xmlns="" id="{00000000-0008-0000-1100-00000D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14" name="AutoShape 17">
          <a:extLst>
            <a:ext uri="{FF2B5EF4-FFF2-40B4-BE49-F238E27FC236}">
              <a16:creationId xmlns:a16="http://schemas.microsoft.com/office/drawing/2014/main" xmlns="" id="{00000000-0008-0000-1100-00000E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15" name="AutoShape 17">
          <a:extLst>
            <a:ext uri="{FF2B5EF4-FFF2-40B4-BE49-F238E27FC236}">
              <a16:creationId xmlns:a16="http://schemas.microsoft.com/office/drawing/2014/main" xmlns="" id="{00000000-0008-0000-1100-00000F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16" name="AutoShape 17">
          <a:extLst>
            <a:ext uri="{FF2B5EF4-FFF2-40B4-BE49-F238E27FC236}">
              <a16:creationId xmlns:a16="http://schemas.microsoft.com/office/drawing/2014/main" xmlns="" id="{00000000-0008-0000-1100-000010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17" name="AutoShape 17">
          <a:extLst>
            <a:ext uri="{FF2B5EF4-FFF2-40B4-BE49-F238E27FC236}">
              <a16:creationId xmlns:a16="http://schemas.microsoft.com/office/drawing/2014/main" xmlns="" id="{00000000-0008-0000-1100-000011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18" name="AutoShape 17">
          <a:extLst>
            <a:ext uri="{FF2B5EF4-FFF2-40B4-BE49-F238E27FC236}">
              <a16:creationId xmlns:a16="http://schemas.microsoft.com/office/drawing/2014/main" xmlns="" id="{00000000-0008-0000-1100-000012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19" name="AutoShape 17">
          <a:extLst>
            <a:ext uri="{FF2B5EF4-FFF2-40B4-BE49-F238E27FC236}">
              <a16:creationId xmlns:a16="http://schemas.microsoft.com/office/drawing/2014/main" xmlns="" id="{00000000-0008-0000-1100-000013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20" name="AutoShape 17">
          <a:extLst>
            <a:ext uri="{FF2B5EF4-FFF2-40B4-BE49-F238E27FC236}">
              <a16:creationId xmlns:a16="http://schemas.microsoft.com/office/drawing/2014/main" xmlns="" id="{00000000-0008-0000-1100-000014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21" name="AutoShape 17">
          <a:extLst>
            <a:ext uri="{FF2B5EF4-FFF2-40B4-BE49-F238E27FC236}">
              <a16:creationId xmlns:a16="http://schemas.microsoft.com/office/drawing/2014/main" xmlns="" id="{00000000-0008-0000-1100-000015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22" name="AutoShape 17">
          <a:extLst>
            <a:ext uri="{FF2B5EF4-FFF2-40B4-BE49-F238E27FC236}">
              <a16:creationId xmlns:a16="http://schemas.microsoft.com/office/drawing/2014/main" xmlns="" id="{00000000-0008-0000-1100-000016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23" name="AutoShape 17">
          <a:extLst>
            <a:ext uri="{FF2B5EF4-FFF2-40B4-BE49-F238E27FC236}">
              <a16:creationId xmlns:a16="http://schemas.microsoft.com/office/drawing/2014/main" xmlns="" id="{00000000-0008-0000-1100-000017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24" name="AutoShape 17">
          <a:extLst>
            <a:ext uri="{FF2B5EF4-FFF2-40B4-BE49-F238E27FC236}">
              <a16:creationId xmlns:a16="http://schemas.microsoft.com/office/drawing/2014/main" xmlns="" id="{00000000-0008-0000-1100-000018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25" name="AutoShape 17">
          <a:extLst>
            <a:ext uri="{FF2B5EF4-FFF2-40B4-BE49-F238E27FC236}">
              <a16:creationId xmlns:a16="http://schemas.microsoft.com/office/drawing/2014/main" xmlns="" id="{00000000-0008-0000-1100-000019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26" name="AutoShape 17">
          <a:extLst>
            <a:ext uri="{FF2B5EF4-FFF2-40B4-BE49-F238E27FC236}">
              <a16:creationId xmlns:a16="http://schemas.microsoft.com/office/drawing/2014/main" xmlns="" id="{00000000-0008-0000-1100-00001A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Users\Paola%20Castelblanco\Downloads\REV%20Plan_Mejoramiento_Seguimiento%2005-10-20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Users\Paola%20Castelblanco\Downloads\Plan_Mejoramiento_Seguimiento%2016-10-2018_GRF.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patriciasanabria\Library\Application%20Support\Microsoft\Office\Office%202011%20AutoRecovery\Plan_Mejoramiento%20GT%202709201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PROFESIONAL\Downloads\3.Seguimiento%20%20Plan%20mejora%20procesos%20III%20Trimestr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hmorales\AppData\Local\Microsoft\Office\UnsavedFiles\Libro1((Unsaved-307380351082496179)).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DIC-01"/>
      <sheetName val="DIP-02"/>
      <sheetName val="AC-10"/>
      <sheetName val="IDP-04"/>
      <sheetName val="GD-07"/>
      <sheetName val="GC-08"/>
      <sheetName val="GJ-09"/>
      <sheetName val="GRF-11"/>
      <sheetName val="GT-12"/>
      <sheetName val="GTH-13"/>
      <sheetName val="GF-14"/>
      <sheetName val="CID-15"/>
      <sheetName val="EC-16"/>
      <sheetName val="MIC-03"/>
      <sheetName val="LISTAS"/>
    </sheetNames>
    <sheetDataSet>
      <sheetData sheetId="0">
        <row r="7">
          <cell r="A7" t="str">
            <v>1. RESULTADOS GENERALES DEL PLAN  DE MEJORAMIENTO IDEP</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ow r="2">
          <cell r="B2" t="str">
            <v>DIVULGACIÓN Y COMUNICACIÓN</v>
          </cell>
        </row>
        <row r="3">
          <cell r="B3" t="str">
            <v>DIRECCIÓN Y PLANEACIÓN</v>
          </cell>
        </row>
        <row r="4">
          <cell r="B4" t="str">
            <v>ATENCIÓN AL CIUDADANO</v>
          </cell>
        </row>
        <row r="5">
          <cell r="B5" t="str">
            <v>INVESTIGACIÓN Y DESARROLLO PEDAGÓGICO</v>
          </cell>
        </row>
        <row r="6">
          <cell r="B6" t="str">
            <v>GESTIÓN DOCUMENTAL</v>
          </cell>
        </row>
        <row r="7">
          <cell r="B7" t="str">
            <v>GESTIÓN CONTRACTUAL</v>
          </cell>
        </row>
        <row r="8">
          <cell r="B8" t="str">
            <v>GESTIÓN JURÍDICA</v>
          </cell>
        </row>
        <row r="9">
          <cell r="B9" t="str">
            <v>GESTIÓN DE RECURSOS FÍSICOS Y AMBIENTAL</v>
          </cell>
        </row>
        <row r="10">
          <cell r="B10" t="str">
            <v>GESTIÓN TECNOLÓGICA</v>
          </cell>
        </row>
        <row r="11">
          <cell r="B11" t="str">
            <v>GESTIÓN DEL TALENTO HUMANO</v>
          </cell>
        </row>
        <row r="12">
          <cell r="B12" t="str">
            <v>GESTIÓN FINANCIERA</v>
          </cell>
        </row>
        <row r="13">
          <cell r="B13" t="str">
            <v>CONTROL INTERNO DISCIPLINARIO</v>
          </cell>
        </row>
        <row r="14">
          <cell r="B14" t="str">
            <v>EVALUACIÓN Y CONTROL</v>
          </cell>
        </row>
        <row r="15">
          <cell r="B15" t="str">
            <v>MEJORAMIENTO INTEGRAL Y CONTINUO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DIC-01"/>
      <sheetName val="DIP-02"/>
      <sheetName val="AC-10"/>
      <sheetName val="IDP-04"/>
      <sheetName val="GD-07"/>
      <sheetName val="GC-08"/>
      <sheetName val="GJ-09"/>
      <sheetName val="GRF-11"/>
      <sheetName val="GT-12"/>
      <sheetName val="GTH-13"/>
      <sheetName val="GF-14"/>
      <sheetName val="CID-15"/>
      <sheetName val="EC-16"/>
      <sheetName val="MIC-03"/>
      <sheetName val="LISTAS"/>
    </sheetNames>
    <sheetDataSet>
      <sheetData sheetId="0">
        <row r="7">
          <cell r="A7" t="str">
            <v>1. RESULTADOS GENERALES DEL PLAN  DE MEJORAMIENTO IDEP</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
          <cell r="B2" t="str">
            <v>DIVULGACIÓN Y COMUNICACIÓN</v>
          </cell>
        </row>
        <row r="3">
          <cell r="B3" t="str">
            <v>DIRECCIÓN Y PLANEACIÓN</v>
          </cell>
        </row>
        <row r="4">
          <cell r="B4" t="str">
            <v>ATENCIÓN AL CIUDADANO</v>
          </cell>
        </row>
        <row r="5">
          <cell r="B5" t="str">
            <v>INVESTIGACIÓN Y DESARROLLO PEDAGÓGICO</v>
          </cell>
        </row>
        <row r="6">
          <cell r="B6" t="str">
            <v>GESTIÓN DOCUMENTAL</v>
          </cell>
        </row>
        <row r="7">
          <cell r="B7" t="str">
            <v>GESTIÓN CONTRACTUAL</v>
          </cell>
        </row>
        <row r="8">
          <cell r="B8" t="str">
            <v>GESTIÓN JURÍDICA</v>
          </cell>
        </row>
        <row r="9">
          <cell r="B9" t="str">
            <v>GESTIÓN DE RECURSOS FÍSICOS Y AMBIENTAL</v>
          </cell>
        </row>
        <row r="10">
          <cell r="B10" t="str">
            <v>GESTIÓN TECNOLÓGICA</v>
          </cell>
        </row>
        <row r="11">
          <cell r="B11" t="str">
            <v>GESTIÓN DEL TALENTO HUMANO</v>
          </cell>
        </row>
        <row r="12">
          <cell r="B12" t="str">
            <v>GESTIÓN FINANCIERA</v>
          </cell>
        </row>
        <row r="13">
          <cell r="B13" t="str">
            <v>CONTROL INTERNO DISCIPLINARIO</v>
          </cell>
        </row>
        <row r="14">
          <cell r="B14" t="str">
            <v>EVALUACIÓN Y CONTROL</v>
          </cell>
        </row>
        <row r="15">
          <cell r="B15" t="str">
            <v>MEJORAMIENTO INTEGRAL Y CONTINUO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LISTAS"/>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TORICO "/>
      <sheetName val="HISTORICO CERRADAS"/>
      <sheetName val="CERRADAS EN EL TRIMESTRE"/>
      <sheetName val="Hoja1"/>
      <sheetName val="DIC-01"/>
      <sheetName val="DIP-02"/>
      <sheetName val="AC-10"/>
      <sheetName val="IDP-04"/>
      <sheetName val="GD-07"/>
      <sheetName val="GC-08"/>
      <sheetName val="GJ-09"/>
      <sheetName val="GRF-11"/>
      <sheetName val="GT-12"/>
      <sheetName val="GTH-13"/>
      <sheetName val="GF-14"/>
      <sheetName val="CID-15"/>
      <sheetName val="EC-16"/>
      <sheetName val="MIC-03"/>
      <sheetName val="LISTA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ow r="2">
          <cell r="O2" t="str">
            <v xml:space="preserve">TOTAL ACCIONES </v>
          </cell>
          <cell r="P2" t="str">
            <v>VENCIDAS</v>
          </cell>
          <cell r="Q2" t="str">
            <v>EN EJECUCIÓN</v>
          </cell>
          <cell r="R2" t="str">
            <v>CERRADAS</v>
          </cell>
          <cell r="S2" t="str">
            <v>ELIMINADAS</v>
          </cell>
        </row>
        <row r="3">
          <cell r="N3" t="str">
            <v>DIC-01</v>
          </cell>
          <cell r="O3">
            <v>4</v>
          </cell>
          <cell r="P3">
            <v>0</v>
          </cell>
          <cell r="Q3">
            <v>4</v>
          </cell>
          <cell r="R3">
            <v>0</v>
          </cell>
          <cell r="S3">
            <v>0</v>
          </cell>
        </row>
        <row r="4">
          <cell r="N4" t="str">
            <v>DIP-02</v>
          </cell>
          <cell r="O4">
            <v>1</v>
          </cell>
          <cell r="P4">
            <v>1</v>
          </cell>
          <cell r="Q4">
            <v>0</v>
          </cell>
          <cell r="R4">
            <v>0</v>
          </cell>
          <cell r="S4">
            <v>0</v>
          </cell>
        </row>
        <row r="5">
          <cell r="N5" t="str">
            <v>AC-10</v>
          </cell>
          <cell r="O5">
            <v>2</v>
          </cell>
          <cell r="P5">
            <v>0</v>
          </cell>
          <cell r="Q5">
            <v>2</v>
          </cell>
          <cell r="R5">
            <v>0</v>
          </cell>
          <cell r="S5">
            <v>0</v>
          </cell>
        </row>
        <row r="6">
          <cell r="N6" t="str">
            <v>IDP-04</v>
          </cell>
          <cell r="O6">
            <v>6</v>
          </cell>
          <cell r="P6">
            <v>0</v>
          </cell>
          <cell r="Q6">
            <v>6</v>
          </cell>
          <cell r="R6">
            <v>0</v>
          </cell>
          <cell r="S6">
            <v>0</v>
          </cell>
        </row>
        <row r="7">
          <cell r="N7" t="str">
            <v>GD-07</v>
          </cell>
          <cell r="O7">
            <v>7</v>
          </cell>
          <cell r="P7">
            <v>1</v>
          </cell>
          <cell r="Q7">
            <v>2</v>
          </cell>
          <cell r="R7">
            <v>4</v>
          </cell>
          <cell r="S7">
            <v>0</v>
          </cell>
        </row>
        <row r="8">
          <cell r="N8" t="str">
            <v>GC-08</v>
          </cell>
          <cell r="O8">
            <v>0</v>
          </cell>
          <cell r="P8">
            <v>0</v>
          </cell>
          <cell r="Q8">
            <v>0</v>
          </cell>
          <cell r="R8">
            <v>0</v>
          </cell>
          <cell r="S8">
            <v>0</v>
          </cell>
        </row>
        <row r="9">
          <cell r="N9" t="str">
            <v>GJ-09</v>
          </cell>
          <cell r="O9">
            <v>0</v>
          </cell>
          <cell r="P9">
            <v>0</v>
          </cell>
          <cell r="Q9">
            <v>0</v>
          </cell>
          <cell r="R9">
            <v>0</v>
          </cell>
          <cell r="S9">
            <v>0</v>
          </cell>
        </row>
        <row r="10">
          <cell r="N10" t="str">
            <v>GRF-11</v>
          </cell>
          <cell r="O10">
            <v>3</v>
          </cell>
          <cell r="P10">
            <v>2</v>
          </cell>
          <cell r="Q10">
            <v>0</v>
          </cell>
          <cell r="R10">
            <v>1</v>
          </cell>
          <cell r="S10">
            <v>0</v>
          </cell>
        </row>
        <row r="11">
          <cell r="N11" t="str">
            <v>GT-12</v>
          </cell>
          <cell r="O11">
            <v>12</v>
          </cell>
          <cell r="P11">
            <v>0</v>
          </cell>
          <cell r="Q11">
            <v>3</v>
          </cell>
          <cell r="R11">
            <v>6</v>
          </cell>
          <cell r="S11">
            <v>3</v>
          </cell>
        </row>
        <row r="12">
          <cell r="N12" t="str">
            <v>GTH-13</v>
          </cell>
          <cell r="O12">
            <v>6</v>
          </cell>
          <cell r="P12">
            <v>0</v>
          </cell>
          <cell r="Q12">
            <v>6</v>
          </cell>
          <cell r="R12">
            <v>0</v>
          </cell>
        </row>
        <row r="13">
          <cell r="N13" t="str">
            <v>GF-14</v>
          </cell>
          <cell r="O13">
            <v>10</v>
          </cell>
          <cell r="P13">
            <v>0</v>
          </cell>
          <cell r="Q13">
            <v>1</v>
          </cell>
          <cell r="R13">
            <v>9</v>
          </cell>
        </row>
        <row r="14">
          <cell r="N14" t="str">
            <v>CID-15</v>
          </cell>
          <cell r="O14">
            <v>0</v>
          </cell>
          <cell r="P14">
            <v>0</v>
          </cell>
          <cell r="Q14">
            <v>0</v>
          </cell>
          <cell r="R14">
            <v>0</v>
          </cell>
        </row>
        <row r="15">
          <cell r="N15" t="str">
            <v>EC-16</v>
          </cell>
          <cell r="O15">
            <v>0</v>
          </cell>
          <cell r="P15">
            <v>0</v>
          </cell>
          <cell r="Q15">
            <v>0</v>
          </cell>
          <cell r="R15">
            <v>0</v>
          </cell>
        </row>
        <row r="16">
          <cell r="N16" t="str">
            <v>MIC-03</v>
          </cell>
          <cell r="O16">
            <v>2</v>
          </cell>
          <cell r="P16">
            <v>0</v>
          </cell>
          <cell r="Q16">
            <v>2</v>
          </cell>
          <cell r="R16">
            <v>0</v>
          </cell>
        </row>
        <row r="17">
          <cell r="N17" t="str">
            <v>IV TRIMESTRE 2018</v>
          </cell>
          <cell r="O17">
            <v>53</v>
          </cell>
          <cell r="P17">
            <v>4</v>
          </cell>
          <cell r="Q17">
            <v>26</v>
          </cell>
          <cell r="R17">
            <v>20</v>
          </cell>
          <cell r="S17">
            <v>3</v>
          </cell>
        </row>
        <row r="18">
          <cell r="N18" t="str">
            <v>I TRIMESTRE 2019</v>
          </cell>
          <cell r="O18">
            <v>31</v>
          </cell>
          <cell r="P18">
            <v>0</v>
          </cell>
          <cell r="Q18">
            <v>23</v>
          </cell>
          <cell r="R18">
            <v>8</v>
          </cell>
          <cell r="S18">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idep.edu.co/sites/default/files/IN-GF-14-05_Protocolo_de_Seguridad_V1." TargetMode="External"/><Relationship Id="rId13" Type="http://schemas.openxmlformats.org/officeDocument/2006/relationships/hyperlink" Target="https://drive.google.com/drive/folders/1PEA_kHglMECvfb2aRpTEgSxTeLRMahB-" TargetMode="External"/><Relationship Id="rId18" Type="http://schemas.openxmlformats.org/officeDocument/2006/relationships/hyperlink" Target="https://docs.google.com/spreadsheets/d/1rkj1JMm4LnWNRWL--zXFJrjXKTK2WPHCiHY5g3cAogk/edit" TargetMode="External"/><Relationship Id="rId26" Type="http://schemas.openxmlformats.org/officeDocument/2006/relationships/hyperlink" Target="http://www.idep.edu.co/sites/default/files/PL-GT-12-01_PETIC_V12.pdf" TargetMode="External"/><Relationship Id="rId3" Type="http://schemas.openxmlformats.org/officeDocument/2006/relationships/hyperlink" Target="http://www.idep.edu.co/sites/default/files/PL-GT-12-02_Plan_Contingencia_Tecno_V7.pdf" TargetMode="External"/><Relationship Id="rId21" Type="http://schemas.openxmlformats.org/officeDocument/2006/relationships/hyperlink" Target="https://docs.google.com/spreadsheets/d/1rkj1JMm4LnWNRWL--zXFJrjXKTK2WPHCiHY5g3cAogk/edit" TargetMode="External"/><Relationship Id="rId7" Type="http://schemas.openxmlformats.org/officeDocument/2006/relationships/hyperlink" Target="http://www.idep.edu.co/?q=content/gf-14-proceso-de-gesti%C3%B3n-financiera" TargetMode="External"/><Relationship Id="rId12" Type="http://schemas.openxmlformats.org/officeDocument/2006/relationships/hyperlink" Target="https://drive.google.com/drive/folders/1PEA_kHglMECvfb2aRpTEgSxTeLRMahB-" TargetMode="External"/><Relationship Id="rId17" Type="http://schemas.openxmlformats.org/officeDocument/2006/relationships/hyperlink" Target="http://www.idep.edu.co/sites/default/files/PL-GT-12-02%20Plan%20Contingencia%20Tecno%20V9.pdf" TargetMode="External"/><Relationship Id="rId25" Type="http://schemas.openxmlformats.org/officeDocument/2006/relationships/hyperlink" Target="http://www.idep.edu.co/sites/default/files/PL-GT-12-01_PETIC_V12.pdf" TargetMode="External"/><Relationship Id="rId2" Type="http://schemas.openxmlformats.org/officeDocument/2006/relationships/hyperlink" Target="http://www.idep.edu.co/?q=content/mapa-de-riesgos-por-procesoMapa%20de%20Riesgos%20enviado%20por%20parte%20de%20la%20OAP%20en%20el%20mes%20de%20diciembre%20de%202018" TargetMode="External"/><Relationship Id="rId16" Type="http://schemas.openxmlformats.org/officeDocument/2006/relationships/hyperlink" Target="http://www.idep.edu.co/sites/default/files/PRO-GRF-11-02_Ingresos_o_Altas_Almacen_V6.pdf" TargetMode="External"/><Relationship Id="rId20" Type="http://schemas.openxmlformats.org/officeDocument/2006/relationships/hyperlink" Target="http://www.idep.edu.co/sites/default/files/PL-GT-12-02%20Plan%20Contingencia%20Tecno%20V9.pdf" TargetMode="External"/><Relationship Id="rId29" Type="http://schemas.openxmlformats.org/officeDocument/2006/relationships/hyperlink" Target="https://mail.google.com/mail/u/0/" TargetMode="External"/><Relationship Id="rId1" Type="http://schemas.openxmlformats.org/officeDocument/2006/relationships/hyperlink" Target="http://www.idep.edu.co/?q=content/mapa-de-riesgos-por-procesoMapa%20de%20riesgos%20reportada%20por%20parte%20de%20la%20OAP%20en%20el%20mes%20de%20diciembre." TargetMode="External"/><Relationship Id="rId6" Type="http://schemas.openxmlformats.org/officeDocument/2006/relationships/hyperlink" Target="http://www.idep.edu.co/?q=content/gf-14-proceso-de-gesti%C3%B3n-financiera" TargetMode="External"/><Relationship Id="rId11" Type="http://schemas.openxmlformats.org/officeDocument/2006/relationships/hyperlink" Target="http://www.idep.edu.co/?q=content/idp-04-proceso-de-investigaci%C3%B3n-y-desarrollo-pedag%C3%B3gico" TargetMode="External"/><Relationship Id="rId24" Type="http://schemas.openxmlformats.org/officeDocument/2006/relationships/hyperlink" Target="http://www.idep.edu.co/sites/default/files/IN-GT-12-05%20Instructivo%20contrasena%20GOOBI%20V1.pdf" TargetMode="External"/><Relationship Id="rId32" Type="http://schemas.openxmlformats.org/officeDocument/2006/relationships/drawing" Target="../drawings/drawing2.xml"/><Relationship Id="rId5" Type="http://schemas.openxmlformats.org/officeDocument/2006/relationships/hyperlink" Target="http://www.idep.edu.co/?q=content/gf-14-proceso-de-gesti%C3%B3n-financiera" TargetMode="External"/><Relationship Id="rId15" Type="http://schemas.openxmlformats.org/officeDocument/2006/relationships/hyperlink" Target="http://www.idep.edu.co/?q=content/grf-11-proceso-de-gesti%C3%B3n-de-recursos-f%C3%ADsicos-y-ambiental" TargetMode="External"/><Relationship Id="rId23" Type="http://schemas.openxmlformats.org/officeDocument/2006/relationships/hyperlink" Target="http://www.idep.edu.co/?q=content/gt-12-proceso-de-gesti%C3%B3n-tecnol%C3%B3gica" TargetMode="External"/><Relationship Id="rId28" Type="http://schemas.openxmlformats.org/officeDocument/2006/relationships/hyperlink" Target="https://docs.google.com/spreadsheets/d/1Ro9z3pH1J8SXre-KB6py4YiCpgXZaukJt_QYx5JakBs/edit" TargetMode="External"/><Relationship Id="rId10" Type="http://schemas.openxmlformats.org/officeDocument/2006/relationships/hyperlink" Target="http://www.idep.edu.co/?q=content/gf-14-proceso-de-gesti%C3%B3n-financiera" TargetMode="External"/><Relationship Id="rId19" Type="http://schemas.openxmlformats.org/officeDocument/2006/relationships/hyperlink" Target="https://docs.google.com/spreadsheets/d/1rkj1JMm4LnWNRWL--zXFJrjXKTK2WPHCiHY5g3cAogk/edit" TargetMode="External"/><Relationship Id="rId31" Type="http://schemas.openxmlformats.org/officeDocument/2006/relationships/printerSettings" Target="../printerSettings/printerSettings2.bin"/><Relationship Id="rId4" Type="http://schemas.openxmlformats.org/officeDocument/2006/relationships/hyperlink" Target="http://www.idep.edu.co/?q=content/indicadores-de-gesti%C3%B3n" TargetMode="External"/><Relationship Id="rId9" Type="http://schemas.openxmlformats.org/officeDocument/2006/relationships/hyperlink" Target="http://www.idep.edu.co/sites/default/files/IN-GF-14-05_Protocolo_de_Seguridad_V1.Acta%20No.%202%20del%2023/03/2018%20Plan%20de%20Mejoramiento%20proceso%20Financiero" TargetMode="External"/><Relationship Id="rId14" Type="http://schemas.openxmlformats.org/officeDocument/2006/relationships/hyperlink" Target="http://www.idep.edu.co/?q=content/idp-04-proceso-de-investigaci%C3%B3n-y-desarrollo-pedag%C3%B3gico" TargetMode="External"/><Relationship Id="rId22" Type="http://schemas.openxmlformats.org/officeDocument/2006/relationships/hyperlink" Target="http://www.idep.edu.co/?q=content/gt-12-proceso-de-gesti%C3%B3n-tecnol%C3%B3gica" TargetMode="External"/><Relationship Id="rId27" Type="http://schemas.openxmlformats.org/officeDocument/2006/relationships/hyperlink" Target="https://docs.google.com/spreadsheets/d/1Ro9z3pH1J8SXre-KB6py4YiCpgXZaukJt_QYx5JakBs/edit" TargetMode="External"/><Relationship Id="rId30" Type="http://schemas.openxmlformats.org/officeDocument/2006/relationships/hyperlink" Target="http://www.idep.edu.co/?q=content/gesti%C3%B3n-documental-del-sig"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8" Type="http://schemas.openxmlformats.org/officeDocument/2006/relationships/hyperlink" Target="http://www.idep.edu.co/sites/default/files/PRO-GRF-11-03%20Inv%20prop%20planta%20y%20equ%20V7.pdf" TargetMode="External"/><Relationship Id="rId13" Type="http://schemas.openxmlformats.org/officeDocument/2006/relationships/image" Target="../media/image2.emf"/><Relationship Id="rId3" Type="http://schemas.openxmlformats.org/officeDocument/2006/relationships/hyperlink" Target="http://www.idep.edu.co/sites/default/files/PRO-GRF-11-03_Inventario_propiedad_planta_y_equipo_V6.pdf" TargetMode="External"/><Relationship Id="rId7" Type="http://schemas.openxmlformats.org/officeDocument/2006/relationships/hyperlink" Target="http://www.idep.edu.co/sites/default/files/PRO-GRF-11-03%20Inv%20prop%20planta%20y%20equ%20V7.pdf" TargetMode="External"/><Relationship Id="rId12" Type="http://schemas.openxmlformats.org/officeDocument/2006/relationships/oleObject" Target="../embeddings/oleObject1.bin"/><Relationship Id="rId2" Type="http://schemas.openxmlformats.org/officeDocument/2006/relationships/hyperlink" Target="http://www.idep.edu.co/sites/default/files/PRO-GRF-11-03_Inventario_propiedad_planta_y_equipo_V6.pdf" TargetMode="External"/><Relationship Id="rId1" Type="http://schemas.openxmlformats.org/officeDocument/2006/relationships/hyperlink" Target="http://www.idep.edu.co/sites/default/files/PRO-GRF-11-01_Egresos_o_salidas_de_bienes_V6.pdf" TargetMode="External"/><Relationship Id="rId6" Type="http://schemas.openxmlformats.org/officeDocument/2006/relationships/hyperlink" Target="http://www.idep.edu.co/sites/default/files/PRO-GRF-11-01_Egresos_o_salidas_de_bienes_V6.pdf" TargetMode="External"/><Relationship Id="rId11" Type="http://schemas.openxmlformats.org/officeDocument/2006/relationships/vmlDrawing" Target="../drawings/vmlDrawing1.vml"/><Relationship Id="rId5" Type="http://schemas.openxmlformats.org/officeDocument/2006/relationships/hyperlink" Target="http://www.idep.edu.co/sites/default/files/PRO-GRF-11-01_Egresos_o_salidas_de_bienes_V6.pdf" TargetMode="External"/><Relationship Id="rId15" Type="http://schemas.openxmlformats.org/officeDocument/2006/relationships/image" Target="../media/image3.emf"/><Relationship Id="rId10" Type="http://schemas.openxmlformats.org/officeDocument/2006/relationships/drawing" Target="../drawings/drawing12.xml"/><Relationship Id="rId4" Type="http://schemas.openxmlformats.org/officeDocument/2006/relationships/hyperlink" Target="http://www.idep.edu.co/sites/default/files/PRO-GRF-11-01_Egresos_o_salidas_de_bienes_V6.pdf" TargetMode="External"/><Relationship Id="rId9" Type="http://schemas.openxmlformats.org/officeDocument/2006/relationships/printerSettings" Target="../printerSettings/printerSettings11.bin"/><Relationship Id="rId14" Type="http://schemas.openxmlformats.org/officeDocument/2006/relationships/oleObject" Target="../embeddings/oleObject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4.bin"/><Relationship Id="rId1" Type="http://schemas.openxmlformats.org/officeDocument/2006/relationships/hyperlink" Target="http://www.idep.edu.co/sites/default/files/PRO-GF-14-11%20Gesti%C3%B3n%20Contable%20V7.pdf" TargetMode="Externa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X42"/>
  <sheetViews>
    <sheetView showGridLines="0" zoomScale="70" zoomScaleNormal="70" workbookViewId="0">
      <selection activeCell="W10" sqref="W10"/>
    </sheetView>
  </sheetViews>
  <sheetFormatPr baseColWidth="10" defaultColWidth="14.42578125" defaultRowHeight="15" customHeight="1" x14ac:dyDescent="0.25"/>
  <cols>
    <col min="1" max="1" width="6.42578125" customWidth="1"/>
    <col min="2" max="2" width="12.28515625" customWidth="1"/>
    <col min="3" max="4" width="15.140625" customWidth="1"/>
    <col min="5" max="5" width="14.140625" customWidth="1"/>
    <col min="6" max="6" width="16.42578125" style="232" customWidth="1"/>
    <col min="7" max="7" width="12.7109375" customWidth="1"/>
    <col min="8" max="10" width="9.85546875" customWidth="1"/>
    <col min="11" max="11" width="10.85546875" customWidth="1"/>
    <col min="12" max="13" width="9.85546875" customWidth="1"/>
    <col min="14" max="14" width="12" customWidth="1"/>
    <col min="15" max="15" width="9.85546875" customWidth="1"/>
    <col min="16" max="18" width="9" customWidth="1"/>
    <col min="19" max="21" width="11.85546875" customWidth="1"/>
    <col min="22" max="27" width="12.5703125" customWidth="1"/>
  </cols>
  <sheetData>
    <row r="1" spans="1:24" ht="46.5" x14ac:dyDescent="0.25">
      <c r="A1" s="716" t="s">
        <v>62</v>
      </c>
      <c r="B1" s="717"/>
      <c r="C1" s="717"/>
      <c r="D1" s="717"/>
      <c r="E1" s="717"/>
      <c r="F1" s="717"/>
      <c r="G1" s="717"/>
      <c r="H1" s="717"/>
      <c r="I1" s="717"/>
      <c r="J1" s="717"/>
      <c r="K1" s="717"/>
      <c r="L1" s="717"/>
      <c r="M1" s="717"/>
      <c r="N1" s="717"/>
      <c r="O1" s="717"/>
      <c r="P1" s="717"/>
      <c r="Q1" s="717"/>
      <c r="R1" s="717"/>
      <c r="S1" s="717"/>
      <c r="T1" s="717"/>
      <c r="U1" s="718"/>
    </row>
    <row r="2" spans="1:24" ht="41.25" customHeight="1" thickBot="1" x14ac:dyDescent="0.3">
      <c r="A2" s="29"/>
      <c r="B2" s="30"/>
      <c r="C2" s="31"/>
      <c r="D2" s="31"/>
      <c r="E2" s="31"/>
      <c r="F2" s="31"/>
      <c r="G2" s="31"/>
      <c r="H2" s="696" t="s">
        <v>63</v>
      </c>
      <c r="I2" s="697"/>
      <c r="J2" s="697"/>
      <c r="K2" s="697"/>
      <c r="L2" s="697"/>
      <c r="M2" s="697"/>
      <c r="N2" s="698"/>
      <c r="O2" s="32"/>
      <c r="P2" s="659" t="s">
        <v>65</v>
      </c>
      <c r="Q2" s="660"/>
      <c r="R2" s="661"/>
      <c r="S2" s="662" t="s">
        <v>1033</v>
      </c>
      <c r="T2" s="660"/>
      <c r="U2" s="661"/>
    </row>
    <row r="3" spans="1:24" ht="54.75" customHeight="1" thickBot="1" x14ac:dyDescent="0.4">
      <c r="A3" s="34"/>
      <c r="B3" s="35"/>
      <c r="C3" s="36"/>
      <c r="D3" s="36"/>
      <c r="E3" s="36"/>
      <c r="F3" s="36"/>
      <c r="G3" s="36"/>
      <c r="H3" s="699" t="str">
        <f>+_1._RESULTADOS_GENERALES_DEL_PLAN__DE_MEJORAMIENTO_IDEP</f>
        <v>1. RESULTADOS GENERALES DEL PLAN  DE MEJORAMIENTO IDEP</v>
      </c>
      <c r="I3" s="700"/>
      <c r="J3" s="700"/>
      <c r="K3" s="700"/>
      <c r="L3" s="700"/>
      <c r="M3" s="700"/>
      <c r="N3" s="701"/>
      <c r="O3" s="37"/>
      <c r="P3" s="659" t="s">
        <v>68</v>
      </c>
      <c r="Q3" s="660"/>
      <c r="R3" s="661"/>
      <c r="S3" s="662" t="s">
        <v>1033</v>
      </c>
      <c r="T3" s="660"/>
      <c r="U3" s="661"/>
    </row>
    <row r="4" spans="1:24" ht="36.75" customHeight="1" thickBot="1" x14ac:dyDescent="0.4">
      <c r="A4" s="34"/>
      <c r="B4" s="35"/>
      <c r="C4" s="36"/>
      <c r="D4" s="36"/>
      <c r="E4" s="36"/>
      <c r="F4" s="36"/>
      <c r="G4" s="36"/>
      <c r="H4" s="702" t="s">
        <v>69</v>
      </c>
      <c r="I4" s="703"/>
      <c r="J4" s="703"/>
      <c r="K4" s="703"/>
      <c r="L4" s="703"/>
      <c r="M4" s="703"/>
      <c r="N4" s="704"/>
      <c r="O4" s="38"/>
      <c r="P4" s="38"/>
      <c r="Q4" s="38"/>
      <c r="R4" s="38"/>
      <c r="S4" s="39"/>
      <c r="T4" s="38"/>
      <c r="U4" s="40"/>
    </row>
    <row r="5" spans="1:24" ht="14.25" customHeight="1" thickBot="1" x14ac:dyDescent="0.3">
      <c r="A5" s="34"/>
      <c r="B5" s="594"/>
      <c r="C5" s="37"/>
      <c r="D5" s="37"/>
      <c r="E5" s="37"/>
      <c r="F5" s="37"/>
      <c r="G5" s="37"/>
      <c r="H5" s="37"/>
      <c r="I5" s="37"/>
      <c r="J5" s="37"/>
      <c r="K5" s="41"/>
      <c r="L5" s="37"/>
      <c r="M5" s="37"/>
      <c r="N5" s="37"/>
      <c r="O5" s="37"/>
      <c r="P5" s="38"/>
      <c r="Q5" s="38"/>
      <c r="R5" s="38"/>
      <c r="S5" s="39"/>
      <c r="T5" s="38"/>
      <c r="U5" s="40"/>
    </row>
    <row r="6" spans="1:24" ht="32.25" customHeight="1" thickBot="1" x14ac:dyDescent="0.3">
      <c r="A6" s="664" t="s">
        <v>67</v>
      </c>
      <c r="B6" s="665"/>
      <c r="C6" s="665"/>
      <c r="D6" s="665"/>
      <c r="E6" s="665"/>
      <c r="F6" s="665"/>
      <c r="G6" s="665"/>
      <c r="H6" s="665"/>
      <c r="I6" s="665"/>
      <c r="J6" s="665"/>
      <c r="K6" s="665"/>
      <c r="L6" s="665"/>
      <c r="M6" s="665"/>
      <c r="N6" s="665"/>
      <c r="O6" s="665"/>
      <c r="P6" s="665"/>
      <c r="Q6" s="665"/>
      <c r="R6" s="665"/>
      <c r="S6" s="665"/>
      <c r="T6" s="665"/>
      <c r="U6" s="666"/>
    </row>
    <row r="7" spans="1:24" ht="42" customHeight="1" x14ac:dyDescent="0.25">
      <c r="A7" s="103"/>
      <c r="B7" s="104"/>
      <c r="C7" s="105"/>
      <c r="D7" s="105"/>
      <c r="E7" s="105"/>
      <c r="F7" s="105"/>
      <c r="G7" s="105"/>
      <c r="H7" s="105"/>
      <c r="I7" s="105"/>
      <c r="J7" s="105"/>
      <c r="K7" s="106"/>
      <c r="L7" s="105"/>
      <c r="M7" s="105"/>
      <c r="N7" s="105"/>
      <c r="O7" s="105"/>
      <c r="P7" s="107"/>
      <c r="Q7" s="107"/>
      <c r="R7" s="107"/>
      <c r="S7" s="108"/>
      <c r="T7" s="107"/>
      <c r="U7" s="109"/>
    </row>
    <row r="8" spans="1:24" ht="48.75" customHeight="1" x14ac:dyDescent="0.25">
      <c r="A8" s="110"/>
      <c r="B8" s="663" t="s">
        <v>70</v>
      </c>
      <c r="C8" s="663"/>
      <c r="D8" s="663"/>
      <c r="E8" s="663"/>
      <c r="F8" s="233"/>
      <c r="G8" s="119"/>
      <c r="H8" s="37"/>
      <c r="I8" s="38"/>
      <c r="J8" s="37"/>
      <c r="K8" s="41"/>
      <c r="L8" s="37"/>
      <c r="M8" s="37"/>
      <c r="N8" s="37"/>
      <c r="O8" s="37"/>
      <c r="P8" s="38"/>
      <c r="Q8" s="38"/>
      <c r="R8" s="38"/>
      <c r="S8" s="39"/>
      <c r="T8" s="38"/>
      <c r="U8" s="111"/>
      <c r="V8" s="101"/>
      <c r="W8" s="102"/>
      <c r="X8" s="78"/>
    </row>
    <row r="9" spans="1:24" ht="78.75" customHeight="1" x14ac:dyDescent="0.25">
      <c r="A9" s="110"/>
      <c r="B9" s="650" t="s">
        <v>152</v>
      </c>
      <c r="C9" s="651"/>
      <c r="D9" s="651"/>
      <c r="E9" s="535">
        <f>'DIC-01'!F23+'DIP-02'!F23+'AC-10'!F23+'IDP-04'!F23+'GD-07'!F23+'GC-08'!F23+'GJ-09'!F23+'GRF-11'!F23+'GT-12'!F23+'GTH-13'!F23+'GF-14'!F23+'CID-15'!F23+'EC-16'!F23+'MIC-03'!F23</f>
        <v>24</v>
      </c>
      <c r="F9" s="234"/>
      <c r="G9" s="120"/>
      <c r="H9" s="37"/>
      <c r="I9" s="112"/>
      <c r="J9" s="35"/>
      <c r="K9" s="35"/>
      <c r="L9" s="35"/>
      <c r="M9" s="43"/>
      <c r="N9" s="35"/>
      <c r="O9" s="35"/>
      <c r="P9" s="35"/>
      <c r="Q9" s="35"/>
      <c r="R9" s="35"/>
      <c r="S9" s="43"/>
      <c r="T9" s="112"/>
      <c r="U9" s="111"/>
      <c r="V9" s="101"/>
      <c r="W9" s="102"/>
      <c r="X9" s="78"/>
    </row>
    <row r="10" spans="1:24" ht="44.25" customHeight="1" x14ac:dyDescent="0.25">
      <c r="A10" s="110"/>
      <c r="B10" s="652" t="s">
        <v>61</v>
      </c>
      <c r="C10" s="653"/>
      <c r="D10" s="653"/>
      <c r="E10" s="535">
        <f>'DIC-01'!F24+'DIP-02'!F24+'AC-10'!F24+'IDP-04'!F24+'GD-07'!F24+'GC-08'!F24+'GJ-09'!F24+'GRF-11'!F24+'GT-12'!F24+'GTH-13'!F24+'GF-14'!F24+'CID-15'!F24+'EC-16'!F24+'MIC-03'!F24</f>
        <v>28</v>
      </c>
      <c r="F10" s="234"/>
      <c r="G10" s="121"/>
      <c r="H10" s="37"/>
      <c r="I10" s="44"/>
      <c r="J10" s="45"/>
      <c r="K10" s="46"/>
      <c r="L10" s="45"/>
      <c r="M10" s="37"/>
      <c r="N10" s="37"/>
      <c r="O10" s="38"/>
      <c r="P10" s="38"/>
      <c r="Q10" s="38"/>
      <c r="R10" s="39"/>
      <c r="S10" s="38"/>
      <c r="T10" s="38"/>
      <c r="U10" s="111"/>
      <c r="V10" s="101"/>
      <c r="W10" s="102"/>
      <c r="X10" s="78"/>
    </row>
    <row r="11" spans="1:24" ht="59.25" customHeight="1" x14ac:dyDescent="0.25">
      <c r="A11" s="110"/>
      <c r="B11" s="652" t="s">
        <v>145</v>
      </c>
      <c r="C11" s="653"/>
      <c r="D11" s="653"/>
      <c r="E11" s="535">
        <f>'DIC-01'!F25+'DIP-02'!F25+'AC-10'!F25+'IDP-04'!F25+'GD-07'!F25+'GC-08'!F25+'GJ-09'!F25+'GRF-11'!F25+'GT-12'!F25+'GTH-13'!F25+'GF-14'!F25+'CID-15'!F25+'EC-16'!F25+'MIC-03'!F25</f>
        <v>0</v>
      </c>
      <c r="F11" s="234"/>
      <c r="G11" s="121"/>
      <c r="H11" s="37"/>
      <c r="I11" s="112"/>
      <c r="J11" s="45"/>
      <c r="K11" s="46"/>
      <c r="L11" s="45"/>
      <c r="M11" s="37"/>
      <c r="N11" s="37"/>
      <c r="O11" s="38"/>
      <c r="P11" s="38"/>
      <c r="Q11" s="38"/>
      <c r="R11" s="39"/>
      <c r="S11" s="38"/>
      <c r="T11" s="38"/>
      <c r="U11" s="111"/>
      <c r="V11" s="101"/>
      <c r="W11" s="102"/>
      <c r="X11" s="78"/>
    </row>
    <row r="12" spans="1:24" ht="42" customHeight="1" x14ac:dyDescent="0.25">
      <c r="A12" s="110"/>
      <c r="B12" s="652" t="s">
        <v>146</v>
      </c>
      <c r="C12" s="653"/>
      <c r="D12" s="653"/>
      <c r="E12" s="535">
        <f>'DIC-01'!F26+'DIP-02'!F26+'AC-10'!F26+'IDP-04'!F26+'GD-07'!F26+'GC-08'!F26+'GJ-09'!F26+'GRF-11'!F26+'GT-12'!F26+'GTH-13'!F26+'GF-14'!F26+'CID-15'!F26+'EC-16'!F26+'MIC-03'!F26</f>
        <v>13</v>
      </c>
      <c r="F12" s="234"/>
      <c r="G12" s="121"/>
      <c r="H12" s="37"/>
      <c r="I12" s="35"/>
      <c r="J12" s="35"/>
      <c r="K12" s="35"/>
      <c r="L12" s="35"/>
      <c r="M12" s="43"/>
      <c r="N12" s="35"/>
      <c r="O12" s="35"/>
      <c r="P12" s="35"/>
      <c r="Q12" s="35"/>
      <c r="R12" s="35"/>
      <c r="S12" s="43"/>
      <c r="T12" s="38"/>
      <c r="U12" s="111"/>
      <c r="V12" s="101"/>
      <c r="W12" s="102"/>
      <c r="X12" s="78"/>
    </row>
    <row r="13" spans="1:24" ht="41.25" customHeight="1" x14ac:dyDescent="0.25">
      <c r="A13" s="110"/>
      <c r="B13" s="652" t="s">
        <v>153</v>
      </c>
      <c r="C13" s="653"/>
      <c r="D13" s="653"/>
      <c r="E13" s="535">
        <f>'DIC-01'!F27+'DIP-02'!F27+'AC-10'!F27+'IDP-04'!F27+'GD-07'!F27+'GC-08'!F27+'GJ-09'!F27+'GRF-11'!F27+'GT-12'!F27+'GTH-13'!F27+'GF-14'!F27+'CID-15'!F27+'EC-16'!F27+'MIC-03'!F27</f>
        <v>0</v>
      </c>
      <c r="F13" s="234"/>
      <c r="G13" s="121"/>
      <c r="H13" s="37"/>
      <c r="I13" s="37"/>
      <c r="J13" s="37"/>
      <c r="K13" s="41"/>
      <c r="L13" s="37"/>
      <c r="M13" s="37"/>
      <c r="N13" s="37"/>
      <c r="O13" s="37"/>
      <c r="P13" s="38"/>
      <c r="Q13" s="38"/>
      <c r="R13" s="38"/>
      <c r="S13" s="39"/>
      <c r="T13" s="38"/>
      <c r="U13" s="111"/>
      <c r="V13" s="78"/>
      <c r="W13" s="78"/>
      <c r="X13" s="78"/>
    </row>
    <row r="14" spans="1:24" ht="42" customHeight="1" x14ac:dyDescent="0.25">
      <c r="A14" s="110"/>
      <c r="B14" s="652" t="s">
        <v>541</v>
      </c>
      <c r="C14" s="653"/>
      <c r="D14" s="653"/>
      <c r="E14" s="535">
        <f>'DIC-01'!F29+'DIP-02'!F28+'AC-10'!F28+'IDP-04'!F28+'GD-07'!F28+'GC-08'!F28+'GJ-09'!F28+'GRF-11'!F28+'GT-12'!F28+'GTH-13'!F28+'GF-14'!F28+'CID-15'!F28+'EC-16'!F28+'MIC-03'!F28</f>
        <v>0</v>
      </c>
      <c r="F14" s="233"/>
      <c r="G14" s="119"/>
      <c r="H14" s="37"/>
      <c r="I14" s="37"/>
      <c r="J14" s="37"/>
      <c r="K14" s="41"/>
      <c r="L14" s="37"/>
      <c r="M14" s="37"/>
      <c r="N14" s="37"/>
      <c r="O14" s="35"/>
      <c r="P14" s="35"/>
      <c r="Q14" s="35"/>
      <c r="R14" s="35"/>
      <c r="S14" s="43"/>
      <c r="T14" s="38"/>
      <c r="U14" s="111"/>
    </row>
    <row r="15" spans="1:24" ht="42" customHeight="1" x14ac:dyDescent="0.25">
      <c r="A15" s="110"/>
      <c r="B15" s="648"/>
      <c r="C15" s="649"/>
      <c r="D15" s="649"/>
      <c r="E15" s="123"/>
      <c r="F15" s="123"/>
      <c r="G15" s="122"/>
      <c r="H15" s="37"/>
      <c r="I15" s="37"/>
      <c r="J15" s="37"/>
      <c r="K15" s="41"/>
      <c r="L15" s="37"/>
      <c r="M15" s="37"/>
      <c r="N15" s="37"/>
      <c r="O15" s="37"/>
      <c r="P15" s="38"/>
      <c r="Q15" s="38"/>
      <c r="R15" s="38"/>
      <c r="S15" s="39"/>
      <c r="T15" s="38"/>
      <c r="U15" s="111"/>
    </row>
    <row r="16" spans="1:24" ht="42" customHeight="1" x14ac:dyDescent="0.25">
      <c r="A16" s="110"/>
      <c r="B16" s="648"/>
      <c r="C16" s="649"/>
      <c r="D16" s="649"/>
      <c r="E16" s="123"/>
      <c r="F16" s="123"/>
      <c r="G16" s="122"/>
      <c r="H16" s="37"/>
      <c r="I16" s="35"/>
      <c r="J16" s="35"/>
      <c r="K16" s="35"/>
      <c r="L16" s="35"/>
      <c r="M16" s="37"/>
      <c r="N16" s="37"/>
      <c r="O16" s="37"/>
      <c r="P16" s="38"/>
      <c r="Q16" s="38"/>
      <c r="R16" s="38"/>
      <c r="S16" s="39"/>
      <c r="T16" s="38"/>
      <c r="U16" s="111"/>
    </row>
    <row r="17" spans="1:21" ht="42" customHeight="1" thickBot="1" x14ac:dyDescent="0.45">
      <c r="A17" s="113"/>
      <c r="B17" s="114"/>
      <c r="C17" s="115"/>
      <c r="D17" s="115"/>
      <c r="E17" s="115"/>
      <c r="F17" s="115"/>
      <c r="G17" s="115"/>
      <c r="H17" s="115"/>
      <c r="I17" s="115"/>
      <c r="J17" s="115"/>
      <c r="K17" s="116"/>
      <c r="L17" s="115"/>
      <c r="M17" s="115"/>
      <c r="N17" s="115"/>
      <c r="O17" s="115"/>
      <c r="P17" s="117"/>
      <c r="Q17" s="117"/>
      <c r="R17" s="117"/>
      <c r="S17" s="118"/>
      <c r="T17" s="657"/>
      <c r="U17" s="658"/>
    </row>
    <row r="18" spans="1:21" ht="42" customHeight="1" thickBot="1" x14ac:dyDescent="0.3">
      <c r="A18" s="654" t="s">
        <v>935</v>
      </c>
      <c r="B18" s="655"/>
      <c r="C18" s="655"/>
      <c r="D18" s="655"/>
      <c r="E18" s="655"/>
      <c r="F18" s="655"/>
      <c r="G18" s="655"/>
      <c r="H18" s="655"/>
      <c r="I18" s="655"/>
      <c r="J18" s="655"/>
      <c r="K18" s="655"/>
      <c r="L18" s="655"/>
      <c r="M18" s="655"/>
      <c r="N18" s="655"/>
      <c r="O18" s="655"/>
      <c r="P18" s="655"/>
      <c r="Q18" s="655"/>
      <c r="R18" s="655"/>
      <c r="S18" s="655"/>
      <c r="T18" s="655"/>
      <c r="U18" s="656"/>
    </row>
    <row r="19" spans="1:21" ht="32.25" customHeight="1" thickBot="1" x14ac:dyDescent="0.3">
      <c r="A19" s="595"/>
      <c r="B19" s="48"/>
      <c r="C19" s="48"/>
      <c r="D19" s="48"/>
      <c r="E19" s="48"/>
      <c r="F19" s="48"/>
      <c r="G19" s="48"/>
      <c r="H19" s="48"/>
      <c r="I19" s="30"/>
      <c r="J19" s="30"/>
      <c r="K19" s="30"/>
      <c r="L19" s="30"/>
      <c r="M19" s="30"/>
      <c r="N19" s="30"/>
      <c r="O19" s="30"/>
      <c r="P19" s="30"/>
      <c r="Q19" s="30"/>
      <c r="R19" s="30"/>
      <c r="S19" s="30"/>
      <c r="T19" s="30"/>
      <c r="U19" s="596"/>
    </row>
    <row r="20" spans="1:21" ht="55.5" customHeight="1" thickBot="1" x14ac:dyDescent="0.3">
      <c r="A20" s="597"/>
      <c r="B20" s="235" t="s">
        <v>76</v>
      </c>
      <c r="C20" s="670" t="s">
        <v>1</v>
      </c>
      <c r="D20" s="671"/>
      <c r="E20" s="672"/>
      <c r="F20" s="236" t="s">
        <v>415</v>
      </c>
      <c r="G20" s="673" t="s">
        <v>80</v>
      </c>
      <c r="H20" s="674"/>
      <c r="I20" s="711" t="s">
        <v>151</v>
      </c>
      <c r="J20" s="712"/>
      <c r="K20" s="705" t="s">
        <v>150</v>
      </c>
      <c r="L20" s="706"/>
      <c r="M20" s="723" t="s">
        <v>64</v>
      </c>
      <c r="N20" s="724"/>
      <c r="O20" s="719" t="s">
        <v>543</v>
      </c>
      <c r="P20" s="720"/>
      <c r="Q20" s="49"/>
      <c r="R20" s="49"/>
      <c r="S20" s="49"/>
      <c r="T20" s="35"/>
      <c r="U20" s="598"/>
    </row>
    <row r="21" spans="1:21" ht="33.75" customHeight="1" x14ac:dyDescent="0.25">
      <c r="A21" s="597"/>
      <c r="B21" s="277" t="s">
        <v>87</v>
      </c>
      <c r="C21" s="667" t="s">
        <v>88</v>
      </c>
      <c r="D21" s="668"/>
      <c r="E21" s="669"/>
      <c r="F21" s="567">
        <f>+'DIC-01'!F23</f>
        <v>2</v>
      </c>
      <c r="G21" s="713">
        <f>+'DIC-01'!F24</f>
        <v>2</v>
      </c>
      <c r="H21" s="714"/>
      <c r="I21" s="713">
        <f>+'DIC-01'!F25</f>
        <v>0</v>
      </c>
      <c r="J21" s="714"/>
      <c r="K21" s="713">
        <f>+'DIC-01'!F26</f>
        <v>2</v>
      </c>
      <c r="L21" s="725"/>
      <c r="M21" s="721">
        <f>+'DIC-01'!F27</f>
        <v>0</v>
      </c>
      <c r="N21" s="722"/>
      <c r="O21" s="721">
        <v>0</v>
      </c>
      <c r="P21" s="722"/>
      <c r="Q21" s="35"/>
      <c r="R21" s="50"/>
      <c r="S21" s="35"/>
      <c r="T21" s="35"/>
      <c r="U21" s="599"/>
    </row>
    <row r="22" spans="1:21" ht="31.5" customHeight="1" x14ac:dyDescent="0.25">
      <c r="A22" s="597"/>
      <c r="B22" s="278" t="s">
        <v>89</v>
      </c>
      <c r="C22" s="644" t="s">
        <v>90</v>
      </c>
      <c r="D22" s="645"/>
      <c r="E22" s="646"/>
      <c r="F22" s="566">
        <f>+'DIP-02'!F23</f>
        <v>1</v>
      </c>
      <c r="G22" s="707">
        <f>+'DIP-02'!F24</f>
        <v>1</v>
      </c>
      <c r="H22" s="676"/>
      <c r="I22" s="707">
        <f>+'DIP-02'!F25</f>
        <v>0</v>
      </c>
      <c r="J22" s="676"/>
      <c r="K22" s="707">
        <f>+'DIP-02'!F26</f>
        <v>0</v>
      </c>
      <c r="L22" s="679"/>
      <c r="M22" s="715">
        <f>+'DIP-02'!F27</f>
        <v>0</v>
      </c>
      <c r="N22" s="678"/>
      <c r="O22" s="715">
        <v>0</v>
      </c>
      <c r="P22" s="678"/>
      <c r="Q22" s="35"/>
      <c r="R22" s="50"/>
      <c r="S22" s="35"/>
      <c r="T22" s="35"/>
      <c r="U22" s="599"/>
    </row>
    <row r="23" spans="1:21" ht="31.5" customHeight="1" x14ac:dyDescent="0.25">
      <c r="A23" s="597"/>
      <c r="B23" s="278" t="s">
        <v>91</v>
      </c>
      <c r="C23" s="647" t="s">
        <v>92</v>
      </c>
      <c r="D23" s="645"/>
      <c r="E23" s="646"/>
      <c r="F23" s="566">
        <f>+'AC-10'!F23</f>
        <v>0</v>
      </c>
      <c r="G23" s="675">
        <f>+'AC-10'!F24</f>
        <v>0</v>
      </c>
      <c r="H23" s="676"/>
      <c r="I23" s="675">
        <f>+'AC-10'!F25</f>
        <v>0</v>
      </c>
      <c r="J23" s="676"/>
      <c r="K23" s="675">
        <f>+'AC-10'!F26</f>
        <v>0</v>
      </c>
      <c r="L23" s="679"/>
      <c r="M23" s="677">
        <f>+'AC-10'!F27</f>
        <v>0</v>
      </c>
      <c r="N23" s="678"/>
      <c r="O23" s="677">
        <v>0</v>
      </c>
      <c r="P23" s="678"/>
      <c r="Q23" s="35"/>
      <c r="R23" s="50"/>
      <c r="S23" s="35"/>
      <c r="T23" s="35"/>
      <c r="U23" s="599"/>
    </row>
    <row r="24" spans="1:21" ht="31.5" customHeight="1" x14ac:dyDescent="0.25">
      <c r="A24" s="597"/>
      <c r="B24" s="279" t="s">
        <v>93</v>
      </c>
      <c r="C24" s="644" t="s">
        <v>94</v>
      </c>
      <c r="D24" s="645"/>
      <c r="E24" s="646"/>
      <c r="F24" s="566">
        <f>+'IDP-04'!F23</f>
        <v>0</v>
      </c>
      <c r="G24" s="707">
        <f>+'IDP-04'!F24</f>
        <v>0</v>
      </c>
      <c r="H24" s="676"/>
      <c r="I24" s="707">
        <f>+'IDP-04'!F25</f>
        <v>0</v>
      </c>
      <c r="J24" s="676"/>
      <c r="K24" s="707">
        <f>+'IDP-04'!F26</f>
        <v>0</v>
      </c>
      <c r="L24" s="679"/>
      <c r="M24" s="715">
        <f>+'IDP-04'!F27</f>
        <v>0</v>
      </c>
      <c r="N24" s="678"/>
      <c r="O24" s="715">
        <v>0</v>
      </c>
      <c r="P24" s="678"/>
      <c r="Q24" s="35"/>
      <c r="R24" s="50"/>
      <c r="S24" s="35"/>
      <c r="T24" s="35"/>
      <c r="U24" s="599"/>
    </row>
    <row r="25" spans="1:21" ht="31.5" customHeight="1" x14ac:dyDescent="0.25">
      <c r="A25" s="597"/>
      <c r="B25" s="280" t="s">
        <v>95</v>
      </c>
      <c r="C25" s="708" t="s">
        <v>96</v>
      </c>
      <c r="D25" s="645"/>
      <c r="E25" s="646"/>
      <c r="F25" s="566">
        <f>'GD-07'!F23</f>
        <v>2</v>
      </c>
      <c r="G25" s="707">
        <f>'GD-07'!F24</f>
        <v>3</v>
      </c>
      <c r="H25" s="676"/>
      <c r="I25" s="707">
        <f>'GD-07'!F25</f>
        <v>0</v>
      </c>
      <c r="J25" s="676"/>
      <c r="K25" s="707">
        <f>'GD-07'!F26</f>
        <v>3</v>
      </c>
      <c r="L25" s="679"/>
      <c r="M25" s="715">
        <f>'GD-07'!F27</f>
        <v>0</v>
      </c>
      <c r="N25" s="678"/>
      <c r="O25" s="715">
        <v>0</v>
      </c>
      <c r="P25" s="678"/>
      <c r="Q25" s="35"/>
      <c r="R25" s="50"/>
      <c r="S25" s="35"/>
      <c r="T25" s="35"/>
      <c r="U25" s="599"/>
    </row>
    <row r="26" spans="1:21" ht="31.5" customHeight="1" x14ac:dyDescent="0.25">
      <c r="A26" s="597"/>
      <c r="B26" s="280" t="s">
        <v>97</v>
      </c>
      <c r="C26" s="708" t="s">
        <v>98</v>
      </c>
      <c r="D26" s="645"/>
      <c r="E26" s="646"/>
      <c r="F26" s="566">
        <f>+'GC-08'!F23</f>
        <v>0</v>
      </c>
      <c r="G26" s="707">
        <f>+'GC-08'!F24</f>
        <v>0</v>
      </c>
      <c r="H26" s="676"/>
      <c r="I26" s="707"/>
      <c r="J26" s="676"/>
      <c r="K26" s="707">
        <f>+'GC-08'!F26</f>
        <v>0</v>
      </c>
      <c r="L26" s="679"/>
      <c r="M26" s="715">
        <f>+'GC-08'!F27</f>
        <v>0</v>
      </c>
      <c r="N26" s="678"/>
      <c r="O26" s="715">
        <v>0</v>
      </c>
      <c r="P26" s="678"/>
      <c r="Q26" s="35"/>
      <c r="R26" s="50"/>
      <c r="S26" s="35"/>
      <c r="T26" s="35"/>
      <c r="U26" s="599"/>
    </row>
    <row r="27" spans="1:21" ht="31.5" customHeight="1" x14ac:dyDescent="0.25">
      <c r="A27" s="597"/>
      <c r="B27" s="280" t="s">
        <v>99</v>
      </c>
      <c r="C27" s="647" t="s">
        <v>100</v>
      </c>
      <c r="D27" s="645"/>
      <c r="E27" s="646"/>
      <c r="F27" s="566">
        <f>+'GJ-09'!F23</f>
        <v>0</v>
      </c>
      <c r="G27" s="675">
        <f>+'GJ-09'!F24</f>
        <v>0</v>
      </c>
      <c r="H27" s="676"/>
      <c r="I27" s="675">
        <f>+'GJ-09'!F25</f>
        <v>0</v>
      </c>
      <c r="J27" s="676"/>
      <c r="K27" s="675">
        <f>+'GJ-09'!F26</f>
        <v>0</v>
      </c>
      <c r="L27" s="679"/>
      <c r="M27" s="677">
        <f>+'GJ-09'!F27</f>
        <v>0</v>
      </c>
      <c r="N27" s="678"/>
      <c r="O27" s="677">
        <v>0</v>
      </c>
      <c r="P27" s="678"/>
      <c r="Q27" s="35"/>
      <c r="R27" s="50"/>
      <c r="S27" s="35"/>
      <c r="T27" s="35"/>
      <c r="U27" s="599"/>
    </row>
    <row r="28" spans="1:21" ht="31.5" customHeight="1" x14ac:dyDescent="0.25">
      <c r="A28" s="597"/>
      <c r="B28" s="280" t="s">
        <v>101</v>
      </c>
      <c r="C28" s="695" t="s">
        <v>102</v>
      </c>
      <c r="D28" s="645"/>
      <c r="E28" s="646"/>
      <c r="F28" s="566">
        <f>'GRF-11'!F23</f>
        <v>5</v>
      </c>
      <c r="G28" s="675">
        <f>+'GRF-11'!F24</f>
        <v>6</v>
      </c>
      <c r="H28" s="676"/>
      <c r="I28" s="675">
        <f>+'GRF-11'!F25</f>
        <v>0</v>
      </c>
      <c r="J28" s="676"/>
      <c r="K28" s="675">
        <f>+'GRF-11'!F26</f>
        <v>6</v>
      </c>
      <c r="L28" s="679"/>
      <c r="M28" s="677">
        <f>+'GRF-11'!F27</f>
        <v>0</v>
      </c>
      <c r="N28" s="678"/>
      <c r="O28" s="677">
        <v>0</v>
      </c>
      <c r="P28" s="678"/>
      <c r="Q28" s="35"/>
      <c r="R28" s="50"/>
      <c r="S28" s="35"/>
      <c r="T28" s="35"/>
      <c r="U28" s="599"/>
    </row>
    <row r="29" spans="1:21" ht="31.5" customHeight="1" x14ac:dyDescent="0.25">
      <c r="A29" s="597"/>
      <c r="B29" s="280" t="s">
        <v>103</v>
      </c>
      <c r="C29" s="695" t="s">
        <v>104</v>
      </c>
      <c r="D29" s="645"/>
      <c r="E29" s="646"/>
      <c r="F29" s="566">
        <f>'GT-12'!F23</f>
        <v>2</v>
      </c>
      <c r="G29" s="707">
        <f>'GT-12'!F24</f>
        <v>4</v>
      </c>
      <c r="H29" s="676"/>
      <c r="I29" s="675">
        <f>'GT-12'!F25</f>
        <v>0</v>
      </c>
      <c r="J29" s="676"/>
      <c r="K29" s="709">
        <f>'GT-12'!F26</f>
        <v>0</v>
      </c>
      <c r="L29" s="710"/>
      <c r="M29" s="677">
        <f>'GT-12'!F27</f>
        <v>0</v>
      </c>
      <c r="N29" s="678"/>
      <c r="O29" s="677">
        <f>'GT-12'!F28</f>
        <v>0</v>
      </c>
      <c r="P29" s="678"/>
      <c r="Q29" s="35"/>
      <c r="R29" s="50"/>
      <c r="S29" s="35"/>
      <c r="T29" s="35"/>
      <c r="U29" s="599"/>
    </row>
    <row r="30" spans="1:21" ht="31.5" customHeight="1" x14ac:dyDescent="0.25">
      <c r="A30" s="597"/>
      <c r="B30" s="280" t="s">
        <v>105</v>
      </c>
      <c r="C30" s="695" t="s">
        <v>106</v>
      </c>
      <c r="D30" s="645"/>
      <c r="E30" s="646"/>
      <c r="F30" s="566">
        <f>+'GTH-13'!F23</f>
        <v>9</v>
      </c>
      <c r="G30" s="707">
        <f>+'GTH-13'!F24</f>
        <v>9</v>
      </c>
      <c r="H30" s="676"/>
      <c r="I30" s="675">
        <f>+'GTH-13'!F25</f>
        <v>0</v>
      </c>
      <c r="J30" s="676"/>
      <c r="K30" s="675">
        <f>+'GTH-13'!F26</f>
        <v>0</v>
      </c>
      <c r="L30" s="679"/>
      <c r="M30" s="677">
        <f>+'GTH-13'!F27</f>
        <v>0</v>
      </c>
      <c r="N30" s="678"/>
      <c r="O30" s="677"/>
      <c r="P30" s="678"/>
      <c r="Q30" s="35"/>
      <c r="R30" s="50"/>
      <c r="S30" s="35"/>
      <c r="T30" s="35"/>
      <c r="U30" s="599"/>
    </row>
    <row r="31" spans="1:21" ht="31.5" customHeight="1" x14ac:dyDescent="0.25">
      <c r="A31" s="597"/>
      <c r="B31" s="280" t="s">
        <v>107</v>
      </c>
      <c r="C31" s="695" t="s">
        <v>108</v>
      </c>
      <c r="D31" s="645"/>
      <c r="E31" s="646"/>
      <c r="F31" s="566">
        <f>'GF-14'!F23</f>
        <v>3</v>
      </c>
      <c r="G31" s="675">
        <f>'GF-14'!F24</f>
        <v>3</v>
      </c>
      <c r="H31" s="676"/>
      <c r="I31" s="675">
        <f>'GF-14'!F25</f>
        <v>0</v>
      </c>
      <c r="J31" s="676"/>
      <c r="K31" s="675">
        <f>'GF-14'!F26</f>
        <v>2</v>
      </c>
      <c r="L31" s="679"/>
      <c r="M31" s="677">
        <f>'GF-14'!F27</f>
        <v>0</v>
      </c>
      <c r="N31" s="678"/>
      <c r="O31" s="677"/>
      <c r="P31" s="678"/>
      <c r="Q31" s="35"/>
      <c r="R31" s="50"/>
      <c r="S31" s="35"/>
      <c r="T31" s="35"/>
      <c r="U31" s="599"/>
    </row>
    <row r="32" spans="1:21" ht="31.5" customHeight="1" x14ac:dyDescent="0.25">
      <c r="A32" s="597"/>
      <c r="B32" s="280" t="s">
        <v>109</v>
      </c>
      <c r="C32" s="695" t="s">
        <v>110</v>
      </c>
      <c r="D32" s="645"/>
      <c r="E32" s="646"/>
      <c r="F32" s="566">
        <f>+'CID-15'!F23</f>
        <v>0</v>
      </c>
      <c r="G32" s="675">
        <f>+'CID-15'!F24</f>
        <v>0</v>
      </c>
      <c r="H32" s="676"/>
      <c r="I32" s="675">
        <f>+'CID-15'!F25</f>
        <v>0</v>
      </c>
      <c r="J32" s="676"/>
      <c r="K32" s="675">
        <f>+'CID-15'!F26</f>
        <v>0</v>
      </c>
      <c r="L32" s="679"/>
      <c r="M32" s="677">
        <f>+'CID-15'!F27</f>
        <v>0</v>
      </c>
      <c r="N32" s="678"/>
      <c r="O32" s="677"/>
      <c r="P32" s="678"/>
      <c r="Q32" s="35"/>
      <c r="R32" s="50"/>
      <c r="S32" s="35"/>
      <c r="T32" s="35"/>
      <c r="U32" s="599"/>
    </row>
    <row r="33" spans="1:21" ht="31.5" customHeight="1" x14ac:dyDescent="0.25">
      <c r="A33" s="597"/>
      <c r="B33" s="281" t="s">
        <v>111</v>
      </c>
      <c r="C33" s="695" t="s">
        <v>112</v>
      </c>
      <c r="D33" s="645"/>
      <c r="E33" s="646"/>
      <c r="F33" s="566">
        <f>+'EC-16'!F23</f>
        <v>0</v>
      </c>
      <c r="G33" s="675">
        <f>+'EC-16'!F24</f>
        <v>0</v>
      </c>
      <c r="H33" s="676"/>
      <c r="I33" s="675">
        <f>+'EC-16'!F25</f>
        <v>0</v>
      </c>
      <c r="J33" s="676"/>
      <c r="K33" s="675">
        <f>+'EC-16'!F26</f>
        <v>0</v>
      </c>
      <c r="L33" s="679"/>
      <c r="M33" s="677">
        <f>+'EC-16'!F27</f>
        <v>0</v>
      </c>
      <c r="N33" s="678"/>
      <c r="O33" s="677"/>
      <c r="P33" s="678"/>
      <c r="Q33" s="35"/>
      <c r="R33" s="50"/>
      <c r="S33" s="35"/>
      <c r="T33" s="35"/>
      <c r="U33" s="599"/>
    </row>
    <row r="34" spans="1:21" ht="33" customHeight="1" thickBot="1" x14ac:dyDescent="0.3">
      <c r="A34" s="597"/>
      <c r="B34" s="282" t="s">
        <v>113</v>
      </c>
      <c r="C34" s="692" t="s">
        <v>114</v>
      </c>
      <c r="D34" s="693"/>
      <c r="E34" s="694"/>
      <c r="F34" s="283">
        <f>+'MIC-03'!F23</f>
        <v>0</v>
      </c>
      <c r="G34" s="684">
        <f>+'MIC-03'!F24</f>
        <v>0</v>
      </c>
      <c r="H34" s="685"/>
      <c r="I34" s="684">
        <f>+'MIC-03'!F25</f>
        <v>0</v>
      </c>
      <c r="J34" s="685"/>
      <c r="K34" s="684">
        <f>+'MIC-03'!F26</f>
        <v>0</v>
      </c>
      <c r="L34" s="686"/>
      <c r="M34" s="687">
        <f>+'MIC-03'!F27</f>
        <v>0</v>
      </c>
      <c r="N34" s="688"/>
      <c r="O34" s="687"/>
      <c r="P34" s="688"/>
      <c r="Q34" s="35"/>
      <c r="R34" s="50"/>
      <c r="S34" s="35"/>
      <c r="T34" s="35"/>
      <c r="U34" s="599"/>
    </row>
    <row r="35" spans="1:21" ht="31.5" customHeight="1" thickBot="1" x14ac:dyDescent="0.3">
      <c r="A35" s="597"/>
      <c r="B35" s="600"/>
      <c r="C35" s="322" t="s">
        <v>115</v>
      </c>
      <c r="D35" s="323"/>
      <c r="E35" s="323"/>
      <c r="F35" s="284">
        <f>SUM(F21:F34)</f>
        <v>24</v>
      </c>
      <c r="G35" s="690">
        <f>SUM(G21:H34)</f>
        <v>28</v>
      </c>
      <c r="H35" s="691"/>
      <c r="I35" s="690">
        <f>SUM(I21:J34)</f>
        <v>0</v>
      </c>
      <c r="J35" s="691"/>
      <c r="K35" s="690">
        <f>SUM(K21:L34)</f>
        <v>13</v>
      </c>
      <c r="L35" s="691"/>
      <c r="M35" s="690">
        <f>SUM(M21:N34)</f>
        <v>0</v>
      </c>
      <c r="N35" s="691"/>
      <c r="O35" s="690">
        <f>SUM(O21:P34)</f>
        <v>0</v>
      </c>
      <c r="P35" s="691"/>
      <c r="Q35" s="35"/>
      <c r="R35" s="50"/>
      <c r="S35" s="35"/>
      <c r="T35" s="35"/>
      <c r="U35" s="599"/>
    </row>
    <row r="36" spans="1:21" ht="43.5" customHeight="1" thickBot="1" x14ac:dyDescent="0.3">
      <c r="A36" s="601"/>
      <c r="B36" s="689" t="s">
        <v>116</v>
      </c>
      <c r="C36" s="683"/>
      <c r="D36" s="683"/>
      <c r="E36" s="683"/>
      <c r="F36" s="602"/>
      <c r="G36" s="682"/>
      <c r="H36" s="683"/>
      <c r="I36" s="682"/>
      <c r="J36" s="683"/>
      <c r="K36" s="682"/>
      <c r="L36" s="683"/>
      <c r="M36" s="682"/>
      <c r="N36" s="683"/>
      <c r="O36" s="682"/>
      <c r="P36" s="683"/>
      <c r="Q36" s="603"/>
      <c r="R36" s="604"/>
      <c r="S36" s="604"/>
      <c r="T36" s="680"/>
      <c r="U36" s="681"/>
    </row>
    <row r="37" spans="1:21" hidden="1" x14ac:dyDescent="0.25">
      <c r="A37" s="35"/>
      <c r="B37" s="35"/>
      <c r="C37" s="35"/>
      <c r="D37" s="35"/>
      <c r="E37" s="35"/>
      <c r="F37" s="35"/>
      <c r="G37" s="35"/>
      <c r="H37" s="35"/>
      <c r="I37" s="35"/>
      <c r="J37" s="35"/>
      <c r="K37" s="35"/>
      <c r="L37" s="35"/>
      <c r="M37" s="35"/>
      <c r="N37" s="35"/>
      <c r="O37" s="35"/>
      <c r="P37" s="35"/>
      <c r="Q37" s="35"/>
      <c r="R37" s="35"/>
      <c r="S37" s="35"/>
      <c r="T37" s="35"/>
      <c r="U37" s="35"/>
    </row>
    <row r="38" spans="1:21" x14ac:dyDescent="0.25">
      <c r="A38" s="42"/>
      <c r="B38" s="42"/>
      <c r="C38" s="42"/>
      <c r="D38" s="42"/>
      <c r="E38" s="42"/>
      <c r="F38" s="42"/>
      <c r="G38" s="42"/>
      <c r="H38" s="42"/>
      <c r="I38" s="42"/>
      <c r="J38" s="42"/>
      <c r="K38" s="42"/>
      <c r="L38" s="42"/>
      <c r="M38" s="42"/>
      <c r="N38" s="42"/>
      <c r="O38" s="42"/>
      <c r="P38" s="42"/>
      <c r="Q38" s="42"/>
      <c r="R38" s="42"/>
      <c r="S38" s="42"/>
      <c r="T38" s="42"/>
      <c r="U38" s="42"/>
    </row>
    <row r="39" spans="1:21" x14ac:dyDescent="0.25">
      <c r="A39" s="1"/>
      <c r="B39" s="1"/>
      <c r="C39" s="1"/>
      <c r="D39" s="1"/>
      <c r="E39" s="1"/>
      <c r="F39" s="1"/>
      <c r="G39" s="1"/>
      <c r="H39" s="1"/>
      <c r="I39" s="1"/>
      <c r="J39" s="1"/>
      <c r="K39" s="1"/>
      <c r="L39" s="1"/>
      <c r="M39" s="1"/>
      <c r="N39" s="1"/>
      <c r="O39" s="1"/>
      <c r="P39" s="1"/>
      <c r="Q39" s="1"/>
      <c r="R39" s="1"/>
      <c r="S39" s="1"/>
      <c r="T39" s="1"/>
      <c r="U39" s="1"/>
    </row>
    <row r="40" spans="1:21" x14ac:dyDescent="0.25">
      <c r="A40" s="1"/>
      <c r="B40" s="1"/>
      <c r="C40" s="1"/>
      <c r="D40" s="1"/>
      <c r="E40" s="1"/>
      <c r="F40" s="1"/>
      <c r="G40" s="1"/>
      <c r="H40" s="1"/>
      <c r="I40" s="1"/>
      <c r="J40" s="1"/>
      <c r="K40" s="1"/>
      <c r="L40" s="1"/>
      <c r="M40" s="1"/>
      <c r="N40" s="1"/>
      <c r="O40" s="1"/>
      <c r="P40" s="1"/>
      <c r="Q40" s="1"/>
      <c r="R40" s="1"/>
      <c r="S40" s="1"/>
      <c r="T40" s="1"/>
      <c r="U40" s="1"/>
    </row>
    <row r="41" spans="1:21" x14ac:dyDescent="0.25">
      <c r="A41" s="1"/>
      <c r="B41" s="1"/>
      <c r="C41" s="1"/>
      <c r="D41" s="1"/>
      <c r="E41" s="1"/>
      <c r="F41" s="1"/>
      <c r="G41" s="1"/>
      <c r="H41" s="1"/>
      <c r="I41" s="1"/>
      <c r="J41" s="1"/>
      <c r="K41" s="1"/>
      <c r="L41" s="1"/>
      <c r="M41" s="1"/>
      <c r="N41" s="1"/>
      <c r="O41" s="1"/>
      <c r="P41" s="1"/>
      <c r="Q41" s="1"/>
      <c r="R41" s="1"/>
      <c r="S41" s="1"/>
      <c r="T41" s="1"/>
      <c r="U41" s="1"/>
    </row>
    <row r="42" spans="1:21" x14ac:dyDescent="0.25">
      <c r="A42" s="1"/>
      <c r="B42" s="1"/>
      <c r="C42" s="1"/>
      <c r="D42" s="1"/>
      <c r="E42" s="1"/>
      <c r="F42" s="1"/>
      <c r="G42" s="1"/>
      <c r="H42" s="1"/>
      <c r="I42" s="1"/>
      <c r="J42" s="1"/>
      <c r="K42" s="1"/>
      <c r="L42" s="1"/>
      <c r="M42" s="1"/>
      <c r="N42" s="1"/>
      <c r="O42" s="1"/>
      <c r="P42" s="1"/>
      <c r="Q42" s="1"/>
      <c r="R42" s="1"/>
      <c r="S42" s="1"/>
      <c r="T42" s="1"/>
      <c r="U42" s="1"/>
    </row>
  </sheetData>
  <mergeCells count="122">
    <mergeCell ref="A1:U1"/>
    <mergeCell ref="B15:D15"/>
    <mergeCell ref="B13:D13"/>
    <mergeCell ref="K27:L27"/>
    <mergeCell ref="K25:L25"/>
    <mergeCell ref="K26:L26"/>
    <mergeCell ref="I25:J25"/>
    <mergeCell ref="I26:J26"/>
    <mergeCell ref="O20:P20"/>
    <mergeCell ref="O21:P21"/>
    <mergeCell ref="M20:N20"/>
    <mergeCell ref="I27:J27"/>
    <mergeCell ref="K21:L21"/>
    <mergeCell ref="K23:L23"/>
    <mergeCell ref="K24:L24"/>
    <mergeCell ref="O25:P25"/>
    <mergeCell ref="O26:P26"/>
    <mergeCell ref="M21:N21"/>
    <mergeCell ref="M22:N22"/>
    <mergeCell ref="O24:P24"/>
    <mergeCell ref="O27:P27"/>
    <mergeCell ref="G26:H26"/>
    <mergeCell ref="C22:E22"/>
    <mergeCell ref="C27:E27"/>
    <mergeCell ref="O29:P29"/>
    <mergeCell ref="O28:P28"/>
    <mergeCell ref="K29:L29"/>
    <mergeCell ref="I20:J20"/>
    <mergeCell ref="G21:H21"/>
    <mergeCell ref="I21:J21"/>
    <mergeCell ref="K22:L22"/>
    <mergeCell ref="I22:J22"/>
    <mergeCell ref="O23:P23"/>
    <mergeCell ref="O22:P22"/>
    <mergeCell ref="I23:J23"/>
    <mergeCell ref="M25:N25"/>
    <mergeCell ref="M24:N24"/>
    <mergeCell ref="M23:N23"/>
    <mergeCell ref="I29:J29"/>
    <mergeCell ref="I28:J28"/>
    <mergeCell ref="G25:H25"/>
    <mergeCell ref="M26:N26"/>
    <mergeCell ref="M29:N29"/>
    <mergeCell ref="M27:N27"/>
    <mergeCell ref="M28:N28"/>
    <mergeCell ref="G23:H23"/>
    <mergeCell ref="G22:H22"/>
    <mergeCell ref="G24:H24"/>
    <mergeCell ref="C33:E33"/>
    <mergeCell ref="H2:N2"/>
    <mergeCell ref="H3:N3"/>
    <mergeCell ref="H4:N4"/>
    <mergeCell ref="M31:N31"/>
    <mergeCell ref="I33:J33"/>
    <mergeCell ref="K33:L33"/>
    <mergeCell ref="G33:H33"/>
    <mergeCell ref="K20:L20"/>
    <mergeCell ref="G32:H32"/>
    <mergeCell ref="K28:L28"/>
    <mergeCell ref="G27:H27"/>
    <mergeCell ref="C30:E30"/>
    <mergeCell ref="C31:E31"/>
    <mergeCell ref="C32:E32"/>
    <mergeCell ref="C28:E28"/>
    <mergeCell ref="G30:H30"/>
    <mergeCell ref="G28:H28"/>
    <mergeCell ref="G29:H29"/>
    <mergeCell ref="C29:E29"/>
    <mergeCell ref="G31:H31"/>
    <mergeCell ref="C26:E26"/>
    <mergeCell ref="C25:E25"/>
    <mergeCell ref="I24:J24"/>
    <mergeCell ref="B36:E36"/>
    <mergeCell ref="G36:H36"/>
    <mergeCell ref="G35:H35"/>
    <mergeCell ref="O35:P35"/>
    <mergeCell ref="I35:J35"/>
    <mergeCell ref="K35:L35"/>
    <mergeCell ref="M35:N35"/>
    <mergeCell ref="G34:H34"/>
    <mergeCell ref="C34:E34"/>
    <mergeCell ref="T36:U36"/>
    <mergeCell ref="K36:L36"/>
    <mergeCell ref="I36:J36"/>
    <mergeCell ref="M36:N36"/>
    <mergeCell ref="O36:P36"/>
    <mergeCell ref="I34:J34"/>
    <mergeCell ref="K34:L34"/>
    <mergeCell ref="O33:P33"/>
    <mergeCell ref="M33:N33"/>
    <mergeCell ref="M34:N34"/>
    <mergeCell ref="O34:P34"/>
    <mergeCell ref="I32:J32"/>
    <mergeCell ref="I31:J31"/>
    <mergeCell ref="O32:P32"/>
    <mergeCell ref="O31:P31"/>
    <mergeCell ref="O30:P30"/>
    <mergeCell ref="M32:N32"/>
    <mergeCell ref="K30:L30"/>
    <mergeCell ref="M30:N30"/>
    <mergeCell ref="K31:L31"/>
    <mergeCell ref="K32:L32"/>
    <mergeCell ref="I30:J30"/>
    <mergeCell ref="C24:E24"/>
    <mergeCell ref="C23:E23"/>
    <mergeCell ref="B16:D16"/>
    <mergeCell ref="B9:D9"/>
    <mergeCell ref="B10:D10"/>
    <mergeCell ref="B11:D11"/>
    <mergeCell ref="A18:U18"/>
    <mergeCell ref="T17:U17"/>
    <mergeCell ref="P2:R2"/>
    <mergeCell ref="S2:U2"/>
    <mergeCell ref="B14:D14"/>
    <mergeCell ref="P3:R3"/>
    <mergeCell ref="S3:U3"/>
    <mergeCell ref="B8:E8"/>
    <mergeCell ref="A6:U6"/>
    <mergeCell ref="C21:E21"/>
    <mergeCell ref="C20:E20"/>
    <mergeCell ref="G20:H20"/>
    <mergeCell ref="B12:D12"/>
  </mergeCells>
  <hyperlinks>
    <hyperlink ref="H3:N3" location="_1._RESULTADOS_GENERALES_DEL_PLAN__DE_MEJORAMIENTO_IDEP" display="_1._RESULTADOS_GENERALES_DEL_PLAN__DE_MEJORAMIENTO_IDEP"/>
    <hyperlink ref="H4:N4" location="_2._RESULTADOS_POR_TIPOLOGÍA_DE_ACCIONES" display="2. RESULTADOS POR TIPOLOGÍA DE ACCIONES"/>
    <hyperlink ref="B21" location="'DIC-01'!A1" display="DIC-01"/>
    <hyperlink ref="B22" location="'DIP-02'!A1" display="DIP-02"/>
    <hyperlink ref="B23" location="'AC-10'!A1" display="AC-10"/>
    <hyperlink ref="B24" location="'IDP-04'!A1" display="IDP-04"/>
    <hyperlink ref="B25" location="'GD-07'!A1" display="GD-07"/>
    <hyperlink ref="B26" location="'GC-08'!A1" display="GC-08"/>
    <hyperlink ref="B27" location="'GJ-09'!A1" display="GJ-09"/>
    <hyperlink ref="B28" location="'GRF-11'!A1" display="GRF-11"/>
    <hyperlink ref="B29" location="'GT-12 '!A1" display="GT-12"/>
    <hyperlink ref="B30" location="'GTH-13'!A1" display="GTH-13"/>
    <hyperlink ref="B31" location="'GF-14'!A1" display="GF-14"/>
    <hyperlink ref="B32" location="'CID-15'!A1" display="CID-15"/>
    <hyperlink ref="B33" location="'EC-16'!A1" display="EC-16"/>
    <hyperlink ref="B34" location="'MIC-03'!A1" display="MIC-03"/>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Z797"/>
  <sheetViews>
    <sheetView showGridLines="0" topLeftCell="A85" zoomScale="85" zoomScaleNormal="85" workbookViewId="0">
      <selection activeCell="A85" sqref="A85"/>
    </sheetView>
  </sheetViews>
  <sheetFormatPr baseColWidth="10" defaultColWidth="14.42578125" defaultRowHeight="15" customHeight="1" x14ac:dyDescent="0.25"/>
  <cols>
    <col min="1" max="1" width="6.5703125" style="447" customWidth="1"/>
    <col min="2" max="2" width="10.7109375" style="447" customWidth="1"/>
    <col min="3" max="3" width="17.5703125" style="447" customWidth="1"/>
    <col min="4" max="4" width="21.5703125" style="447" customWidth="1"/>
    <col min="5" max="5" width="52.28515625" style="447" customWidth="1"/>
    <col min="6" max="6" width="24.140625" style="447" customWidth="1"/>
    <col min="7" max="7" width="26.5703125" style="447" customWidth="1"/>
    <col min="8" max="8" width="25.85546875" style="447" customWidth="1"/>
    <col min="9" max="9" width="14" style="447" customWidth="1"/>
    <col min="10" max="10" width="18" style="447" customWidth="1"/>
    <col min="11" max="11" width="18.5703125" style="447" customWidth="1"/>
    <col min="12" max="12" width="20" style="447" customWidth="1"/>
    <col min="13" max="14" width="15.42578125" style="447" customWidth="1"/>
    <col min="15" max="15" width="55.7109375" style="447" customWidth="1"/>
    <col min="16" max="16" width="28.140625" style="447" customWidth="1"/>
    <col min="17" max="17" width="100.7109375" style="447" customWidth="1"/>
    <col min="18" max="18" width="40.140625" style="447" customWidth="1"/>
    <col min="19" max="19" width="18.42578125" style="447" customWidth="1"/>
    <col min="20" max="20" width="19.42578125" style="447" customWidth="1"/>
    <col min="21" max="21" width="80.28515625" style="447" customWidth="1"/>
    <col min="22" max="22" width="31.140625" style="447" customWidth="1"/>
    <col min="23" max="23" width="14.42578125" style="447" customWidth="1"/>
    <col min="24" max="25" width="11" style="447" customWidth="1"/>
    <col min="26" max="16384" width="14.42578125" style="447"/>
  </cols>
  <sheetData>
    <row r="1" spans="1:23" ht="44.25" hidden="1" customHeight="1" x14ac:dyDescent="0.35">
      <c r="A1" s="2"/>
      <c r="B1" s="64"/>
      <c r="C1" s="65" t="s">
        <v>1</v>
      </c>
      <c r="D1" s="65" t="s">
        <v>2</v>
      </c>
      <c r="E1" s="5"/>
      <c r="F1" s="6" t="s">
        <v>3</v>
      </c>
      <c r="G1" s="6" t="s">
        <v>137</v>
      </c>
      <c r="H1" s="6" t="s">
        <v>5</v>
      </c>
      <c r="I1" s="6" t="s">
        <v>7</v>
      </c>
      <c r="J1" s="6" t="s">
        <v>158</v>
      </c>
      <c r="K1" s="1"/>
      <c r="L1" s="8"/>
      <c r="M1" s="7"/>
      <c r="N1" s="7"/>
      <c r="O1" s="7"/>
      <c r="P1" s="1"/>
      <c r="Q1" s="1"/>
      <c r="R1" s="1"/>
      <c r="S1" s="1"/>
      <c r="T1" s="1"/>
      <c r="U1" s="1"/>
      <c r="V1" s="1"/>
    </row>
    <row r="2" spans="1:23" s="55" customFormat="1" ht="26.25" hidden="1" thickBot="1" x14ac:dyDescent="0.25">
      <c r="A2" s="51"/>
      <c r="B2" s="63"/>
      <c r="C2" s="66" t="s">
        <v>8</v>
      </c>
      <c r="D2" s="67" t="s">
        <v>9</v>
      </c>
      <c r="E2" s="58"/>
      <c r="F2" s="70" t="s">
        <v>10</v>
      </c>
      <c r="G2" s="71" t="s">
        <v>154</v>
      </c>
      <c r="H2" s="70" t="s">
        <v>24</v>
      </c>
      <c r="I2" s="125" t="s">
        <v>142</v>
      </c>
      <c r="J2" s="56" t="s">
        <v>156</v>
      </c>
      <c r="K2" s="51"/>
      <c r="L2" s="52"/>
      <c r="M2" s="54"/>
      <c r="N2" s="54"/>
      <c r="O2" s="54"/>
      <c r="P2" s="51"/>
      <c r="Q2" s="51"/>
      <c r="R2" s="51"/>
      <c r="S2" s="51"/>
      <c r="T2" s="51"/>
      <c r="U2" s="51"/>
      <c r="V2" s="51"/>
    </row>
    <row r="3" spans="1:23" s="55" customFormat="1" ht="26.25" hidden="1" thickBot="1" x14ac:dyDescent="0.25">
      <c r="A3" s="51"/>
      <c r="B3" s="63"/>
      <c r="C3" s="66" t="s">
        <v>14</v>
      </c>
      <c r="D3" s="67" t="s">
        <v>15</v>
      </c>
      <c r="E3" s="58"/>
      <c r="F3" s="70" t="s">
        <v>128</v>
      </c>
      <c r="G3" s="71" t="s">
        <v>11</v>
      </c>
      <c r="H3" s="71" t="s">
        <v>140</v>
      </c>
      <c r="I3" s="127" t="s">
        <v>143</v>
      </c>
      <c r="J3" s="56" t="s">
        <v>159</v>
      </c>
      <c r="K3" s="51"/>
      <c r="L3" s="52"/>
      <c r="M3" s="54"/>
      <c r="N3" s="54"/>
      <c r="O3" s="54"/>
      <c r="P3" s="51"/>
      <c r="Q3" s="51"/>
      <c r="R3" s="51"/>
      <c r="S3" s="51"/>
      <c r="T3" s="51"/>
      <c r="U3" s="51"/>
      <c r="V3" s="51"/>
    </row>
    <row r="4" spans="1:23" s="55" customFormat="1" ht="26.25" hidden="1" thickBot="1" x14ac:dyDescent="0.25">
      <c r="A4" s="51"/>
      <c r="B4" s="63"/>
      <c r="C4" s="66" t="s">
        <v>119</v>
      </c>
      <c r="D4" s="67" t="s">
        <v>123</v>
      </c>
      <c r="E4" s="58"/>
      <c r="F4" s="70" t="s">
        <v>129</v>
      </c>
      <c r="G4" s="71" t="s">
        <v>138</v>
      </c>
      <c r="H4" s="59"/>
      <c r="I4" s="126" t="s">
        <v>30</v>
      </c>
      <c r="J4" s="56" t="s">
        <v>157</v>
      </c>
      <c r="K4" s="51"/>
      <c r="L4" s="52"/>
      <c r="M4" s="54"/>
      <c r="N4" s="54"/>
      <c r="O4" s="54"/>
      <c r="P4" s="51"/>
      <c r="Q4" s="51"/>
      <c r="R4" s="51"/>
      <c r="S4" s="51"/>
      <c r="T4" s="51"/>
      <c r="U4" s="51"/>
      <c r="V4" s="51"/>
    </row>
    <row r="5" spans="1:23" s="55" customFormat="1" ht="39" hidden="1" thickBot="1" x14ac:dyDescent="0.25">
      <c r="A5" s="51"/>
      <c r="B5" s="63"/>
      <c r="C5" s="67" t="s">
        <v>117</v>
      </c>
      <c r="D5" s="67" t="s">
        <v>125</v>
      </c>
      <c r="E5" s="58"/>
      <c r="F5" s="71" t="s">
        <v>130</v>
      </c>
      <c r="G5" s="71" t="s">
        <v>17</v>
      </c>
      <c r="H5" s="57"/>
      <c r="I5" s="56"/>
      <c r="J5" s="56"/>
      <c r="K5" s="51"/>
      <c r="L5" s="52"/>
      <c r="M5" s="54"/>
      <c r="N5" s="54"/>
      <c r="O5" s="54"/>
      <c r="P5" s="51"/>
      <c r="Q5" s="51"/>
      <c r="R5" s="51"/>
      <c r="S5" s="51"/>
      <c r="T5" s="51"/>
      <c r="U5" s="51"/>
      <c r="V5" s="51"/>
    </row>
    <row r="6" spans="1:23" s="55" customFormat="1" ht="26.25" hidden="1" thickBot="1" x14ac:dyDescent="0.25">
      <c r="A6" s="51"/>
      <c r="B6" s="63"/>
      <c r="C6" s="66" t="s">
        <v>38</v>
      </c>
      <c r="D6" s="67" t="s">
        <v>124</v>
      </c>
      <c r="F6" s="71" t="s">
        <v>131</v>
      </c>
      <c r="G6" s="57"/>
      <c r="H6" s="57"/>
      <c r="I6" s="56"/>
      <c r="J6" s="56"/>
      <c r="K6" s="51"/>
      <c r="L6" s="52"/>
      <c r="M6" s="54"/>
      <c r="N6" s="54"/>
      <c r="O6" s="54"/>
      <c r="P6" s="51"/>
      <c r="Q6" s="51"/>
      <c r="R6" s="51"/>
      <c r="S6" s="51"/>
      <c r="T6" s="51"/>
      <c r="U6" s="51"/>
      <c r="V6" s="51"/>
    </row>
    <row r="7" spans="1:23" s="55" customFormat="1" ht="26.25" hidden="1" thickBot="1" x14ac:dyDescent="0.25">
      <c r="A7" s="51"/>
      <c r="B7" s="63"/>
      <c r="C7" s="66" t="s">
        <v>42</v>
      </c>
      <c r="D7" s="67" t="s">
        <v>126</v>
      </c>
      <c r="E7" s="58"/>
      <c r="F7" s="59"/>
      <c r="G7" s="57"/>
      <c r="H7" s="57"/>
      <c r="I7" s="60"/>
      <c r="J7" s="60"/>
      <c r="K7" s="51"/>
      <c r="L7" s="52"/>
      <c r="M7" s="54"/>
      <c r="N7" s="54"/>
      <c r="O7" s="54"/>
      <c r="P7" s="51"/>
      <c r="Q7" s="51"/>
      <c r="R7" s="51"/>
      <c r="S7" s="51"/>
      <c r="T7" s="51"/>
      <c r="U7" s="51"/>
      <c r="V7" s="51"/>
    </row>
    <row r="8" spans="1:23" s="55" customFormat="1" ht="26.25" hidden="1" thickBot="1" x14ac:dyDescent="0.25">
      <c r="A8" s="51"/>
      <c r="B8" s="63"/>
      <c r="C8" s="66" t="s">
        <v>45</v>
      </c>
      <c r="D8" s="67" t="s">
        <v>35</v>
      </c>
      <c r="E8" s="58"/>
      <c r="F8" s="59"/>
      <c r="G8" s="57"/>
      <c r="H8" s="57"/>
      <c r="I8" s="56"/>
      <c r="J8" s="56"/>
      <c r="K8" s="51"/>
      <c r="L8" s="52"/>
      <c r="M8" s="54"/>
      <c r="N8" s="54"/>
      <c r="O8" s="54"/>
      <c r="P8" s="51"/>
      <c r="Q8" s="51"/>
      <c r="R8" s="51"/>
      <c r="S8" s="51"/>
      <c r="T8" s="51"/>
      <c r="U8" s="51"/>
      <c r="V8" s="51"/>
    </row>
    <row r="9" spans="1:23" s="55" customFormat="1" ht="51.75" hidden="1" thickBot="1" x14ac:dyDescent="0.25">
      <c r="A9" s="51"/>
      <c r="B9" s="63"/>
      <c r="C9" s="66" t="s">
        <v>120</v>
      </c>
      <c r="D9" s="67" t="s">
        <v>39</v>
      </c>
      <c r="E9" s="58"/>
      <c r="F9" s="57"/>
      <c r="G9" s="57"/>
      <c r="H9" s="57"/>
      <c r="I9" s="56"/>
      <c r="J9" s="56"/>
      <c r="K9" s="51"/>
      <c r="L9" s="52"/>
      <c r="M9" s="54"/>
      <c r="N9" s="54"/>
      <c r="O9" s="54"/>
      <c r="P9" s="51"/>
      <c r="Q9" s="51"/>
      <c r="R9" s="51"/>
      <c r="S9" s="51"/>
      <c r="T9" s="51"/>
      <c r="U9" s="51"/>
      <c r="V9" s="51"/>
    </row>
    <row r="10" spans="1:23" s="55" customFormat="1" ht="26.25" hidden="1" thickBot="1" x14ac:dyDescent="0.25">
      <c r="A10" s="51"/>
      <c r="B10" s="63"/>
      <c r="C10" s="66" t="s">
        <v>50</v>
      </c>
      <c r="D10" s="67" t="s">
        <v>43</v>
      </c>
      <c r="E10" s="58"/>
      <c r="F10" s="57"/>
      <c r="G10" s="57"/>
      <c r="H10" s="57"/>
      <c r="I10" s="56"/>
      <c r="J10" s="56"/>
      <c r="K10" s="51"/>
      <c r="L10" s="52"/>
      <c r="M10" s="54"/>
      <c r="N10" s="54"/>
      <c r="O10" s="54"/>
      <c r="P10" s="51"/>
      <c r="Q10" s="51"/>
      <c r="R10" s="51"/>
      <c r="S10" s="51"/>
      <c r="T10" s="51"/>
      <c r="U10" s="51"/>
      <c r="V10" s="51"/>
    </row>
    <row r="11" spans="1:23" s="55" customFormat="1" ht="39" hidden="1" thickBot="1" x14ac:dyDescent="0.25">
      <c r="A11" s="51"/>
      <c r="B11" s="63"/>
      <c r="C11" s="66" t="s">
        <v>52</v>
      </c>
      <c r="D11" s="67" t="s">
        <v>132</v>
      </c>
      <c r="E11" s="58"/>
      <c r="F11" s="57"/>
      <c r="G11" s="57"/>
      <c r="H11" s="57"/>
      <c r="I11" s="56"/>
      <c r="J11" s="56"/>
      <c r="K11" s="51"/>
      <c r="L11" s="52"/>
      <c r="M11" s="54"/>
      <c r="N11" s="54"/>
      <c r="O11" s="54"/>
      <c r="P11" s="51"/>
      <c r="Q11" s="51"/>
      <c r="R11" s="51"/>
      <c r="S11" s="51"/>
      <c r="T11" s="51"/>
      <c r="U11" s="51"/>
      <c r="V11" s="51"/>
    </row>
    <row r="12" spans="1:23" s="55" customFormat="1" ht="26.25" hidden="1" thickBot="1" x14ac:dyDescent="0.25">
      <c r="A12" s="51"/>
      <c r="B12" s="63"/>
      <c r="C12" s="66" t="s">
        <v>54</v>
      </c>
      <c r="D12" s="67" t="s">
        <v>127</v>
      </c>
      <c r="E12" s="58"/>
      <c r="F12" s="61"/>
      <c r="G12" s="61"/>
      <c r="H12" s="61"/>
      <c r="I12" s="62"/>
      <c r="J12" s="54"/>
      <c r="K12" s="54"/>
      <c r="L12" s="51"/>
      <c r="M12" s="52"/>
      <c r="N12" s="54"/>
      <c r="O12" s="54"/>
      <c r="P12" s="54"/>
      <c r="Q12" s="51"/>
      <c r="R12" s="51"/>
      <c r="S12" s="51"/>
      <c r="T12" s="51"/>
      <c r="U12" s="51"/>
      <c r="V12" s="51"/>
      <c r="W12" s="51"/>
    </row>
    <row r="13" spans="1:23" s="55" customFormat="1" ht="39" hidden="1" thickBot="1" x14ac:dyDescent="0.25">
      <c r="A13" s="51"/>
      <c r="B13" s="63"/>
      <c r="C13" s="66" t="s">
        <v>55</v>
      </c>
      <c r="D13" s="67" t="s">
        <v>53</v>
      </c>
      <c r="E13" s="58"/>
      <c r="F13" s="61"/>
      <c r="G13" s="61"/>
      <c r="H13" s="61"/>
      <c r="I13" s="62"/>
      <c r="J13" s="54"/>
      <c r="K13" s="54"/>
      <c r="L13" s="51"/>
      <c r="M13" s="52"/>
      <c r="N13" s="54"/>
      <c r="O13" s="54"/>
      <c r="P13" s="54"/>
      <c r="Q13" s="51"/>
      <c r="R13" s="51"/>
      <c r="S13" s="51"/>
      <c r="T13" s="51"/>
      <c r="U13" s="51"/>
      <c r="V13" s="51"/>
      <c r="W13" s="51"/>
    </row>
    <row r="14" spans="1:23" s="55" customFormat="1" ht="26.25" hidden="1" thickBot="1" x14ac:dyDescent="0.25">
      <c r="A14" s="51"/>
      <c r="B14" s="63"/>
      <c r="C14" s="67" t="s">
        <v>121</v>
      </c>
      <c r="D14" s="68"/>
      <c r="E14" s="58"/>
      <c r="F14" s="61"/>
      <c r="G14" s="61"/>
      <c r="H14" s="61"/>
      <c r="I14" s="62"/>
      <c r="J14" s="54"/>
      <c r="K14" s="54"/>
      <c r="L14" s="51"/>
      <c r="M14" s="52"/>
      <c r="N14" s="54"/>
      <c r="O14" s="54"/>
      <c r="P14" s="54"/>
      <c r="Q14" s="51"/>
      <c r="R14" s="51"/>
      <c r="S14" s="51"/>
      <c r="T14" s="51"/>
      <c r="U14" s="51"/>
      <c r="V14" s="51"/>
      <c r="W14" s="51"/>
    </row>
    <row r="15" spans="1:23" s="55" customFormat="1" ht="39" hidden="1" thickBot="1" x14ac:dyDescent="0.25">
      <c r="A15" s="51"/>
      <c r="B15" s="63"/>
      <c r="C15" s="69" t="s">
        <v>21</v>
      </c>
      <c r="D15" s="67"/>
      <c r="E15" s="58"/>
      <c r="F15" s="61"/>
      <c r="G15" s="61"/>
      <c r="H15" s="61"/>
      <c r="I15" s="62"/>
      <c r="J15" s="54"/>
      <c r="K15" s="54"/>
      <c r="L15" s="51"/>
      <c r="M15" s="52"/>
      <c r="N15" s="54"/>
      <c r="O15" s="54"/>
      <c r="P15" s="54"/>
      <c r="Q15" s="51"/>
      <c r="R15" s="51"/>
      <c r="S15" s="51"/>
      <c r="T15" s="51"/>
      <c r="U15" s="51"/>
      <c r="V15" s="51"/>
      <c r="W15" s="51"/>
    </row>
    <row r="16" spans="1:23" ht="24" hidden="1" thickBot="1" x14ac:dyDescent="0.4">
      <c r="A16" s="2"/>
      <c r="B16" s="1"/>
      <c r="C16" s="1"/>
      <c r="D16" s="1"/>
      <c r="E16" s="14"/>
      <c r="F16" s="1"/>
      <c r="G16" s="14"/>
      <c r="H16" s="14"/>
      <c r="I16" s="7"/>
      <c r="J16" s="7"/>
      <c r="K16" s="7"/>
      <c r="L16" s="7"/>
      <c r="M16" s="8"/>
      <c r="N16" s="7"/>
      <c r="O16" s="7"/>
      <c r="P16" s="7"/>
      <c r="Q16" s="15"/>
      <c r="R16" s="15"/>
      <c r="S16" s="15"/>
      <c r="T16" s="1"/>
      <c r="U16" s="16"/>
      <c r="V16" s="16"/>
      <c r="W16" s="1"/>
    </row>
    <row r="17" spans="1:24" ht="27.75" customHeight="1" x14ac:dyDescent="0.25">
      <c r="A17" s="767"/>
      <c r="B17" s="697"/>
      <c r="C17" s="698"/>
      <c r="D17" s="773" t="s">
        <v>56</v>
      </c>
      <c r="E17" s="774"/>
      <c r="F17" s="774"/>
      <c r="G17" s="774"/>
      <c r="H17" s="774"/>
      <c r="I17" s="774"/>
      <c r="J17" s="774"/>
      <c r="K17" s="774"/>
      <c r="L17" s="774"/>
      <c r="M17" s="774"/>
      <c r="N17" s="774"/>
      <c r="O17" s="774"/>
      <c r="P17" s="774"/>
      <c r="Q17" s="774"/>
      <c r="R17" s="774"/>
      <c r="S17" s="774"/>
      <c r="T17" s="775"/>
      <c r="U17" s="90" t="s">
        <v>57</v>
      </c>
      <c r="W17" s="1"/>
    </row>
    <row r="18" spans="1:24" ht="27.75" customHeight="1" x14ac:dyDescent="0.25">
      <c r="A18" s="768"/>
      <c r="B18" s="769"/>
      <c r="C18" s="770"/>
      <c r="D18" s="776"/>
      <c r="E18" s="777"/>
      <c r="F18" s="777"/>
      <c r="G18" s="777"/>
      <c r="H18" s="777"/>
      <c r="I18" s="777"/>
      <c r="J18" s="777"/>
      <c r="K18" s="777"/>
      <c r="L18" s="777"/>
      <c r="M18" s="777"/>
      <c r="N18" s="777"/>
      <c r="O18" s="777"/>
      <c r="P18" s="777"/>
      <c r="Q18" s="777"/>
      <c r="R18" s="777"/>
      <c r="S18" s="777"/>
      <c r="T18" s="778"/>
      <c r="U18" s="141" t="s">
        <v>160</v>
      </c>
      <c r="W18" s="1"/>
    </row>
    <row r="19" spans="1:24" ht="27.75" customHeight="1" x14ac:dyDescent="0.25">
      <c r="A19" s="768"/>
      <c r="B19" s="769"/>
      <c r="C19" s="770"/>
      <c r="D19" s="776"/>
      <c r="E19" s="777"/>
      <c r="F19" s="777"/>
      <c r="G19" s="777"/>
      <c r="H19" s="777"/>
      <c r="I19" s="777"/>
      <c r="J19" s="777"/>
      <c r="K19" s="777"/>
      <c r="L19" s="777"/>
      <c r="M19" s="777"/>
      <c r="N19" s="777"/>
      <c r="O19" s="777"/>
      <c r="P19" s="777"/>
      <c r="Q19" s="777"/>
      <c r="R19" s="777"/>
      <c r="S19" s="777"/>
      <c r="T19" s="778"/>
      <c r="U19" s="142" t="s">
        <v>161</v>
      </c>
      <c r="W19" s="1"/>
    </row>
    <row r="20" spans="1:24" ht="27.75" customHeight="1" thickBot="1" x14ac:dyDescent="0.3">
      <c r="A20" s="771"/>
      <c r="B20" s="655"/>
      <c r="C20" s="772"/>
      <c r="D20" s="779"/>
      <c r="E20" s="780"/>
      <c r="F20" s="780"/>
      <c r="G20" s="780"/>
      <c r="H20" s="780"/>
      <c r="I20" s="780"/>
      <c r="J20" s="780"/>
      <c r="K20" s="780"/>
      <c r="L20" s="780"/>
      <c r="M20" s="780"/>
      <c r="N20" s="780"/>
      <c r="O20" s="780"/>
      <c r="P20" s="780"/>
      <c r="Q20" s="780"/>
      <c r="R20" s="780"/>
      <c r="S20" s="780"/>
      <c r="T20" s="781"/>
      <c r="U20" s="91" t="s">
        <v>58</v>
      </c>
      <c r="W20" s="1"/>
    </row>
    <row r="21" spans="1:24" s="519" customFormat="1" ht="45" customHeight="1" thickBot="1" x14ac:dyDescent="0.3">
      <c r="A21" s="528" t="s">
        <v>933</v>
      </c>
      <c r="B21" s="522"/>
      <c r="C21" s="522"/>
      <c r="D21" s="520"/>
      <c r="E21" s="520"/>
      <c r="F21" s="520"/>
      <c r="G21" s="520"/>
      <c r="H21" s="520"/>
      <c r="I21" s="520"/>
      <c r="J21" s="520"/>
      <c r="K21" s="520"/>
      <c r="L21" s="520"/>
      <c r="M21" s="520"/>
      <c r="N21" s="520"/>
      <c r="O21" s="520"/>
      <c r="P21" s="520"/>
      <c r="Q21" s="520"/>
      <c r="R21" s="520"/>
      <c r="S21" s="520"/>
      <c r="T21" s="520"/>
      <c r="U21" s="527"/>
      <c r="W21" s="1"/>
    </row>
    <row r="22" spans="1:24" s="73" customFormat="1" ht="45" customHeight="1" thickBot="1" x14ac:dyDescent="0.25">
      <c r="A22" s="791" t="s">
        <v>73</v>
      </c>
      <c r="B22" s="792"/>
      <c r="C22" s="792"/>
      <c r="D22" s="792"/>
      <c r="E22" s="792"/>
      <c r="F22" s="792"/>
      <c r="G22" s="793"/>
      <c r="H22" s="764" t="s">
        <v>74</v>
      </c>
      <c r="I22" s="765"/>
      <c r="J22" s="765"/>
      <c r="K22" s="765"/>
      <c r="L22" s="765"/>
      <c r="M22" s="765"/>
      <c r="N22" s="766"/>
      <c r="O22" s="782" t="s">
        <v>75</v>
      </c>
      <c r="P22" s="783"/>
      <c r="Q22" s="784" t="s">
        <v>141</v>
      </c>
      <c r="R22" s="785"/>
      <c r="S22" s="785"/>
      <c r="T22" s="785"/>
      <c r="U22" s="786"/>
      <c r="V22" s="75"/>
      <c r="W22" s="76"/>
      <c r="X22" s="77"/>
    </row>
    <row r="23" spans="1:24" ht="63" customHeight="1" thickBot="1" x14ac:dyDescent="0.3">
      <c r="A23" s="153" t="s">
        <v>147</v>
      </c>
      <c r="B23" s="154" t="s">
        <v>3</v>
      </c>
      <c r="C23" s="154" t="s">
        <v>77</v>
      </c>
      <c r="D23" s="154" t="s">
        <v>133</v>
      </c>
      <c r="E23" s="154" t="s">
        <v>134</v>
      </c>
      <c r="F23" s="154" t="s">
        <v>135</v>
      </c>
      <c r="G23" s="155" t="s">
        <v>136</v>
      </c>
      <c r="H23" s="156" t="s">
        <v>139</v>
      </c>
      <c r="I23" s="154" t="s">
        <v>5</v>
      </c>
      <c r="J23" s="154" t="s">
        <v>78</v>
      </c>
      <c r="K23" s="157" t="s">
        <v>79</v>
      </c>
      <c r="L23" s="157" t="s">
        <v>81</v>
      </c>
      <c r="M23" s="157" t="s">
        <v>82</v>
      </c>
      <c r="N23" s="158" t="s">
        <v>83</v>
      </c>
      <c r="O23" s="453" t="s">
        <v>84</v>
      </c>
      <c r="P23" s="158" t="s">
        <v>85</v>
      </c>
      <c r="Q23" s="159" t="s">
        <v>84</v>
      </c>
      <c r="R23" s="157" t="s">
        <v>85</v>
      </c>
      <c r="S23" s="157" t="s">
        <v>158</v>
      </c>
      <c r="T23" s="157" t="s">
        <v>86</v>
      </c>
      <c r="U23" s="158" t="s">
        <v>155</v>
      </c>
      <c r="V23" s="74"/>
      <c r="W23" s="78"/>
      <c r="X23" s="78"/>
    </row>
    <row r="24" spans="1:24" ht="72" customHeight="1" x14ac:dyDescent="0.25">
      <c r="A24" s="289">
        <v>6</v>
      </c>
      <c r="B24" s="149" t="s">
        <v>10</v>
      </c>
      <c r="C24" s="149" t="s">
        <v>15</v>
      </c>
      <c r="D24" s="152">
        <v>42342</v>
      </c>
      <c r="E24" s="150" t="s">
        <v>162</v>
      </c>
      <c r="F24" s="149" t="s">
        <v>11</v>
      </c>
      <c r="G24" s="151" t="s">
        <v>163</v>
      </c>
      <c r="H24" s="151" t="s">
        <v>164</v>
      </c>
      <c r="I24" s="149" t="s">
        <v>140</v>
      </c>
      <c r="J24" s="149" t="s">
        <v>165</v>
      </c>
      <c r="K24" s="149" t="s">
        <v>166</v>
      </c>
      <c r="L24" s="152">
        <v>42349</v>
      </c>
      <c r="M24" s="152">
        <v>42371</v>
      </c>
      <c r="N24" s="152">
        <v>42460</v>
      </c>
      <c r="O24" s="495" t="s">
        <v>614</v>
      </c>
      <c r="P24" s="150" t="s">
        <v>381</v>
      </c>
      <c r="Q24" s="218" t="s">
        <v>635</v>
      </c>
      <c r="R24" s="219" t="s">
        <v>532</v>
      </c>
      <c r="S24" s="147"/>
      <c r="T24" s="448" t="s">
        <v>30</v>
      </c>
      <c r="U24" s="220" t="s">
        <v>636</v>
      </c>
      <c r="V24" s="53"/>
      <c r="W24" s="1"/>
    </row>
    <row r="25" spans="1:24" s="138" customFormat="1" ht="72" customHeight="1" x14ac:dyDescent="0.25">
      <c r="A25" s="788">
        <v>11</v>
      </c>
      <c r="B25" s="756" t="s">
        <v>10</v>
      </c>
      <c r="C25" s="756" t="s">
        <v>126</v>
      </c>
      <c r="D25" s="789">
        <v>42832</v>
      </c>
      <c r="E25" s="787" t="s">
        <v>167</v>
      </c>
      <c r="F25" s="756" t="s">
        <v>11</v>
      </c>
      <c r="G25" s="787" t="s">
        <v>168</v>
      </c>
      <c r="H25" s="300" t="s">
        <v>169</v>
      </c>
      <c r="I25" s="296" t="s">
        <v>140</v>
      </c>
      <c r="J25" s="296" t="s">
        <v>170</v>
      </c>
      <c r="K25" s="296" t="s">
        <v>171</v>
      </c>
      <c r="L25" s="297">
        <v>42857</v>
      </c>
      <c r="M25" s="297">
        <v>42767</v>
      </c>
      <c r="N25" s="297">
        <v>42931</v>
      </c>
      <c r="O25" s="496" t="s">
        <v>172</v>
      </c>
      <c r="P25" s="298" t="s">
        <v>173</v>
      </c>
      <c r="Q25" s="305" t="s">
        <v>615</v>
      </c>
      <c r="R25" s="300" t="s">
        <v>174</v>
      </c>
      <c r="S25" s="285" t="s">
        <v>156</v>
      </c>
      <c r="T25" s="474" t="s">
        <v>30</v>
      </c>
      <c r="U25" s="165" t="s">
        <v>245</v>
      </c>
      <c r="V25" s="53"/>
      <c r="W25" s="1"/>
    </row>
    <row r="26" spans="1:24" s="138" customFormat="1" ht="72" customHeight="1" x14ac:dyDescent="0.25">
      <c r="A26" s="749"/>
      <c r="B26" s="730"/>
      <c r="C26" s="730"/>
      <c r="D26" s="731"/>
      <c r="E26" s="732"/>
      <c r="F26" s="730"/>
      <c r="G26" s="732"/>
      <c r="H26" s="301" t="s">
        <v>175</v>
      </c>
      <c r="I26" s="294" t="s">
        <v>140</v>
      </c>
      <c r="J26" s="294" t="s">
        <v>176</v>
      </c>
      <c r="K26" s="294" t="s">
        <v>171</v>
      </c>
      <c r="L26" s="295">
        <v>42857</v>
      </c>
      <c r="M26" s="295">
        <v>42767</v>
      </c>
      <c r="N26" s="295">
        <v>42931</v>
      </c>
      <c r="O26" s="497" t="s">
        <v>177</v>
      </c>
      <c r="P26" s="293" t="s">
        <v>173</v>
      </c>
      <c r="Q26" s="178" t="s">
        <v>616</v>
      </c>
      <c r="R26" s="301" t="s">
        <v>178</v>
      </c>
      <c r="S26" s="269" t="s">
        <v>156</v>
      </c>
      <c r="T26" s="474" t="s">
        <v>30</v>
      </c>
      <c r="U26" s="217" t="s">
        <v>246</v>
      </c>
      <c r="V26" s="16"/>
      <c r="W26" s="1"/>
    </row>
    <row r="27" spans="1:24" s="138" customFormat="1" ht="72" customHeight="1" x14ac:dyDescent="0.25">
      <c r="A27" s="749"/>
      <c r="B27" s="730"/>
      <c r="C27" s="730"/>
      <c r="D27" s="731"/>
      <c r="E27" s="732"/>
      <c r="F27" s="730"/>
      <c r="G27" s="732"/>
      <c r="H27" s="301" t="s">
        <v>179</v>
      </c>
      <c r="I27" s="294" t="s">
        <v>140</v>
      </c>
      <c r="J27" s="294" t="s">
        <v>180</v>
      </c>
      <c r="K27" s="294" t="s">
        <v>171</v>
      </c>
      <c r="L27" s="295">
        <v>42857</v>
      </c>
      <c r="M27" s="295">
        <v>42767</v>
      </c>
      <c r="N27" s="295">
        <v>42933</v>
      </c>
      <c r="O27" s="497" t="s">
        <v>181</v>
      </c>
      <c r="P27" s="293"/>
      <c r="Q27" s="178" t="s">
        <v>347</v>
      </c>
      <c r="R27" s="301" t="s">
        <v>182</v>
      </c>
      <c r="S27" s="269" t="s">
        <v>156</v>
      </c>
      <c r="T27" s="474" t="s">
        <v>30</v>
      </c>
      <c r="U27" s="217" t="s">
        <v>247</v>
      </c>
      <c r="V27" s="16"/>
      <c r="W27" s="1"/>
    </row>
    <row r="28" spans="1:24" s="140" customFormat="1" ht="72" customHeight="1" x14ac:dyDescent="0.25">
      <c r="A28" s="749"/>
      <c r="B28" s="730"/>
      <c r="C28" s="730"/>
      <c r="D28" s="731"/>
      <c r="E28" s="732"/>
      <c r="F28" s="730"/>
      <c r="G28" s="732"/>
      <c r="H28" s="301" t="s">
        <v>183</v>
      </c>
      <c r="I28" s="294" t="s">
        <v>140</v>
      </c>
      <c r="J28" s="294" t="s">
        <v>184</v>
      </c>
      <c r="K28" s="294" t="s">
        <v>171</v>
      </c>
      <c r="L28" s="295">
        <v>42857</v>
      </c>
      <c r="M28" s="295">
        <v>42933</v>
      </c>
      <c r="N28" s="295">
        <v>42937</v>
      </c>
      <c r="O28" s="497" t="s">
        <v>185</v>
      </c>
      <c r="P28" s="293" t="s">
        <v>173</v>
      </c>
      <c r="Q28" s="178" t="s">
        <v>617</v>
      </c>
      <c r="R28" s="301" t="s">
        <v>348</v>
      </c>
      <c r="S28" s="269" t="s">
        <v>156</v>
      </c>
      <c r="T28" s="474" t="s">
        <v>30</v>
      </c>
      <c r="U28" s="217" t="s">
        <v>357</v>
      </c>
      <c r="V28" s="16"/>
      <c r="W28" s="1"/>
    </row>
    <row r="29" spans="1:24" s="140" customFormat="1" ht="72" customHeight="1" x14ac:dyDescent="0.25">
      <c r="A29" s="749"/>
      <c r="B29" s="730"/>
      <c r="C29" s="730"/>
      <c r="D29" s="731"/>
      <c r="E29" s="732"/>
      <c r="F29" s="730"/>
      <c r="G29" s="732"/>
      <c r="H29" s="301" t="s">
        <v>186</v>
      </c>
      <c r="I29" s="294" t="s">
        <v>140</v>
      </c>
      <c r="J29" s="294" t="s">
        <v>187</v>
      </c>
      <c r="K29" s="294" t="s">
        <v>171</v>
      </c>
      <c r="L29" s="295">
        <v>42857</v>
      </c>
      <c r="M29" s="295">
        <v>42940</v>
      </c>
      <c r="N29" s="295">
        <v>42947</v>
      </c>
      <c r="O29" s="497" t="s">
        <v>188</v>
      </c>
      <c r="P29" s="293"/>
      <c r="Q29" s="178" t="s">
        <v>618</v>
      </c>
      <c r="R29" s="301" t="s">
        <v>345</v>
      </c>
      <c r="S29" s="269" t="s">
        <v>156</v>
      </c>
      <c r="T29" s="474" t="s">
        <v>30</v>
      </c>
      <c r="U29" s="217" t="s">
        <v>619</v>
      </c>
      <c r="V29" s="16"/>
      <c r="W29" s="1"/>
    </row>
    <row r="30" spans="1:24" s="140" customFormat="1" ht="72" customHeight="1" x14ac:dyDescent="0.25">
      <c r="A30" s="749">
        <v>12</v>
      </c>
      <c r="B30" s="730" t="s">
        <v>10</v>
      </c>
      <c r="C30" s="730" t="s">
        <v>126</v>
      </c>
      <c r="D30" s="731">
        <v>42832</v>
      </c>
      <c r="E30" s="730" t="s">
        <v>189</v>
      </c>
      <c r="F30" s="730" t="s">
        <v>11</v>
      </c>
      <c r="G30" s="732" t="s">
        <v>190</v>
      </c>
      <c r="H30" s="301" t="s">
        <v>191</v>
      </c>
      <c r="I30" s="294" t="s">
        <v>140</v>
      </c>
      <c r="J30" s="294" t="s">
        <v>170</v>
      </c>
      <c r="K30" s="294" t="s">
        <v>171</v>
      </c>
      <c r="L30" s="295">
        <v>42857</v>
      </c>
      <c r="M30" s="295">
        <v>42962</v>
      </c>
      <c r="N30" s="295">
        <v>43069</v>
      </c>
      <c r="O30" s="497" t="s">
        <v>192</v>
      </c>
      <c r="P30" s="293" t="s">
        <v>193</v>
      </c>
      <c r="Q30" s="178" t="s">
        <v>620</v>
      </c>
      <c r="R30" s="301" t="s">
        <v>354</v>
      </c>
      <c r="S30" s="269" t="s">
        <v>156</v>
      </c>
      <c r="T30" s="474" t="s">
        <v>30</v>
      </c>
      <c r="U30" s="217" t="s">
        <v>358</v>
      </c>
      <c r="V30" s="16"/>
      <c r="W30" s="1"/>
    </row>
    <row r="31" spans="1:24" s="140" customFormat="1" ht="72" customHeight="1" x14ac:dyDescent="0.25">
      <c r="A31" s="749"/>
      <c r="B31" s="730"/>
      <c r="C31" s="730"/>
      <c r="D31" s="731"/>
      <c r="E31" s="730"/>
      <c r="F31" s="730"/>
      <c r="G31" s="732"/>
      <c r="H31" s="301" t="s">
        <v>194</v>
      </c>
      <c r="I31" s="294" t="s">
        <v>140</v>
      </c>
      <c r="J31" s="294" t="s">
        <v>180</v>
      </c>
      <c r="K31" s="294" t="s">
        <v>171</v>
      </c>
      <c r="L31" s="295">
        <v>42857</v>
      </c>
      <c r="M31" s="295">
        <v>42962</v>
      </c>
      <c r="N31" s="295">
        <v>43069</v>
      </c>
      <c r="O31" s="497" t="s">
        <v>195</v>
      </c>
      <c r="P31" s="293" t="s">
        <v>193</v>
      </c>
      <c r="Q31" s="178" t="s">
        <v>621</v>
      </c>
      <c r="R31" s="301" t="s">
        <v>353</v>
      </c>
      <c r="S31" s="269" t="s">
        <v>156</v>
      </c>
      <c r="T31" s="474" t="s">
        <v>30</v>
      </c>
      <c r="U31" s="217" t="s">
        <v>346</v>
      </c>
      <c r="V31" s="16"/>
      <c r="W31" s="1"/>
    </row>
    <row r="32" spans="1:24" s="140" customFormat="1" ht="72" customHeight="1" x14ac:dyDescent="0.25">
      <c r="A32" s="749"/>
      <c r="B32" s="730"/>
      <c r="C32" s="730"/>
      <c r="D32" s="731"/>
      <c r="E32" s="730"/>
      <c r="F32" s="730"/>
      <c r="G32" s="732"/>
      <c r="H32" s="301" t="s">
        <v>196</v>
      </c>
      <c r="I32" s="294" t="s">
        <v>140</v>
      </c>
      <c r="J32" s="294" t="s">
        <v>197</v>
      </c>
      <c r="K32" s="294" t="s">
        <v>171</v>
      </c>
      <c r="L32" s="295">
        <v>42857</v>
      </c>
      <c r="M32" s="295">
        <v>43073</v>
      </c>
      <c r="N32" s="295">
        <v>43077</v>
      </c>
      <c r="O32" s="497" t="s">
        <v>198</v>
      </c>
      <c r="P32" s="293"/>
      <c r="Q32" s="178" t="s">
        <v>622</v>
      </c>
      <c r="R32" s="301" t="s">
        <v>355</v>
      </c>
      <c r="S32" s="269" t="s">
        <v>156</v>
      </c>
      <c r="T32" s="474" t="s">
        <v>30</v>
      </c>
      <c r="U32" s="217" t="s">
        <v>359</v>
      </c>
      <c r="V32" s="16"/>
      <c r="W32" s="1"/>
    </row>
    <row r="33" spans="1:23" s="140" customFormat="1" ht="72" customHeight="1" x14ac:dyDescent="0.25">
      <c r="A33" s="749"/>
      <c r="B33" s="730"/>
      <c r="C33" s="730"/>
      <c r="D33" s="731"/>
      <c r="E33" s="730"/>
      <c r="F33" s="730"/>
      <c r="G33" s="732"/>
      <c r="H33" s="301" t="s">
        <v>199</v>
      </c>
      <c r="I33" s="294" t="s">
        <v>140</v>
      </c>
      <c r="J33" s="294" t="s">
        <v>200</v>
      </c>
      <c r="K33" s="294" t="s">
        <v>171</v>
      </c>
      <c r="L33" s="295">
        <v>42857</v>
      </c>
      <c r="M33" s="295">
        <v>43080</v>
      </c>
      <c r="N33" s="295">
        <v>43084</v>
      </c>
      <c r="O33" s="497" t="s">
        <v>201</v>
      </c>
      <c r="P33" s="293"/>
      <c r="Q33" s="178" t="s">
        <v>623</v>
      </c>
      <c r="R33" s="301" t="s">
        <v>356</v>
      </c>
      <c r="S33" s="269" t="s">
        <v>156</v>
      </c>
      <c r="T33" s="474" t="s">
        <v>30</v>
      </c>
      <c r="U33" s="217" t="s">
        <v>360</v>
      </c>
      <c r="V33" s="16"/>
      <c r="W33" s="1"/>
    </row>
    <row r="34" spans="1:23" s="140" customFormat="1" ht="72" customHeight="1" x14ac:dyDescent="0.25">
      <c r="A34" s="749"/>
      <c r="B34" s="730"/>
      <c r="C34" s="730"/>
      <c r="D34" s="731"/>
      <c r="E34" s="730"/>
      <c r="F34" s="730"/>
      <c r="G34" s="732"/>
      <c r="H34" s="301" t="s">
        <v>202</v>
      </c>
      <c r="I34" s="294" t="s">
        <v>140</v>
      </c>
      <c r="J34" s="294" t="s">
        <v>203</v>
      </c>
      <c r="K34" s="294" t="s">
        <v>171</v>
      </c>
      <c r="L34" s="295">
        <v>42857</v>
      </c>
      <c r="M34" s="295">
        <v>43467</v>
      </c>
      <c r="N34" s="295">
        <v>43830</v>
      </c>
      <c r="O34" s="497" t="s">
        <v>844</v>
      </c>
      <c r="P34" s="293" t="s">
        <v>845</v>
      </c>
      <c r="Q34" s="178" t="s">
        <v>929</v>
      </c>
      <c r="R34" s="265" t="s">
        <v>863</v>
      </c>
      <c r="S34" s="252"/>
      <c r="T34" s="474" t="s">
        <v>30</v>
      </c>
      <c r="U34" s="217" t="s">
        <v>930</v>
      </c>
      <c r="V34" s="16"/>
      <c r="W34" s="1"/>
    </row>
    <row r="35" spans="1:23" s="140" customFormat="1" ht="72" customHeight="1" x14ac:dyDescent="0.25">
      <c r="A35" s="306">
        <v>13</v>
      </c>
      <c r="B35" s="190" t="s">
        <v>10</v>
      </c>
      <c r="C35" s="190" t="s">
        <v>126</v>
      </c>
      <c r="D35" s="295">
        <v>42832</v>
      </c>
      <c r="E35" s="293" t="s">
        <v>204</v>
      </c>
      <c r="F35" s="294" t="s">
        <v>11</v>
      </c>
      <c r="G35" s="293" t="s">
        <v>190</v>
      </c>
      <c r="H35" s="301" t="s">
        <v>205</v>
      </c>
      <c r="I35" s="294" t="s">
        <v>140</v>
      </c>
      <c r="J35" s="294" t="s">
        <v>206</v>
      </c>
      <c r="K35" s="294" t="s">
        <v>171</v>
      </c>
      <c r="L35" s="295">
        <v>42857</v>
      </c>
      <c r="M35" s="295">
        <v>43132</v>
      </c>
      <c r="N35" s="295">
        <v>43465</v>
      </c>
      <c r="O35" s="497" t="s">
        <v>459</v>
      </c>
      <c r="P35" s="191" t="s">
        <v>460</v>
      </c>
      <c r="Q35" s="307" t="s">
        <v>624</v>
      </c>
      <c r="R35" s="265" t="s">
        <v>517</v>
      </c>
      <c r="S35" s="269" t="s">
        <v>156</v>
      </c>
      <c r="T35" s="474" t="s">
        <v>30</v>
      </c>
      <c r="U35" s="164" t="s">
        <v>513</v>
      </c>
      <c r="V35" s="16"/>
      <c r="W35" s="1"/>
    </row>
    <row r="36" spans="1:23" s="140" customFormat="1" ht="72" customHeight="1" x14ac:dyDescent="0.25">
      <c r="A36" s="306">
        <v>14</v>
      </c>
      <c r="B36" s="190" t="s">
        <v>10</v>
      </c>
      <c r="C36" s="190" t="s">
        <v>126</v>
      </c>
      <c r="D36" s="295">
        <v>42832</v>
      </c>
      <c r="E36" s="293" t="s">
        <v>207</v>
      </c>
      <c r="F36" s="294" t="s">
        <v>11</v>
      </c>
      <c r="G36" s="293" t="s">
        <v>190</v>
      </c>
      <c r="H36" s="301" t="s">
        <v>208</v>
      </c>
      <c r="I36" s="294" t="s">
        <v>140</v>
      </c>
      <c r="J36" s="294" t="s">
        <v>209</v>
      </c>
      <c r="K36" s="294" t="s">
        <v>171</v>
      </c>
      <c r="L36" s="295">
        <v>42857</v>
      </c>
      <c r="M36" s="295">
        <v>42842</v>
      </c>
      <c r="N36" s="295">
        <v>42867</v>
      </c>
      <c r="O36" s="497" t="s">
        <v>210</v>
      </c>
      <c r="P36" s="293"/>
      <c r="Q36" s="178" t="s">
        <v>625</v>
      </c>
      <c r="R36" s="301" t="s">
        <v>349</v>
      </c>
      <c r="S36" s="269" t="s">
        <v>156</v>
      </c>
      <c r="T36" s="474" t="s">
        <v>30</v>
      </c>
      <c r="U36" s="230" t="s">
        <v>361</v>
      </c>
      <c r="V36" s="16"/>
      <c r="W36" s="1"/>
    </row>
    <row r="37" spans="1:23" s="140" customFormat="1" ht="72" customHeight="1" x14ac:dyDescent="0.25">
      <c r="A37" s="749">
        <v>15</v>
      </c>
      <c r="B37" s="730" t="s">
        <v>10</v>
      </c>
      <c r="C37" s="730" t="s">
        <v>126</v>
      </c>
      <c r="D37" s="731">
        <v>43038</v>
      </c>
      <c r="E37" s="732" t="s">
        <v>211</v>
      </c>
      <c r="F37" s="730" t="s">
        <v>11</v>
      </c>
      <c r="G37" s="732" t="s">
        <v>212</v>
      </c>
      <c r="H37" s="301" t="s">
        <v>213</v>
      </c>
      <c r="I37" s="294" t="s">
        <v>140</v>
      </c>
      <c r="J37" s="294" t="s">
        <v>214</v>
      </c>
      <c r="K37" s="294" t="s">
        <v>215</v>
      </c>
      <c r="L37" s="295">
        <v>43040</v>
      </c>
      <c r="M37" s="295">
        <v>43102</v>
      </c>
      <c r="N37" s="295">
        <v>43190</v>
      </c>
      <c r="O37" s="498" t="s">
        <v>344</v>
      </c>
      <c r="P37" s="191" t="s">
        <v>350</v>
      </c>
      <c r="Q37" s="192" t="s">
        <v>351</v>
      </c>
      <c r="R37" s="193" t="s">
        <v>352</v>
      </c>
      <c r="S37" s="269" t="s">
        <v>156</v>
      </c>
      <c r="T37" s="474" t="s">
        <v>30</v>
      </c>
      <c r="U37" s="164" t="s">
        <v>362</v>
      </c>
      <c r="V37" s="16"/>
      <c r="W37" s="1"/>
    </row>
    <row r="38" spans="1:23" s="140" customFormat="1" ht="72" customHeight="1" x14ac:dyDescent="0.25">
      <c r="A38" s="749"/>
      <c r="B38" s="730"/>
      <c r="C38" s="730"/>
      <c r="D38" s="731"/>
      <c r="E38" s="732"/>
      <c r="F38" s="730"/>
      <c r="G38" s="732"/>
      <c r="H38" s="301" t="s">
        <v>216</v>
      </c>
      <c r="I38" s="294" t="s">
        <v>140</v>
      </c>
      <c r="J38" s="294" t="s">
        <v>217</v>
      </c>
      <c r="K38" s="294" t="s">
        <v>215</v>
      </c>
      <c r="L38" s="295">
        <v>43040</v>
      </c>
      <c r="M38" s="295">
        <v>43191</v>
      </c>
      <c r="N38" s="295">
        <v>43465</v>
      </c>
      <c r="O38" s="498" t="s">
        <v>461</v>
      </c>
      <c r="P38" s="191" t="s">
        <v>462</v>
      </c>
      <c r="Q38" s="178" t="s">
        <v>514</v>
      </c>
      <c r="R38" s="301" t="s">
        <v>515</v>
      </c>
      <c r="S38" s="269" t="s">
        <v>156</v>
      </c>
      <c r="T38" s="474" t="s">
        <v>30</v>
      </c>
      <c r="U38" s="164" t="s">
        <v>516</v>
      </c>
      <c r="V38" s="16"/>
      <c r="W38" s="1"/>
    </row>
    <row r="39" spans="1:23" s="140" customFormat="1" ht="72" customHeight="1" x14ac:dyDescent="0.25">
      <c r="A39" s="749">
        <v>16</v>
      </c>
      <c r="B39" s="730" t="s">
        <v>10</v>
      </c>
      <c r="C39" s="730" t="s">
        <v>126</v>
      </c>
      <c r="D39" s="731">
        <v>43084</v>
      </c>
      <c r="E39" s="732" t="s">
        <v>218</v>
      </c>
      <c r="F39" s="730" t="s">
        <v>11</v>
      </c>
      <c r="G39" s="732" t="s">
        <v>219</v>
      </c>
      <c r="H39" s="301" t="s">
        <v>220</v>
      </c>
      <c r="I39" s="294" t="s">
        <v>140</v>
      </c>
      <c r="J39" s="294" t="s">
        <v>221</v>
      </c>
      <c r="K39" s="294" t="s">
        <v>171</v>
      </c>
      <c r="L39" s="295">
        <v>43112</v>
      </c>
      <c r="M39" s="295">
        <v>43143</v>
      </c>
      <c r="N39" s="295">
        <v>43159</v>
      </c>
      <c r="O39" s="498" t="s">
        <v>222</v>
      </c>
      <c r="P39" s="293" t="s">
        <v>223</v>
      </c>
      <c r="Q39" s="178" t="s">
        <v>224</v>
      </c>
      <c r="R39" s="194" t="s">
        <v>225</v>
      </c>
      <c r="S39" s="269" t="s">
        <v>156</v>
      </c>
      <c r="T39" s="474" t="s">
        <v>30</v>
      </c>
      <c r="U39" s="162" t="s">
        <v>248</v>
      </c>
      <c r="V39" s="16"/>
      <c r="W39" s="1"/>
    </row>
    <row r="40" spans="1:23" s="140" customFormat="1" ht="72" customHeight="1" x14ac:dyDescent="0.25">
      <c r="A40" s="749"/>
      <c r="B40" s="730"/>
      <c r="C40" s="730"/>
      <c r="D40" s="731"/>
      <c r="E40" s="732"/>
      <c r="F40" s="730"/>
      <c r="G40" s="732"/>
      <c r="H40" s="301" t="s">
        <v>226</v>
      </c>
      <c r="I40" s="294" t="s">
        <v>140</v>
      </c>
      <c r="J40" s="294" t="s">
        <v>227</v>
      </c>
      <c r="K40" s="294" t="s">
        <v>171</v>
      </c>
      <c r="L40" s="295">
        <v>43112</v>
      </c>
      <c r="M40" s="295">
        <v>43122</v>
      </c>
      <c r="N40" s="295">
        <v>43159</v>
      </c>
      <c r="O40" s="498" t="s">
        <v>228</v>
      </c>
      <c r="P40" s="293" t="s">
        <v>229</v>
      </c>
      <c r="Q40" s="178" t="s">
        <v>230</v>
      </c>
      <c r="R40" s="301" t="s">
        <v>231</v>
      </c>
      <c r="S40" s="269" t="s">
        <v>156</v>
      </c>
      <c r="T40" s="474" t="s">
        <v>30</v>
      </c>
      <c r="U40" s="230" t="s">
        <v>249</v>
      </c>
      <c r="V40" s="16"/>
      <c r="W40" s="1"/>
    </row>
    <row r="41" spans="1:23" s="140" customFormat="1" ht="72" customHeight="1" x14ac:dyDescent="0.25">
      <c r="A41" s="749"/>
      <c r="B41" s="730"/>
      <c r="C41" s="730"/>
      <c r="D41" s="731"/>
      <c r="E41" s="732"/>
      <c r="F41" s="730"/>
      <c r="G41" s="732"/>
      <c r="H41" s="301" t="s">
        <v>232</v>
      </c>
      <c r="I41" s="294" t="s">
        <v>140</v>
      </c>
      <c r="J41" s="294" t="s">
        <v>233</v>
      </c>
      <c r="K41" s="294" t="s">
        <v>171</v>
      </c>
      <c r="L41" s="295">
        <v>43112</v>
      </c>
      <c r="M41" s="295">
        <v>43122</v>
      </c>
      <c r="N41" s="295">
        <v>43465</v>
      </c>
      <c r="O41" s="498" t="s">
        <v>463</v>
      </c>
      <c r="P41" s="191" t="s">
        <v>383</v>
      </c>
      <c r="Q41" s="299" t="s">
        <v>535</v>
      </c>
      <c r="R41" s="301" t="s">
        <v>536</v>
      </c>
      <c r="S41" s="269" t="s">
        <v>156</v>
      </c>
      <c r="T41" s="474" t="s">
        <v>30</v>
      </c>
      <c r="U41" s="164" t="s">
        <v>537</v>
      </c>
      <c r="V41" s="16"/>
      <c r="W41" s="1"/>
    </row>
    <row r="42" spans="1:23" s="140" customFormat="1" ht="72" customHeight="1" x14ac:dyDescent="0.25">
      <c r="A42" s="749">
        <v>17</v>
      </c>
      <c r="B42" s="730" t="s">
        <v>10</v>
      </c>
      <c r="C42" s="730" t="s">
        <v>234</v>
      </c>
      <c r="D42" s="731">
        <v>43084</v>
      </c>
      <c r="E42" s="732" t="s">
        <v>235</v>
      </c>
      <c r="F42" s="730" t="s">
        <v>11</v>
      </c>
      <c r="G42" s="732" t="s">
        <v>236</v>
      </c>
      <c r="H42" s="301" t="s">
        <v>237</v>
      </c>
      <c r="I42" s="294" t="s">
        <v>24</v>
      </c>
      <c r="J42" s="294" t="s">
        <v>221</v>
      </c>
      <c r="K42" s="294" t="s">
        <v>171</v>
      </c>
      <c r="L42" s="295">
        <v>43112</v>
      </c>
      <c r="M42" s="295">
        <v>43122</v>
      </c>
      <c r="N42" s="295">
        <v>43126</v>
      </c>
      <c r="O42" s="498" t="s">
        <v>597</v>
      </c>
      <c r="P42" s="293" t="s">
        <v>238</v>
      </c>
      <c r="Q42" s="178" t="s">
        <v>637</v>
      </c>
      <c r="R42" s="194" t="s">
        <v>239</v>
      </c>
      <c r="S42" s="252"/>
      <c r="T42" s="474" t="s">
        <v>30</v>
      </c>
      <c r="U42" s="164" t="s">
        <v>627</v>
      </c>
      <c r="V42" s="16"/>
      <c r="W42" s="1"/>
    </row>
    <row r="43" spans="1:23" s="140" customFormat="1" ht="72" customHeight="1" x14ac:dyDescent="0.25">
      <c r="A43" s="749"/>
      <c r="B43" s="730"/>
      <c r="C43" s="730"/>
      <c r="D43" s="731"/>
      <c r="E43" s="732"/>
      <c r="F43" s="730"/>
      <c r="G43" s="732"/>
      <c r="H43" s="301" t="s">
        <v>240</v>
      </c>
      <c r="I43" s="294" t="s">
        <v>24</v>
      </c>
      <c r="J43" s="294" t="s">
        <v>241</v>
      </c>
      <c r="K43" s="294" t="s">
        <v>171</v>
      </c>
      <c r="L43" s="295">
        <v>43112</v>
      </c>
      <c r="M43" s="295">
        <v>43132</v>
      </c>
      <c r="N43" s="295">
        <v>43159</v>
      </c>
      <c r="O43" s="498" t="s">
        <v>464</v>
      </c>
      <c r="P43" s="293"/>
      <c r="Q43" s="178" t="s">
        <v>544</v>
      </c>
      <c r="R43" s="301" t="s">
        <v>531</v>
      </c>
      <c r="S43" s="269" t="s">
        <v>156</v>
      </c>
      <c r="T43" s="474" t="s">
        <v>30</v>
      </c>
      <c r="U43" s="164" t="s">
        <v>390</v>
      </c>
      <c r="V43" s="16"/>
      <c r="W43" s="1"/>
    </row>
    <row r="44" spans="1:23" s="140" customFormat="1" ht="72" customHeight="1" x14ac:dyDescent="0.25">
      <c r="A44" s="749"/>
      <c r="B44" s="730"/>
      <c r="C44" s="730"/>
      <c r="D44" s="731"/>
      <c r="E44" s="732"/>
      <c r="F44" s="730"/>
      <c r="G44" s="732"/>
      <c r="H44" s="301" t="s">
        <v>242</v>
      </c>
      <c r="I44" s="294" t="s">
        <v>24</v>
      </c>
      <c r="J44" s="294" t="s">
        <v>243</v>
      </c>
      <c r="K44" s="294" t="s">
        <v>171</v>
      </c>
      <c r="L44" s="295">
        <v>43112</v>
      </c>
      <c r="M44" s="295">
        <v>43122</v>
      </c>
      <c r="N44" s="295">
        <v>43465</v>
      </c>
      <c r="O44" s="498" t="s">
        <v>382</v>
      </c>
      <c r="P44" s="293" t="s">
        <v>244</v>
      </c>
      <c r="Q44" s="178" t="s">
        <v>528</v>
      </c>
      <c r="R44" s="301" t="s">
        <v>529</v>
      </c>
      <c r="S44" s="269" t="s">
        <v>156</v>
      </c>
      <c r="T44" s="474" t="s">
        <v>30</v>
      </c>
      <c r="U44" s="164" t="s">
        <v>530</v>
      </c>
      <c r="V44" s="16"/>
      <c r="W44" s="1"/>
    </row>
    <row r="45" spans="1:23" s="200" customFormat="1" ht="72" customHeight="1" x14ac:dyDescent="0.25">
      <c r="A45" s="289">
        <v>19</v>
      </c>
      <c r="B45" s="149" t="s">
        <v>10</v>
      </c>
      <c r="C45" s="149" t="s">
        <v>127</v>
      </c>
      <c r="D45" s="152">
        <v>42551</v>
      </c>
      <c r="E45" s="150" t="s">
        <v>257</v>
      </c>
      <c r="F45" s="149" t="s">
        <v>11</v>
      </c>
      <c r="G45" s="150" t="s">
        <v>258</v>
      </c>
      <c r="H45" s="150" t="s">
        <v>250</v>
      </c>
      <c r="I45" s="149" t="s">
        <v>24</v>
      </c>
      <c r="J45" s="149" t="s">
        <v>251</v>
      </c>
      <c r="K45" s="149" t="s">
        <v>252</v>
      </c>
      <c r="L45" s="152">
        <v>42566</v>
      </c>
      <c r="M45" s="152">
        <v>42566</v>
      </c>
      <c r="N45" s="152">
        <v>42735</v>
      </c>
      <c r="O45" s="499" t="s">
        <v>504</v>
      </c>
      <c r="P45" s="149" t="s">
        <v>253</v>
      </c>
      <c r="Q45" s="221" t="s">
        <v>549</v>
      </c>
      <c r="R45" s="309" t="s">
        <v>630</v>
      </c>
      <c r="S45" s="176" t="s">
        <v>156</v>
      </c>
      <c r="T45" s="474" t="s">
        <v>30</v>
      </c>
      <c r="U45" s="220" t="s">
        <v>533</v>
      </c>
      <c r="V45" s="53"/>
      <c r="W45" s="1"/>
    </row>
    <row r="46" spans="1:23" s="200" customFormat="1" ht="72" customHeight="1" x14ac:dyDescent="0.25">
      <c r="A46" s="310">
        <v>26</v>
      </c>
      <c r="B46" s="228" t="s">
        <v>10</v>
      </c>
      <c r="C46" s="228" t="s">
        <v>127</v>
      </c>
      <c r="D46" s="229">
        <v>42951</v>
      </c>
      <c r="E46" s="230" t="s">
        <v>259</v>
      </c>
      <c r="F46" s="228" t="s">
        <v>11</v>
      </c>
      <c r="G46" s="230" t="s">
        <v>260</v>
      </c>
      <c r="H46" s="230" t="s">
        <v>254</v>
      </c>
      <c r="I46" s="228" t="s">
        <v>24</v>
      </c>
      <c r="J46" s="228" t="s">
        <v>255</v>
      </c>
      <c r="K46" s="228" t="s">
        <v>252</v>
      </c>
      <c r="L46" s="229">
        <v>42970</v>
      </c>
      <c r="M46" s="229">
        <v>42971</v>
      </c>
      <c r="N46" s="229">
        <v>43076</v>
      </c>
      <c r="O46" s="494" t="s">
        <v>589</v>
      </c>
      <c r="P46" s="228" t="s">
        <v>256</v>
      </c>
      <c r="Q46" s="223" t="s">
        <v>639</v>
      </c>
      <c r="R46" s="167" t="s">
        <v>574</v>
      </c>
      <c r="S46" s="177"/>
      <c r="T46" s="474" t="s">
        <v>30</v>
      </c>
      <c r="U46" s="168" t="s">
        <v>629</v>
      </c>
      <c r="V46" s="16"/>
      <c r="W46" s="1"/>
    </row>
    <row r="47" spans="1:23" s="200" customFormat="1" ht="72" customHeight="1" thickBot="1" x14ac:dyDescent="0.3">
      <c r="A47" s="310">
        <v>27</v>
      </c>
      <c r="B47" s="228" t="s">
        <v>10</v>
      </c>
      <c r="C47" s="228" t="s">
        <v>127</v>
      </c>
      <c r="D47" s="229">
        <v>42951</v>
      </c>
      <c r="E47" s="230" t="s">
        <v>261</v>
      </c>
      <c r="F47" s="228" t="s">
        <v>11</v>
      </c>
      <c r="G47" s="230" t="s">
        <v>260</v>
      </c>
      <c r="H47" s="230" t="s">
        <v>254</v>
      </c>
      <c r="I47" s="228" t="s">
        <v>24</v>
      </c>
      <c r="J47" s="228" t="s">
        <v>255</v>
      </c>
      <c r="K47" s="228" t="s">
        <v>252</v>
      </c>
      <c r="L47" s="229">
        <v>42970</v>
      </c>
      <c r="M47" s="229">
        <v>42971</v>
      </c>
      <c r="N47" s="229">
        <v>43076</v>
      </c>
      <c r="O47" s="494" t="s">
        <v>590</v>
      </c>
      <c r="P47" s="166" t="s">
        <v>256</v>
      </c>
      <c r="Q47" s="192" t="s">
        <v>638</v>
      </c>
      <c r="R47" s="167" t="s">
        <v>575</v>
      </c>
      <c r="S47" s="177"/>
      <c r="T47" s="474" t="s">
        <v>30</v>
      </c>
      <c r="U47" s="168" t="s">
        <v>628</v>
      </c>
      <c r="V47" s="16"/>
      <c r="W47" s="1"/>
    </row>
    <row r="48" spans="1:23" ht="72" customHeight="1" x14ac:dyDescent="0.25">
      <c r="A48" s="749">
        <v>30</v>
      </c>
      <c r="B48" s="730" t="s">
        <v>129</v>
      </c>
      <c r="C48" s="730" t="s">
        <v>123</v>
      </c>
      <c r="D48" s="750">
        <v>43370</v>
      </c>
      <c r="E48" s="751" t="s">
        <v>366</v>
      </c>
      <c r="F48" s="754" t="s">
        <v>138</v>
      </c>
      <c r="G48" s="757" t="s">
        <v>367</v>
      </c>
      <c r="H48" s="508" t="s">
        <v>368</v>
      </c>
      <c r="I48" s="509" t="s">
        <v>24</v>
      </c>
      <c r="J48" s="509" t="s">
        <v>380</v>
      </c>
      <c r="K48" s="510" t="s">
        <v>369</v>
      </c>
      <c r="L48" s="511">
        <v>43367</v>
      </c>
      <c r="M48" s="511">
        <v>43367</v>
      </c>
      <c r="N48" s="511">
        <v>43370</v>
      </c>
      <c r="O48" s="512" t="s">
        <v>505</v>
      </c>
      <c r="P48" s="513" t="s">
        <v>370</v>
      </c>
      <c r="Q48" s="514" t="s">
        <v>550</v>
      </c>
      <c r="R48" s="515" t="s">
        <v>388</v>
      </c>
      <c r="S48" s="516" t="s">
        <v>156</v>
      </c>
      <c r="T48" s="474" t="s">
        <v>30</v>
      </c>
      <c r="U48" s="222" t="s">
        <v>538</v>
      </c>
    </row>
    <row r="49" spans="1:26" ht="72" customHeight="1" x14ac:dyDescent="0.25">
      <c r="A49" s="749"/>
      <c r="B49" s="730"/>
      <c r="C49" s="730"/>
      <c r="D49" s="750"/>
      <c r="E49" s="752"/>
      <c r="F49" s="755"/>
      <c r="G49" s="758"/>
      <c r="H49" s="455" t="s">
        <v>771</v>
      </c>
      <c r="I49" s="457" t="s">
        <v>24</v>
      </c>
      <c r="J49" s="457" t="s">
        <v>371</v>
      </c>
      <c r="K49" s="414" t="s">
        <v>369</v>
      </c>
      <c r="L49" s="195">
        <v>43370</v>
      </c>
      <c r="M49" s="195">
        <v>43370</v>
      </c>
      <c r="N49" s="195">
        <v>43370</v>
      </c>
      <c r="O49" s="500" t="s">
        <v>548</v>
      </c>
      <c r="P49" s="457" t="s">
        <v>384</v>
      </c>
      <c r="Q49" s="169" t="s">
        <v>772</v>
      </c>
      <c r="R49" s="313" t="s">
        <v>551</v>
      </c>
      <c r="S49" s="269" t="s">
        <v>156</v>
      </c>
      <c r="T49" s="474" t="s">
        <v>30</v>
      </c>
      <c r="U49" s="222" t="s">
        <v>539</v>
      </c>
    </row>
    <row r="50" spans="1:26" ht="72" customHeight="1" x14ac:dyDescent="0.25">
      <c r="A50" s="749"/>
      <c r="B50" s="730"/>
      <c r="C50" s="730"/>
      <c r="D50" s="750"/>
      <c r="E50" s="752"/>
      <c r="F50" s="755"/>
      <c r="G50" s="758"/>
      <c r="H50" s="169" t="s">
        <v>773</v>
      </c>
      <c r="I50" s="457" t="s">
        <v>24</v>
      </c>
      <c r="J50" s="457" t="s">
        <v>372</v>
      </c>
      <c r="K50" s="415" t="s">
        <v>369</v>
      </c>
      <c r="L50" s="458">
        <v>43370</v>
      </c>
      <c r="M50" s="195">
        <v>43374</v>
      </c>
      <c r="N50" s="195">
        <v>43462</v>
      </c>
      <c r="O50" s="502" t="s">
        <v>506</v>
      </c>
      <c r="P50" s="457" t="s">
        <v>507</v>
      </c>
      <c r="Q50" s="223" t="s">
        <v>774</v>
      </c>
      <c r="R50" s="192" t="s">
        <v>545</v>
      </c>
      <c r="S50" s="269" t="s">
        <v>156</v>
      </c>
      <c r="T50" s="474" t="s">
        <v>30</v>
      </c>
      <c r="U50" s="484" t="s">
        <v>540</v>
      </c>
    </row>
    <row r="51" spans="1:26" ht="72" customHeight="1" x14ac:dyDescent="0.25">
      <c r="A51" s="749"/>
      <c r="B51" s="730"/>
      <c r="C51" s="730"/>
      <c r="D51" s="750"/>
      <c r="E51" s="752"/>
      <c r="F51" s="755"/>
      <c r="G51" s="758"/>
      <c r="H51" s="455" t="s">
        <v>373</v>
      </c>
      <c r="I51" s="457" t="s">
        <v>24</v>
      </c>
      <c r="J51" s="457" t="s">
        <v>374</v>
      </c>
      <c r="K51" s="415" t="s">
        <v>369</v>
      </c>
      <c r="L51" s="458">
        <v>43370</v>
      </c>
      <c r="M51" s="195">
        <v>43374</v>
      </c>
      <c r="N51" s="195">
        <v>43612</v>
      </c>
      <c r="O51" s="503" t="s">
        <v>849</v>
      </c>
      <c r="P51" s="457" t="s">
        <v>775</v>
      </c>
      <c r="Q51" s="223" t="s">
        <v>882</v>
      </c>
      <c r="R51" s="196" t="s">
        <v>503</v>
      </c>
      <c r="S51" s="196"/>
      <c r="T51" s="474" t="s">
        <v>30</v>
      </c>
      <c r="U51" s="484" t="s">
        <v>883</v>
      </c>
    </row>
    <row r="52" spans="1:26" ht="72" customHeight="1" x14ac:dyDescent="0.25">
      <c r="A52" s="749"/>
      <c r="B52" s="730"/>
      <c r="C52" s="730"/>
      <c r="D52" s="750"/>
      <c r="E52" s="752"/>
      <c r="F52" s="755"/>
      <c r="G52" s="758"/>
      <c r="H52" s="484" t="s">
        <v>375</v>
      </c>
      <c r="I52" s="483" t="s">
        <v>24</v>
      </c>
      <c r="J52" s="483" t="s">
        <v>776</v>
      </c>
      <c r="K52" s="416" t="s">
        <v>369</v>
      </c>
      <c r="L52" s="485">
        <v>43370</v>
      </c>
      <c r="M52" s="417">
        <v>43374</v>
      </c>
      <c r="N52" s="417">
        <v>43403</v>
      </c>
      <c r="O52" s="504" t="s">
        <v>850</v>
      </c>
      <c r="P52" s="418"/>
      <c r="Q52" s="223" t="s">
        <v>777</v>
      </c>
      <c r="R52" s="286"/>
      <c r="S52" s="286"/>
      <c r="T52" s="474" t="s">
        <v>542</v>
      </c>
      <c r="U52" s="484" t="s">
        <v>631</v>
      </c>
    </row>
    <row r="53" spans="1:26" ht="72" customHeight="1" x14ac:dyDescent="0.25">
      <c r="A53" s="749"/>
      <c r="B53" s="730"/>
      <c r="C53" s="730"/>
      <c r="D53" s="750"/>
      <c r="E53" s="752"/>
      <c r="F53" s="755"/>
      <c r="G53" s="758"/>
      <c r="H53" s="484" t="s">
        <v>778</v>
      </c>
      <c r="I53" s="483" t="s">
        <v>24</v>
      </c>
      <c r="J53" s="483" t="s">
        <v>376</v>
      </c>
      <c r="K53" s="416" t="s">
        <v>369</v>
      </c>
      <c r="L53" s="485">
        <v>43370</v>
      </c>
      <c r="M53" s="417">
        <v>43374</v>
      </c>
      <c r="N53" s="417">
        <v>43434</v>
      </c>
      <c r="O53" s="501" t="s">
        <v>851</v>
      </c>
      <c r="P53" s="418"/>
      <c r="Q53" s="223" t="s">
        <v>779</v>
      </c>
      <c r="R53" s="286"/>
      <c r="S53" s="286"/>
      <c r="T53" s="474" t="s">
        <v>542</v>
      </c>
      <c r="U53" s="484" t="s">
        <v>631</v>
      </c>
    </row>
    <row r="54" spans="1:26" ht="72" customHeight="1" x14ac:dyDescent="0.25">
      <c r="A54" s="749"/>
      <c r="B54" s="730"/>
      <c r="C54" s="730"/>
      <c r="D54" s="750"/>
      <c r="E54" s="753"/>
      <c r="F54" s="756"/>
      <c r="G54" s="759"/>
      <c r="H54" s="262" t="s">
        <v>377</v>
      </c>
      <c r="I54" s="419" t="s">
        <v>24</v>
      </c>
      <c r="J54" s="419" t="s">
        <v>378</v>
      </c>
      <c r="K54" s="416" t="s">
        <v>369</v>
      </c>
      <c r="L54" s="485">
        <v>43370</v>
      </c>
      <c r="M54" s="417">
        <v>43371</v>
      </c>
      <c r="N54" s="417">
        <v>43434</v>
      </c>
      <c r="O54" s="504" t="s">
        <v>852</v>
      </c>
      <c r="P54" s="420"/>
      <c r="Q54" s="223" t="s">
        <v>884</v>
      </c>
      <c r="R54" s="286"/>
      <c r="S54" s="286"/>
      <c r="T54" s="474" t="s">
        <v>542</v>
      </c>
      <c r="U54" s="484" t="s">
        <v>631</v>
      </c>
    </row>
    <row r="55" spans="1:26" ht="72" customHeight="1" x14ac:dyDescent="0.25">
      <c r="A55" s="749">
        <v>31</v>
      </c>
      <c r="B55" s="730" t="s">
        <v>10</v>
      </c>
      <c r="C55" s="730" t="s">
        <v>123</v>
      </c>
      <c r="D55" s="750">
        <v>43368</v>
      </c>
      <c r="E55" s="790" t="s">
        <v>780</v>
      </c>
      <c r="F55" s="730" t="s">
        <v>138</v>
      </c>
      <c r="G55" s="761" t="s">
        <v>781</v>
      </c>
      <c r="H55" s="455" t="s">
        <v>782</v>
      </c>
      <c r="I55" s="457" t="s">
        <v>24</v>
      </c>
      <c r="J55" s="457" t="s">
        <v>371</v>
      </c>
      <c r="K55" s="415" t="s">
        <v>369</v>
      </c>
      <c r="L55" s="195">
        <v>43370</v>
      </c>
      <c r="M55" s="195">
        <v>43370</v>
      </c>
      <c r="N55" s="195">
        <v>43370</v>
      </c>
      <c r="O55" s="190" t="s">
        <v>783</v>
      </c>
      <c r="P55" s="457" t="s">
        <v>384</v>
      </c>
      <c r="Q55" s="223" t="s">
        <v>784</v>
      </c>
      <c r="R55" s="313" t="s">
        <v>552</v>
      </c>
      <c r="S55" s="269" t="s">
        <v>156</v>
      </c>
      <c r="T55" s="474" t="s">
        <v>30</v>
      </c>
      <c r="U55" s="484" t="s">
        <v>631</v>
      </c>
    </row>
    <row r="56" spans="1:26" ht="72" customHeight="1" x14ac:dyDescent="0.25">
      <c r="A56" s="749"/>
      <c r="B56" s="730"/>
      <c r="C56" s="730"/>
      <c r="D56" s="750"/>
      <c r="E56" s="790"/>
      <c r="F56" s="730"/>
      <c r="G56" s="758"/>
      <c r="H56" s="484" t="s">
        <v>785</v>
      </c>
      <c r="I56" s="457" t="s">
        <v>24</v>
      </c>
      <c r="J56" s="457" t="s">
        <v>371</v>
      </c>
      <c r="K56" s="415" t="s">
        <v>369</v>
      </c>
      <c r="L56" s="195">
        <v>43370</v>
      </c>
      <c r="M56" s="195">
        <v>43374</v>
      </c>
      <c r="N56" s="195">
        <v>43449</v>
      </c>
      <c r="O56" s="505" t="s">
        <v>786</v>
      </c>
      <c r="P56" s="190" t="s">
        <v>508</v>
      </c>
      <c r="Q56" s="223" t="s">
        <v>553</v>
      </c>
      <c r="R56" s="314" t="s">
        <v>546</v>
      </c>
      <c r="S56" s="269" t="s">
        <v>156</v>
      </c>
      <c r="T56" s="474" t="s">
        <v>30</v>
      </c>
      <c r="U56" s="484" t="s">
        <v>534</v>
      </c>
    </row>
    <row r="57" spans="1:26" ht="72" customHeight="1" x14ac:dyDescent="0.25">
      <c r="A57" s="762"/>
      <c r="B57" s="760"/>
      <c r="C57" s="760"/>
      <c r="D57" s="763"/>
      <c r="E57" s="761"/>
      <c r="F57" s="760"/>
      <c r="G57" s="758"/>
      <c r="H57" s="231" t="s">
        <v>787</v>
      </c>
      <c r="I57" s="460" t="s">
        <v>24</v>
      </c>
      <c r="J57" s="460" t="s">
        <v>379</v>
      </c>
      <c r="K57" s="421" t="s">
        <v>369</v>
      </c>
      <c r="L57" s="258">
        <v>43370</v>
      </c>
      <c r="M57" s="259">
        <v>43374</v>
      </c>
      <c r="N57" s="259">
        <v>43403</v>
      </c>
      <c r="O57" s="506" t="s">
        <v>788</v>
      </c>
      <c r="P57" s="260" t="s">
        <v>509</v>
      </c>
      <c r="Q57" s="261" t="s">
        <v>789</v>
      </c>
      <c r="R57" s="264" t="s">
        <v>518</v>
      </c>
      <c r="S57" s="269" t="s">
        <v>156</v>
      </c>
      <c r="T57" s="474" t="s">
        <v>30</v>
      </c>
      <c r="U57" s="262" t="s">
        <v>534</v>
      </c>
    </row>
    <row r="58" spans="1:26" ht="72" customHeight="1" x14ac:dyDescent="0.25">
      <c r="A58" s="316">
        <v>32</v>
      </c>
      <c r="B58" s="190" t="s">
        <v>129</v>
      </c>
      <c r="C58" s="190" t="s">
        <v>123</v>
      </c>
      <c r="D58" s="461">
        <v>43437</v>
      </c>
      <c r="E58" s="452" t="s">
        <v>510</v>
      </c>
      <c r="F58" s="190" t="s">
        <v>138</v>
      </c>
      <c r="G58" s="317" t="s">
        <v>511</v>
      </c>
      <c r="H58" s="317" t="s">
        <v>512</v>
      </c>
      <c r="I58" s="190" t="s">
        <v>24</v>
      </c>
      <c r="J58" s="317" t="s">
        <v>384</v>
      </c>
      <c r="K58" s="415" t="s">
        <v>369</v>
      </c>
      <c r="L58" s="458">
        <v>43437</v>
      </c>
      <c r="M58" s="195">
        <v>43497</v>
      </c>
      <c r="N58" s="195">
        <v>43678</v>
      </c>
      <c r="O58" s="507" t="s">
        <v>790</v>
      </c>
      <c r="P58" s="318" t="s">
        <v>791</v>
      </c>
      <c r="Q58" s="319" t="s">
        <v>885</v>
      </c>
      <c r="R58" s="320" t="s">
        <v>613</v>
      </c>
      <c r="S58" s="269"/>
      <c r="T58" s="474" t="s">
        <v>30</v>
      </c>
      <c r="U58" s="484" t="s">
        <v>886</v>
      </c>
    </row>
    <row r="59" spans="1:26" s="198" customFormat="1" ht="85.5" x14ac:dyDescent="0.25">
      <c r="A59" s="400">
        <v>4</v>
      </c>
      <c r="B59" s="190" t="s">
        <v>129</v>
      </c>
      <c r="C59" s="190" t="s">
        <v>132</v>
      </c>
      <c r="D59" s="397">
        <v>43403</v>
      </c>
      <c r="E59" s="311" t="s">
        <v>478</v>
      </c>
      <c r="F59" s="396" t="s">
        <v>138</v>
      </c>
      <c r="G59" s="311" t="s">
        <v>479</v>
      </c>
      <c r="H59" s="311" t="s">
        <v>480</v>
      </c>
      <c r="I59" s="396" t="s">
        <v>140</v>
      </c>
      <c r="J59" s="395" t="s">
        <v>481</v>
      </c>
      <c r="K59" s="395" t="s">
        <v>469</v>
      </c>
      <c r="L59" s="397">
        <v>43439</v>
      </c>
      <c r="M59" s="397">
        <v>43511</v>
      </c>
      <c r="N59" s="397">
        <v>43539</v>
      </c>
      <c r="O59" s="503" t="s">
        <v>593</v>
      </c>
      <c r="P59" s="190" t="s">
        <v>594</v>
      </c>
      <c r="Q59" s="303" t="s">
        <v>634</v>
      </c>
      <c r="R59" s="312" t="s">
        <v>632</v>
      </c>
      <c r="S59" s="444" t="s">
        <v>159</v>
      </c>
      <c r="T59" s="396" t="s">
        <v>30</v>
      </c>
      <c r="U59" s="401" t="s">
        <v>608</v>
      </c>
      <c r="Y59" s="197"/>
      <c r="Z59" s="197"/>
    </row>
    <row r="60" spans="1:26" s="394" customFormat="1" ht="147" customHeight="1" thickBot="1" x14ac:dyDescent="0.3">
      <c r="A60" s="398">
        <v>2</v>
      </c>
      <c r="B60" s="239" t="s">
        <v>10</v>
      </c>
      <c r="C60" s="239" t="s">
        <v>132</v>
      </c>
      <c r="D60" s="229">
        <v>43392</v>
      </c>
      <c r="E60" s="272" t="s">
        <v>470</v>
      </c>
      <c r="F60" s="228" t="s">
        <v>138</v>
      </c>
      <c r="G60" s="272" t="s">
        <v>471</v>
      </c>
      <c r="H60" s="272" t="s">
        <v>472</v>
      </c>
      <c r="I60" s="228" t="s">
        <v>140</v>
      </c>
      <c r="J60" s="230" t="s">
        <v>473</v>
      </c>
      <c r="K60" s="230" t="s">
        <v>469</v>
      </c>
      <c r="L60" s="229">
        <v>43439</v>
      </c>
      <c r="M60" s="229">
        <v>43480</v>
      </c>
      <c r="N60" s="229">
        <v>43511</v>
      </c>
      <c r="O60" s="500" t="s">
        <v>591</v>
      </c>
      <c r="P60" s="239" t="s">
        <v>592</v>
      </c>
      <c r="Q60" s="273" t="s">
        <v>606</v>
      </c>
      <c r="R60" s="292" t="s">
        <v>607</v>
      </c>
      <c r="S60" s="402" t="s">
        <v>156</v>
      </c>
      <c r="T60" s="396" t="s">
        <v>30</v>
      </c>
      <c r="U60" s="69" t="s">
        <v>608</v>
      </c>
      <c r="Y60" s="1"/>
      <c r="Z60" s="1"/>
    </row>
    <row r="61" spans="1:26" s="207" customFormat="1" ht="409.6" customHeight="1" x14ac:dyDescent="0.25">
      <c r="A61" s="256">
        <v>30</v>
      </c>
      <c r="B61" s="254" t="s">
        <v>10</v>
      </c>
      <c r="C61" s="254" t="s">
        <v>35</v>
      </c>
      <c r="D61" s="257">
        <v>42531</v>
      </c>
      <c r="E61" s="255" t="s">
        <v>262</v>
      </c>
      <c r="F61" s="254" t="s">
        <v>11</v>
      </c>
      <c r="G61" s="267" t="s">
        <v>263</v>
      </c>
      <c r="H61" s="267" t="s">
        <v>264</v>
      </c>
      <c r="I61" s="166" t="s">
        <v>24</v>
      </c>
      <c r="J61" s="166" t="s">
        <v>265</v>
      </c>
      <c r="K61" s="166" t="s">
        <v>266</v>
      </c>
      <c r="L61" s="202">
        <v>42643</v>
      </c>
      <c r="M61" s="202">
        <v>42646</v>
      </c>
      <c r="N61" s="202">
        <v>42735</v>
      </c>
      <c r="O61" s="525" t="s">
        <v>486</v>
      </c>
      <c r="P61" s="237" t="s">
        <v>562</v>
      </c>
      <c r="Q61" s="238" t="s">
        <v>547</v>
      </c>
      <c r="R61" s="167" t="s">
        <v>563</v>
      </c>
      <c r="S61" s="203" t="s">
        <v>156</v>
      </c>
      <c r="T61" s="204" t="s">
        <v>30</v>
      </c>
      <c r="U61" s="168" t="s">
        <v>564</v>
      </c>
      <c r="Y61" s="205"/>
      <c r="Z61" s="206"/>
    </row>
    <row r="62" spans="1:26" s="207" customFormat="1" ht="357.75" customHeight="1" x14ac:dyDescent="0.25">
      <c r="A62" s="256">
        <v>32</v>
      </c>
      <c r="B62" s="254" t="s">
        <v>10</v>
      </c>
      <c r="C62" s="254" t="s">
        <v>43</v>
      </c>
      <c r="D62" s="257">
        <v>42934</v>
      </c>
      <c r="E62" s="255" t="s">
        <v>267</v>
      </c>
      <c r="F62" s="254" t="s">
        <v>11</v>
      </c>
      <c r="G62" s="267" t="s">
        <v>268</v>
      </c>
      <c r="H62" s="267" t="s">
        <v>269</v>
      </c>
      <c r="I62" s="166" t="s">
        <v>24</v>
      </c>
      <c r="J62" s="166" t="s">
        <v>270</v>
      </c>
      <c r="K62" s="166" t="s">
        <v>271</v>
      </c>
      <c r="L62" s="202">
        <v>42947</v>
      </c>
      <c r="M62" s="202">
        <v>42979</v>
      </c>
      <c r="N62" s="202">
        <v>43084</v>
      </c>
      <c r="O62" s="523" t="s">
        <v>487</v>
      </c>
      <c r="P62" s="166" t="s">
        <v>391</v>
      </c>
      <c r="Q62" s="218" t="s">
        <v>554</v>
      </c>
      <c r="R62" s="287" t="s">
        <v>565</v>
      </c>
      <c r="S62" s="209" t="s">
        <v>156</v>
      </c>
      <c r="T62" s="204" t="s">
        <v>30</v>
      </c>
      <c r="U62" s="168" t="s">
        <v>566</v>
      </c>
      <c r="Y62" s="205"/>
      <c r="Z62" s="206"/>
    </row>
    <row r="63" spans="1:26" s="212" customFormat="1" ht="409.5" x14ac:dyDescent="0.25">
      <c r="A63" s="256">
        <v>35</v>
      </c>
      <c r="B63" s="254" t="s">
        <v>10</v>
      </c>
      <c r="C63" s="254" t="s">
        <v>43</v>
      </c>
      <c r="D63" s="257">
        <v>42934</v>
      </c>
      <c r="E63" s="255" t="s">
        <v>272</v>
      </c>
      <c r="F63" s="254" t="s">
        <v>11</v>
      </c>
      <c r="G63" s="267" t="s">
        <v>273</v>
      </c>
      <c r="H63" s="267" t="s">
        <v>274</v>
      </c>
      <c r="I63" s="254" t="s">
        <v>24</v>
      </c>
      <c r="J63" s="208" t="s">
        <v>275</v>
      </c>
      <c r="K63" s="254" t="s">
        <v>276</v>
      </c>
      <c r="L63" s="257">
        <v>42947</v>
      </c>
      <c r="M63" s="257">
        <v>42948</v>
      </c>
      <c r="N63" s="257">
        <v>43100</v>
      </c>
      <c r="O63" s="523" t="s">
        <v>488</v>
      </c>
      <c r="P63" s="254" t="s">
        <v>392</v>
      </c>
      <c r="Q63" s="192" t="s">
        <v>555</v>
      </c>
      <c r="R63" s="201" t="s">
        <v>567</v>
      </c>
      <c r="S63" s="209" t="s">
        <v>156</v>
      </c>
      <c r="T63" s="204" t="s">
        <v>30</v>
      </c>
      <c r="U63" s="255" t="s">
        <v>519</v>
      </c>
      <c r="Y63" s="210"/>
      <c r="Z63" s="211"/>
    </row>
    <row r="64" spans="1:26" s="207" customFormat="1" ht="353.25" customHeight="1" x14ac:dyDescent="0.25">
      <c r="A64" s="733">
        <v>36</v>
      </c>
      <c r="B64" s="734" t="s">
        <v>10</v>
      </c>
      <c r="C64" s="734" t="s">
        <v>43</v>
      </c>
      <c r="D64" s="735">
        <v>42934</v>
      </c>
      <c r="E64" s="727" t="s">
        <v>277</v>
      </c>
      <c r="F64" s="734" t="s">
        <v>11</v>
      </c>
      <c r="G64" s="727" t="s">
        <v>273</v>
      </c>
      <c r="H64" s="267" t="s">
        <v>278</v>
      </c>
      <c r="I64" s="166" t="s">
        <v>24</v>
      </c>
      <c r="J64" s="170" t="s">
        <v>275</v>
      </c>
      <c r="K64" s="166" t="s">
        <v>271</v>
      </c>
      <c r="L64" s="202">
        <v>42947</v>
      </c>
      <c r="M64" s="202">
        <v>42948</v>
      </c>
      <c r="N64" s="202">
        <v>43097</v>
      </c>
      <c r="O64" s="523" t="s">
        <v>489</v>
      </c>
      <c r="P64" s="166" t="s">
        <v>393</v>
      </c>
      <c r="Q64" s="192" t="s">
        <v>556</v>
      </c>
      <c r="R64" s="213" t="s">
        <v>568</v>
      </c>
      <c r="S64" s="203" t="s">
        <v>156</v>
      </c>
      <c r="T64" s="204" t="s">
        <v>30</v>
      </c>
      <c r="U64" s="168" t="s">
        <v>520</v>
      </c>
      <c r="Y64" s="205"/>
      <c r="Z64" s="206"/>
    </row>
    <row r="65" spans="1:26" s="207" customFormat="1" ht="241.5" customHeight="1" x14ac:dyDescent="0.25">
      <c r="A65" s="733"/>
      <c r="B65" s="734"/>
      <c r="C65" s="734"/>
      <c r="D65" s="735"/>
      <c r="E65" s="727"/>
      <c r="F65" s="734"/>
      <c r="G65" s="727"/>
      <c r="H65" s="267" t="s">
        <v>279</v>
      </c>
      <c r="I65" s="166" t="s">
        <v>24</v>
      </c>
      <c r="J65" s="166" t="s">
        <v>280</v>
      </c>
      <c r="K65" s="166" t="s">
        <v>281</v>
      </c>
      <c r="L65" s="202">
        <v>42947</v>
      </c>
      <c r="M65" s="202">
        <v>42948</v>
      </c>
      <c r="N65" s="202">
        <v>43097</v>
      </c>
      <c r="O65" s="523" t="s">
        <v>490</v>
      </c>
      <c r="P65" s="166" t="s">
        <v>394</v>
      </c>
      <c r="Q65" s="163" t="s">
        <v>557</v>
      </c>
      <c r="R65" s="167" t="s">
        <v>569</v>
      </c>
      <c r="S65" s="203" t="s">
        <v>156</v>
      </c>
      <c r="T65" s="204" t="s">
        <v>30</v>
      </c>
      <c r="U65" s="168" t="s">
        <v>521</v>
      </c>
      <c r="Y65" s="205"/>
      <c r="Z65" s="206"/>
    </row>
    <row r="66" spans="1:26" s="250" customFormat="1" ht="216.75" customHeight="1" x14ac:dyDescent="0.25">
      <c r="A66" s="728">
        <v>37</v>
      </c>
      <c r="B66" s="730" t="s">
        <v>10</v>
      </c>
      <c r="C66" s="730" t="s">
        <v>43</v>
      </c>
      <c r="D66" s="731">
        <v>43129</v>
      </c>
      <c r="E66" s="730" t="s">
        <v>282</v>
      </c>
      <c r="F66" s="730" t="s">
        <v>11</v>
      </c>
      <c r="G66" s="732" t="s">
        <v>283</v>
      </c>
      <c r="H66" s="230" t="s">
        <v>284</v>
      </c>
      <c r="I66" s="228" t="s">
        <v>24</v>
      </c>
      <c r="J66" s="228" t="s">
        <v>285</v>
      </c>
      <c r="K66" s="228" t="s">
        <v>286</v>
      </c>
      <c r="L66" s="229">
        <v>43129</v>
      </c>
      <c r="M66" s="229">
        <v>43130</v>
      </c>
      <c r="N66" s="229">
        <v>43138</v>
      </c>
      <c r="O66" s="524" t="s">
        <v>287</v>
      </c>
      <c r="P66" s="69" t="s">
        <v>399</v>
      </c>
      <c r="Q66" s="148" t="s">
        <v>288</v>
      </c>
      <c r="R66" s="69" t="s">
        <v>289</v>
      </c>
      <c r="S66" s="130"/>
      <c r="T66" s="253" t="s">
        <v>30</v>
      </c>
      <c r="U66" s="168" t="s">
        <v>340</v>
      </c>
      <c r="Y66" s="16"/>
      <c r="Z66" s="1"/>
    </row>
    <row r="67" spans="1:26" s="207" customFormat="1" ht="222" customHeight="1" x14ac:dyDescent="0.25">
      <c r="A67" s="728"/>
      <c r="B67" s="730"/>
      <c r="C67" s="730"/>
      <c r="D67" s="731"/>
      <c r="E67" s="730"/>
      <c r="F67" s="730"/>
      <c r="G67" s="732"/>
      <c r="H67" s="168" t="s">
        <v>290</v>
      </c>
      <c r="I67" s="166" t="s">
        <v>24</v>
      </c>
      <c r="J67" s="166" t="s">
        <v>291</v>
      </c>
      <c r="K67" s="166" t="s">
        <v>292</v>
      </c>
      <c r="L67" s="202">
        <v>43129</v>
      </c>
      <c r="M67" s="202">
        <v>43136</v>
      </c>
      <c r="N67" s="202">
        <v>43281</v>
      </c>
      <c r="O67" s="523" t="s">
        <v>595</v>
      </c>
      <c r="P67" s="166" t="s">
        <v>596</v>
      </c>
      <c r="Q67" s="192" t="s">
        <v>609</v>
      </c>
      <c r="R67" s="167" t="s">
        <v>610</v>
      </c>
      <c r="S67" s="214"/>
      <c r="T67" s="204" t="s">
        <v>30</v>
      </c>
      <c r="U67" s="168" t="s">
        <v>611</v>
      </c>
      <c r="Y67" s="205"/>
      <c r="Z67" s="206"/>
    </row>
    <row r="68" spans="1:26" s="250" customFormat="1" ht="52.5" hidden="1" customHeight="1" x14ac:dyDescent="0.25">
      <c r="A68" s="728"/>
      <c r="B68" s="730"/>
      <c r="C68" s="730"/>
      <c r="D68" s="731"/>
      <c r="E68" s="730"/>
      <c r="F68" s="730"/>
      <c r="G68" s="732"/>
      <c r="H68" s="230" t="s">
        <v>294</v>
      </c>
      <c r="I68" s="228" t="s">
        <v>24</v>
      </c>
      <c r="J68" s="228" t="s">
        <v>295</v>
      </c>
      <c r="K68" s="228" t="s">
        <v>296</v>
      </c>
      <c r="L68" s="229">
        <v>43129</v>
      </c>
      <c r="M68" s="229">
        <v>43130</v>
      </c>
      <c r="N68" s="229">
        <v>43133</v>
      </c>
      <c r="O68" s="737" t="s">
        <v>297</v>
      </c>
      <c r="P68" s="737"/>
      <c r="Q68" s="737"/>
      <c r="R68" s="737"/>
      <c r="S68" s="228" t="s">
        <v>400</v>
      </c>
      <c r="T68" s="148" t="s">
        <v>293</v>
      </c>
      <c r="U68" s="69" t="s">
        <v>289</v>
      </c>
      <c r="V68" s="130"/>
      <c r="W68" s="253" t="s">
        <v>30</v>
      </c>
      <c r="X68" s="168" t="s">
        <v>340</v>
      </c>
      <c r="Y68" s="16"/>
      <c r="Z68" s="1"/>
    </row>
    <row r="69" spans="1:26" s="250" customFormat="1" ht="127.5" hidden="1" x14ac:dyDescent="0.25">
      <c r="A69" s="728"/>
      <c r="B69" s="730"/>
      <c r="C69" s="730"/>
      <c r="D69" s="731"/>
      <c r="E69" s="730"/>
      <c r="F69" s="730"/>
      <c r="G69" s="732"/>
      <c r="H69" s="230" t="s">
        <v>298</v>
      </c>
      <c r="I69" s="228" t="s">
        <v>24</v>
      </c>
      <c r="J69" s="228" t="s">
        <v>299</v>
      </c>
      <c r="K69" s="228" t="s">
        <v>300</v>
      </c>
      <c r="L69" s="229">
        <v>43137</v>
      </c>
      <c r="M69" s="229">
        <v>43138</v>
      </c>
      <c r="N69" s="229">
        <v>43159</v>
      </c>
      <c r="O69" s="737" t="s">
        <v>301</v>
      </c>
      <c r="P69" s="737"/>
      <c r="Q69" s="737"/>
      <c r="R69" s="737"/>
      <c r="S69" s="228" t="s">
        <v>401</v>
      </c>
      <c r="T69" s="148" t="s">
        <v>293</v>
      </c>
      <c r="U69" s="69" t="s">
        <v>289</v>
      </c>
      <c r="V69" s="130"/>
      <c r="W69" s="253" t="s">
        <v>30</v>
      </c>
      <c r="X69" s="168" t="s">
        <v>340</v>
      </c>
      <c r="Y69" s="16"/>
      <c r="Z69" s="1"/>
    </row>
    <row r="70" spans="1:26" s="250" customFormat="1" ht="111" hidden="1" customHeight="1" x14ac:dyDescent="0.25">
      <c r="A70" s="728"/>
      <c r="B70" s="730"/>
      <c r="C70" s="730"/>
      <c r="D70" s="731"/>
      <c r="E70" s="730"/>
      <c r="F70" s="730"/>
      <c r="G70" s="732"/>
      <c r="H70" s="230" t="s">
        <v>302</v>
      </c>
      <c r="I70" s="228" t="s">
        <v>24</v>
      </c>
      <c r="J70" s="228" t="s">
        <v>291</v>
      </c>
      <c r="K70" s="228" t="s">
        <v>303</v>
      </c>
      <c r="L70" s="229">
        <v>43137</v>
      </c>
      <c r="M70" s="229">
        <v>43138</v>
      </c>
      <c r="N70" s="229">
        <v>43143</v>
      </c>
      <c r="O70" s="737" t="s">
        <v>304</v>
      </c>
      <c r="P70" s="737"/>
      <c r="Q70" s="737"/>
      <c r="R70" s="737"/>
      <c r="S70" s="228" t="s">
        <v>402</v>
      </c>
      <c r="T70" s="148" t="s">
        <v>293</v>
      </c>
      <c r="U70" s="69" t="s">
        <v>289</v>
      </c>
      <c r="V70" s="130"/>
      <c r="W70" s="253" t="s">
        <v>30</v>
      </c>
      <c r="X70" s="168" t="s">
        <v>340</v>
      </c>
      <c r="Y70" s="16"/>
      <c r="Z70" s="1"/>
    </row>
    <row r="71" spans="1:26" s="207" customFormat="1" ht="312.75" hidden="1" customHeight="1" x14ac:dyDescent="0.25">
      <c r="A71" s="728"/>
      <c r="B71" s="730"/>
      <c r="C71" s="730"/>
      <c r="D71" s="731"/>
      <c r="E71" s="730"/>
      <c r="F71" s="730"/>
      <c r="G71" s="732"/>
      <c r="H71" s="168" t="s">
        <v>305</v>
      </c>
      <c r="I71" s="166" t="s">
        <v>24</v>
      </c>
      <c r="J71" s="166" t="s">
        <v>306</v>
      </c>
      <c r="K71" s="166" t="s">
        <v>307</v>
      </c>
      <c r="L71" s="202">
        <v>43137</v>
      </c>
      <c r="M71" s="202">
        <v>43189</v>
      </c>
      <c r="N71" s="202">
        <v>43281</v>
      </c>
      <c r="O71" s="726" t="s">
        <v>491</v>
      </c>
      <c r="P71" s="726"/>
      <c r="Q71" s="726"/>
      <c r="R71" s="726"/>
      <c r="S71" s="166" t="s">
        <v>395</v>
      </c>
      <c r="T71" s="192" t="s">
        <v>570</v>
      </c>
      <c r="U71" s="167" t="s">
        <v>524</v>
      </c>
      <c r="V71" s="203" t="s">
        <v>156</v>
      </c>
      <c r="W71" s="204" t="s">
        <v>30</v>
      </c>
      <c r="X71" s="168" t="s">
        <v>522</v>
      </c>
      <c r="Y71" s="205"/>
      <c r="Z71" s="206"/>
    </row>
    <row r="72" spans="1:26" s="207" customFormat="1" ht="409.6" hidden="1" customHeight="1" x14ac:dyDescent="0.25">
      <c r="A72" s="728"/>
      <c r="B72" s="730"/>
      <c r="C72" s="730"/>
      <c r="D72" s="731"/>
      <c r="E72" s="730"/>
      <c r="F72" s="730"/>
      <c r="G72" s="732"/>
      <c r="H72" s="168" t="s">
        <v>308</v>
      </c>
      <c r="I72" s="166" t="s">
        <v>24</v>
      </c>
      <c r="J72" s="166" t="s">
        <v>306</v>
      </c>
      <c r="K72" s="166" t="s">
        <v>309</v>
      </c>
      <c r="L72" s="202">
        <v>43137</v>
      </c>
      <c r="M72" s="202">
        <v>43189</v>
      </c>
      <c r="N72" s="202">
        <v>43281</v>
      </c>
      <c r="O72" s="726" t="s">
        <v>492</v>
      </c>
      <c r="P72" s="726"/>
      <c r="Q72" s="726"/>
      <c r="R72" s="726"/>
      <c r="S72" s="166" t="s">
        <v>396</v>
      </c>
      <c r="T72" s="192" t="s">
        <v>558</v>
      </c>
      <c r="U72" s="167" t="s">
        <v>571</v>
      </c>
      <c r="V72" s="203" t="s">
        <v>156</v>
      </c>
      <c r="W72" s="204" t="s">
        <v>30</v>
      </c>
      <c r="X72" s="168" t="s">
        <v>523</v>
      </c>
      <c r="Y72" s="205"/>
      <c r="Z72" s="206"/>
    </row>
    <row r="73" spans="1:26" s="207" customFormat="1" ht="189.75" hidden="1" customHeight="1" x14ac:dyDescent="0.25">
      <c r="A73" s="728"/>
      <c r="B73" s="730"/>
      <c r="C73" s="730"/>
      <c r="D73" s="731"/>
      <c r="E73" s="730"/>
      <c r="F73" s="730"/>
      <c r="G73" s="732"/>
      <c r="H73" s="169" t="s">
        <v>310</v>
      </c>
      <c r="I73" s="166" t="s">
        <v>24</v>
      </c>
      <c r="J73" s="215" t="s">
        <v>311</v>
      </c>
      <c r="K73" s="215" t="s">
        <v>292</v>
      </c>
      <c r="L73" s="216">
        <v>43137</v>
      </c>
      <c r="M73" s="216"/>
      <c r="N73" s="216"/>
      <c r="O73" s="747" t="s">
        <v>493</v>
      </c>
      <c r="P73" s="747"/>
      <c r="Q73" s="747"/>
      <c r="R73" s="747"/>
      <c r="S73" s="215"/>
      <c r="T73" s="192" t="s">
        <v>559</v>
      </c>
      <c r="U73" s="225" t="s">
        <v>572</v>
      </c>
      <c r="V73" s="203" t="s">
        <v>156</v>
      </c>
      <c r="W73" s="204" t="s">
        <v>30</v>
      </c>
      <c r="X73" s="168" t="s">
        <v>525</v>
      </c>
      <c r="Y73" s="205"/>
      <c r="Z73" s="206"/>
    </row>
    <row r="74" spans="1:26" s="250" customFormat="1" ht="409.5" hidden="1" x14ac:dyDescent="0.25">
      <c r="A74" s="728"/>
      <c r="B74" s="730"/>
      <c r="C74" s="730"/>
      <c r="D74" s="731"/>
      <c r="E74" s="730"/>
      <c r="F74" s="730"/>
      <c r="G74" s="732"/>
      <c r="H74" s="230" t="s">
        <v>312</v>
      </c>
      <c r="I74" s="228" t="s">
        <v>24</v>
      </c>
      <c r="J74" s="228" t="s">
        <v>313</v>
      </c>
      <c r="K74" s="228" t="s">
        <v>314</v>
      </c>
      <c r="L74" s="229">
        <v>43137</v>
      </c>
      <c r="M74" s="229">
        <v>43136</v>
      </c>
      <c r="N74" s="229">
        <v>43280</v>
      </c>
      <c r="O74" s="736" t="s">
        <v>315</v>
      </c>
      <c r="P74" s="737"/>
      <c r="Q74" s="737"/>
      <c r="R74" s="737"/>
      <c r="S74" s="171" t="s">
        <v>397</v>
      </c>
      <c r="T74" s="178" t="s">
        <v>403</v>
      </c>
      <c r="U74" s="230" t="s">
        <v>364</v>
      </c>
      <c r="V74" s="130"/>
      <c r="W74" s="253" t="s">
        <v>30</v>
      </c>
      <c r="X74" s="168" t="s">
        <v>408</v>
      </c>
      <c r="Y74" s="16"/>
      <c r="Z74" s="1"/>
    </row>
    <row r="75" spans="1:26" s="207" customFormat="1" ht="248.25" hidden="1" customHeight="1" x14ac:dyDescent="0.25">
      <c r="A75" s="728"/>
      <c r="B75" s="730"/>
      <c r="C75" s="730"/>
      <c r="D75" s="731"/>
      <c r="E75" s="730"/>
      <c r="F75" s="730"/>
      <c r="G75" s="732"/>
      <c r="H75" s="168" t="s">
        <v>316</v>
      </c>
      <c r="I75" s="166" t="s">
        <v>24</v>
      </c>
      <c r="J75" s="166" t="s">
        <v>317</v>
      </c>
      <c r="K75" s="166" t="s">
        <v>314</v>
      </c>
      <c r="L75" s="202">
        <v>43137</v>
      </c>
      <c r="M75" s="202">
        <v>43136</v>
      </c>
      <c r="N75" s="202">
        <v>43280</v>
      </c>
      <c r="O75" s="726" t="s">
        <v>494</v>
      </c>
      <c r="P75" s="726"/>
      <c r="Q75" s="726"/>
      <c r="R75" s="726"/>
      <c r="S75" s="166"/>
      <c r="T75" s="192" t="s">
        <v>560</v>
      </c>
      <c r="U75" s="167" t="s">
        <v>573</v>
      </c>
      <c r="V75" s="203" t="s">
        <v>156</v>
      </c>
      <c r="W75" s="204" t="s">
        <v>30</v>
      </c>
      <c r="X75" s="168" t="s">
        <v>526</v>
      </c>
      <c r="Y75" s="205"/>
      <c r="Z75" s="206"/>
    </row>
    <row r="76" spans="1:26" s="250" customFormat="1" ht="76.5" hidden="1" x14ac:dyDescent="0.25">
      <c r="A76" s="729"/>
      <c r="B76" s="730"/>
      <c r="C76" s="730"/>
      <c r="D76" s="731"/>
      <c r="E76" s="730"/>
      <c r="F76" s="730"/>
      <c r="G76" s="732"/>
      <c r="H76" s="230" t="s">
        <v>318</v>
      </c>
      <c r="I76" s="228" t="s">
        <v>24</v>
      </c>
      <c r="J76" s="228" t="s">
        <v>319</v>
      </c>
      <c r="K76" s="228" t="s">
        <v>320</v>
      </c>
      <c r="L76" s="229">
        <v>43137</v>
      </c>
      <c r="M76" s="229">
        <v>43136</v>
      </c>
      <c r="N76" s="229">
        <v>43159</v>
      </c>
      <c r="O76" s="737" t="s">
        <v>321</v>
      </c>
      <c r="P76" s="737"/>
      <c r="Q76" s="737"/>
      <c r="R76" s="737"/>
      <c r="S76" s="171" t="s">
        <v>398</v>
      </c>
      <c r="T76" s="148" t="s">
        <v>322</v>
      </c>
      <c r="U76" s="69" t="s">
        <v>323</v>
      </c>
      <c r="V76" s="130"/>
      <c r="W76" s="253" t="s">
        <v>30</v>
      </c>
      <c r="X76" s="168" t="s">
        <v>340</v>
      </c>
      <c r="Y76" s="16"/>
      <c r="Z76" s="1"/>
    </row>
    <row r="77" spans="1:26" s="207" customFormat="1" ht="409.5" hidden="1" x14ac:dyDescent="0.25">
      <c r="A77" s="728"/>
      <c r="B77" s="730"/>
      <c r="C77" s="730"/>
      <c r="D77" s="731"/>
      <c r="E77" s="730"/>
      <c r="F77" s="730"/>
      <c r="G77" s="732"/>
      <c r="H77" s="168" t="s">
        <v>324</v>
      </c>
      <c r="I77" s="166" t="s">
        <v>24</v>
      </c>
      <c r="J77" s="166" t="s">
        <v>325</v>
      </c>
      <c r="K77" s="166" t="s">
        <v>326</v>
      </c>
      <c r="L77" s="202">
        <v>43137</v>
      </c>
      <c r="M77" s="202">
        <v>43160</v>
      </c>
      <c r="N77" s="202">
        <v>43464</v>
      </c>
      <c r="O77" s="748" t="s">
        <v>495</v>
      </c>
      <c r="P77" s="748"/>
      <c r="Q77" s="748"/>
      <c r="R77" s="748"/>
      <c r="S77" s="166"/>
      <c r="T77" s="163" t="s">
        <v>561</v>
      </c>
      <c r="U77" s="226" t="s">
        <v>576</v>
      </c>
      <c r="V77" s="203" t="s">
        <v>156</v>
      </c>
      <c r="W77" s="204" t="s">
        <v>30</v>
      </c>
      <c r="X77" s="168" t="s">
        <v>527</v>
      </c>
      <c r="Y77" s="205"/>
      <c r="Z77" s="206"/>
    </row>
    <row r="78" spans="1:26" s="250" customFormat="1" ht="267" hidden="1" customHeight="1" x14ac:dyDescent="0.25">
      <c r="A78" s="728"/>
      <c r="B78" s="730"/>
      <c r="C78" s="730"/>
      <c r="D78" s="731"/>
      <c r="E78" s="730"/>
      <c r="F78" s="730"/>
      <c r="G78" s="732"/>
      <c r="H78" s="266" t="s">
        <v>327</v>
      </c>
      <c r="I78" s="228" t="s">
        <v>24</v>
      </c>
      <c r="J78" s="228" t="s">
        <v>291</v>
      </c>
      <c r="K78" s="228" t="s">
        <v>328</v>
      </c>
      <c r="L78" s="229">
        <v>43137</v>
      </c>
      <c r="M78" s="229">
        <v>43137</v>
      </c>
      <c r="N78" s="229">
        <v>43159</v>
      </c>
      <c r="O78" s="736" t="s">
        <v>343</v>
      </c>
      <c r="P78" s="737"/>
      <c r="Q78" s="737"/>
      <c r="R78" s="737"/>
      <c r="S78" s="228"/>
      <c r="T78" s="178" t="s">
        <v>404</v>
      </c>
      <c r="U78" s="227" t="s">
        <v>411</v>
      </c>
      <c r="V78" s="177"/>
      <c r="W78" s="253" t="s">
        <v>30</v>
      </c>
      <c r="X78" s="168" t="s">
        <v>365</v>
      </c>
      <c r="Y78" s="16"/>
      <c r="Z78" s="1"/>
    </row>
    <row r="79" spans="1:26" s="250" customFormat="1" ht="73.5" hidden="1" customHeight="1" x14ac:dyDescent="0.25">
      <c r="A79" s="728"/>
      <c r="B79" s="730"/>
      <c r="C79" s="730"/>
      <c r="D79" s="731"/>
      <c r="E79" s="730"/>
      <c r="F79" s="730"/>
      <c r="G79" s="732"/>
      <c r="H79" s="266" t="s">
        <v>329</v>
      </c>
      <c r="I79" s="228" t="s">
        <v>24</v>
      </c>
      <c r="J79" s="228" t="s">
        <v>330</v>
      </c>
      <c r="K79" s="228" t="s">
        <v>314</v>
      </c>
      <c r="L79" s="229">
        <v>43137</v>
      </c>
      <c r="M79" s="229">
        <v>43137</v>
      </c>
      <c r="N79" s="229">
        <v>43159</v>
      </c>
      <c r="O79" s="736" t="s">
        <v>341</v>
      </c>
      <c r="P79" s="737"/>
      <c r="Q79" s="737"/>
      <c r="R79" s="737"/>
      <c r="S79" s="228"/>
      <c r="T79" s="148" t="s">
        <v>363</v>
      </c>
      <c r="U79" s="227" t="s">
        <v>342</v>
      </c>
      <c r="V79" s="177"/>
      <c r="W79" s="253" t="s">
        <v>30</v>
      </c>
      <c r="X79" s="168" t="s">
        <v>409</v>
      </c>
      <c r="Y79" s="16"/>
      <c r="Z79" s="1"/>
    </row>
    <row r="80" spans="1:26" s="207" customFormat="1" ht="409.5" hidden="1" x14ac:dyDescent="0.25">
      <c r="A80" s="728"/>
      <c r="B80" s="730"/>
      <c r="C80" s="730"/>
      <c r="D80" s="731"/>
      <c r="E80" s="730"/>
      <c r="F80" s="730"/>
      <c r="G80" s="732"/>
      <c r="H80" s="168" t="s">
        <v>331</v>
      </c>
      <c r="I80" s="166" t="s">
        <v>24</v>
      </c>
      <c r="J80" s="254"/>
      <c r="K80" s="166" t="s">
        <v>332</v>
      </c>
      <c r="L80" s="202">
        <v>43137</v>
      </c>
      <c r="M80" s="202">
        <v>43143</v>
      </c>
      <c r="N80" s="202">
        <v>43147</v>
      </c>
      <c r="O80" s="726" t="s">
        <v>387</v>
      </c>
      <c r="P80" s="726"/>
      <c r="Q80" s="726"/>
      <c r="R80" s="726"/>
      <c r="S80" s="166" t="s">
        <v>385</v>
      </c>
      <c r="T80" s="192" t="s">
        <v>405</v>
      </c>
      <c r="U80" s="167" t="s">
        <v>389</v>
      </c>
      <c r="V80" s="203" t="s">
        <v>156</v>
      </c>
      <c r="W80" s="204" t="s">
        <v>30</v>
      </c>
      <c r="X80" s="168" t="s">
        <v>414</v>
      </c>
      <c r="Y80" s="205"/>
      <c r="Z80" s="206"/>
    </row>
    <row r="81" spans="1:26" s="207" customFormat="1" ht="408" hidden="1" x14ac:dyDescent="0.25">
      <c r="A81" s="728"/>
      <c r="B81" s="730"/>
      <c r="C81" s="730"/>
      <c r="D81" s="731"/>
      <c r="E81" s="730"/>
      <c r="F81" s="730"/>
      <c r="G81" s="732"/>
      <c r="H81" s="168" t="s">
        <v>333</v>
      </c>
      <c r="I81" s="166" t="s">
        <v>140</v>
      </c>
      <c r="J81" s="166" t="s">
        <v>334</v>
      </c>
      <c r="K81" s="166" t="s">
        <v>335</v>
      </c>
      <c r="L81" s="202">
        <v>43131</v>
      </c>
      <c r="M81" s="202">
        <v>43281</v>
      </c>
      <c r="N81" s="202">
        <v>43281</v>
      </c>
      <c r="O81" s="738" t="s">
        <v>386</v>
      </c>
      <c r="P81" s="739"/>
      <c r="Q81" s="739"/>
      <c r="R81" s="740"/>
      <c r="S81" s="166"/>
      <c r="T81" s="192" t="s">
        <v>406</v>
      </c>
      <c r="U81" s="167"/>
      <c r="V81" s="214"/>
      <c r="W81" s="204" t="s">
        <v>30</v>
      </c>
      <c r="X81" s="168" t="s">
        <v>412</v>
      </c>
      <c r="Y81" s="205"/>
      <c r="Z81" s="206"/>
    </row>
    <row r="82" spans="1:26" s="207" customFormat="1" ht="408" hidden="1" x14ac:dyDescent="0.25">
      <c r="A82" s="728"/>
      <c r="B82" s="730"/>
      <c r="C82" s="730"/>
      <c r="D82" s="731"/>
      <c r="E82" s="730"/>
      <c r="F82" s="730"/>
      <c r="G82" s="732"/>
      <c r="H82" s="168" t="s">
        <v>336</v>
      </c>
      <c r="I82" s="166" t="s">
        <v>140</v>
      </c>
      <c r="J82" s="166" t="s">
        <v>334</v>
      </c>
      <c r="K82" s="166" t="s">
        <v>337</v>
      </c>
      <c r="L82" s="202">
        <v>43131</v>
      </c>
      <c r="M82" s="202">
        <v>43160</v>
      </c>
      <c r="N82" s="202">
        <v>43281</v>
      </c>
      <c r="O82" s="741"/>
      <c r="P82" s="742"/>
      <c r="Q82" s="742"/>
      <c r="R82" s="743"/>
      <c r="S82" s="166"/>
      <c r="T82" s="192" t="s">
        <v>407</v>
      </c>
      <c r="U82" s="167"/>
      <c r="V82" s="214"/>
      <c r="W82" s="204" t="s">
        <v>30</v>
      </c>
      <c r="X82" s="168" t="s">
        <v>413</v>
      </c>
      <c r="Y82" s="205"/>
      <c r="Z82" s="206"/>
    </row>
    <row r="83" spans="1:26" s="207" customFormat="1" ht="129" hidden="1" customHeight="1" x14ac:dyDescent="0.25">
      <c r="A83" s="728"/>
      <c r="B83" s="730"/>
      <c r="C83" s="730"/>
      <c r="D83" s="731"/>
      <c r="E83" s="730"/>
      <c r="F83" s="730"/>
      <c r="G83" s="732"/>
      <c r="H83" s="168" t="s">
        <v>338</v>
      </c>
      <c r="I83" s="166" t="s">
        <v>140</v>
      </c>
      <c r="J83" s="166" t="s">
        <v>334</v>
      </c>
      <c r="K83" s="166" t="s">
        <v>339</v>
      </c>
      <c r="L83" s="202">
        <v>43131</v>
      </c>
      <c r="M83" s="202">
        <v>43252</v>
      </c>
      <c r="N83" s="202">
        <v>43281</v>
      </c>
      <c r="O83" s="744"/>
      <c r="P83" s="745"/>
      <c r="Q83" s="745"/>
      <c r="R83" s="746"/>
      <c r="S83" s="166"/>
      <c r="T83" s="192" t="s">
        <v>407</v>
      </c>
      <c r="U83" s="167"/>
      <c r="V83" s="214"/>
      <c r="W83" s="204" t="s">
        <v>30</v>
      </c>
      <c r="X83" s="168" t="s">
        <v>410</v>
      </c>
      <c r="Y83" s="205"/>
      <c r="Z83" s="206"/>
    </row>
    <row r="84" spans="1:26" s="249" customFormat="1" ht="133.5" customHeight="1" x14ac:dyDescent="0.25">
      <c r="A84" s="247">
        <v>1</v>
      </c>
      <c r="B84" s="247" t="s">
        <v>129</v>
      </c>
      <c r="C84" s="247" t="s">
        <v>15</v>
      </c>
      <c r="D84" s="275">
        <v>43451</v>
      </c>
      <c r="E84" s="230" t="s">
        <v>501</v>
      </c>
      <c r="F84" s="239" t="s">
        <v>138</v>
      </c>
      <c r="G84" s="150" t="s">
        <v>500</v>
      </c>
      <c r="H84" s="230" t="s">
        <v>502</v>
      </c>
      <c r="I84" s="228" t="s">
        <v>140</v>
      </c>
      <c r="J84" s="239" t="s">
        <v>503</v>
      </c>
      <c r="K84" s="149" t="s">
        <v>499</v>
      </c>
      <c r="L84" s="152">
        <v>43451</v>
      </c>
      <c r="M84" s="152">
        <v>43480</v>
      </c>
      <c r="N84" s="152">
        <v>43494</v>
      </c>
      <c r="O84" s="526" t="s">
        <v>598</v>
      </c>
      <c r="P84" s="243" t="s">
        <v>599</v>
      </c>
      <c r="Q84" s="69" t="s">
        <v>612</v>
      </c>
      <c r="R84" s="69"/>
      <c r="S84" s="69" t="s">
        <v>159</v>
      </c>
      <c r="T84" s="245" t="s">
        <v>30</v>
      </c>
      <c r="U84" s="248" t="s">
        <v>633</v>
      </c>
      <c r="Y84" s="244"/>
    </row>
    <row r="85" spans="1:26" ht="72" customHeight="1" x14ac:dyDescent="0.25">
      <c r="A85" s="553" t="s">
        <v>978</v>
      </c>
      <c r="T85" s="13"/>
    </row>
    <row r="86" spans="1:26" s="242" customFormat="1" ht="279.75" customHeight="1" x14ac:dyDescent="0.25">
      <c r="A86" s="228">
        <v>1</v>
      </c>
      <c r="B86" s="239" t="s">
        <v>129</v>
      </c>
      <c r="C86" s="239" t="s">
        <v>9</v>
      </c>
      <c r="D86" s="240">
        <v>43432</v>
      </c>
      <c r="E86" s="230" t="s">
        <v>601</v>
      </c>
      <c r="F86" s="239" t="s">
        <v>138</v>
      </c>
      <c r="G86" s="230" t="s">
        <v>416</v>
      </c>
      <c r="H86" s="230" t="s">
        <v>417</v>
      </c>
      <c r="I86" s="228" t="s">
        <v>140</v>
      </c>
      <c r="J86" s="230" t="s">
        <v>418</v>
      </c>
      <c r="K86" s="228" t="s">
        <v>419</v>
      </c>
      <c r="L86" s="229">
        <v>43432</v>
      </c>
      <c r="M86" s="229">
        <v>43446</v>
      </c>
      <c r="N86" s="229">
        <v>43646</v>
      </c>
      <c r="O86" s="817" t="s">
        <v>752</v>
      </c>
      <c r="P86" s="818"/>
      <c r="Q86" s="818"/>
      <c r="R86" s="819"/>
      <c r="S86" s="403" t="s">
        <v>757</v>
      </c>
      <c r="T86" s="69" t="s">
        <v>869</v>
      </c>
      <c r="U86" s="69" t="s">
        <v>602</v>
      </c>
      <c r="V86" s="69" t="s">
        <v>159</v>
      </c>
      <c r="W86" s="457" t="s">
        <v>30</v>
      </c>
      <c r="X86" s="263" t="s">
        <v>867</v>
      </c>
      <c r="Y86" s="241"/>
    </row>
    <row r="87" spans="1:26" s="242" customFormat="1" ht="192.75" customHeight="1" x14ac:dyDescent="0.25">
      <c r="A87" s="228">
        <v>2</v>
      </c>
      <c r="B87" s="239" t="s">
        <v>129</v>
      </c>
      <c r="C87" s="239" t="s">
        <v>9</v>
      </c>
      <c r="D87" s="240">
        <v>43432</v>
      </c>
      <c r="E87" s="230" t="s">
        <v>420</v>
      </c>
      <c r="F87" s="239" t="s">
        <v>138</v>
      </c>
      <c r="G87" s="230" t="s">
        <v>421</v>
      </c>
      <c r="H87" s="230" t="s">
        <v>422</v>
      </c>
      <c r="I87" s="69" t="s">
        <v>140</v>
      </c>
      <c r="J87" s="230" t="s">
        <v>423</v>
      </c>
      <c r="K87" s="228" t="s">
        <v>419</v>
      </c>
      <c r="L87" s="229">
        <v>43432</v>
      </c>
      <c r="M87" s="229">
        <v>43446</v>
      </c>
      <c r="N87" s="229">
        <v>43554</v>
      </c>
      <c r="O87" s="817" t="s">
        <v>753</v>
      </c>
      <c r="P87" s="818"/>
      <c r="Q87" s="818"/>
      <c r="R87" s="819"/>
      <c r="S87" s="403" t="s">
        <v>754</v>
      </c>
      <c r="T87" s="69" t="s">
        <v>870</v>
      </c>
      <c r="U87" s="69" t="s">
        <v>603</v>
      </c>
      <c r="V87" s="69" t="s">
        <v>159</v>
      </c>
      <c r="W87" s="457" t="s">
        <v>30</v>
      </c>
      <c r="X87" s="263" t="s">
        <v>867</v>
      </c>
    </row>
    <row r="88" spans="1:26" s="242" customFormat="1" ht="183" customHeight="1" x14ac:dyDescent="0.25">
      <c r="A88" s="228">
        <v>3</v>
      </c>
      <c r="B88" s="239" t="s">
        <v>129</v>
      </c>
      <c r="C88" s="239" t="s">
        <v>9</v>
      </c>
      <c r="D88" s="240">
        <v>43432</v>
      </c>
      <c r="E88" s="230" t="s">
        <v>424</v>
      </c>
      <c r="F88" s="239" t="s">
        <v>138</v>
      </c>
      <c r="G88" s="230" t="s">
        <v>425</v>
      </c>
      <c r="H88" s="230" t="s">
        <v>426</v>
      </c>
      <c r="I88" s="69" t="s">
        <v>140</v>
      </c>
      <c r="J88" s="230" t="s">
        <v>427</v>
      </c>
      <c r="K88" s="228" t="s">
        <v>419</v>
      </c>
      <c r="L88" s="229">
        <v>43432</v>
      </c>
      <c r="M88" s="229">
        <v>43446</v>
      </c>
      <c r="N88" s="229">
        <v>43646</v>
      </c>
      <c r="O88" s="817" t="s">
        <v>755</v>
      </c>
      <c r="P88" s="818"/>
      <c r="Q88" s="818"/>
      <c r="R88" s="819"/>
      <c r="S88" s="404" t="s">
        <v>756</v>
      </c>
      <c r="T88" s="69" t="s">
        <v>871</v>
      </c>
      <c r="U88" s="69" t="s">
        <v>860</v>
      </c>
      <c r="V88" s="69" t="s">
        <v>159</v>
      </c>
      <c r="W88" s="457" t="s">
        <v>30</v>
      </c>
      <c r="X88" s="263" t="s">
        <v>867</v>
      </c>
    </row>
    <row r="89" spans="1:26" s="394" customFormat="1" ht="207.75" customHeight="1" x14ac:dyDescent="0.25">
      <c r="A89" s="304">
        <v>2</v>
      </c>
      <c r="B89" s="228" t="s">
        <v>129</v>
      </c>
      <c r="C89" s="228" t="s">
        <v>9</v>
      </c>
      <c r="D89" s="229">
        <v>43432</v>
      </c>
      <c r="E89" s="228" t="s">
        <v>432</v>
      </c>
      <c r="F89" s="228" t="s">
        <v>138</v>
      </c>
      <c r="G89" s="228" t="s">
        <v>433</v>
      </c>
      <c r="H89" s="302" t="s">
        <v>434</v>
      </c>
      <c r="I89" s="228" t="s">
        <v>140</v>
      </c>
      <c r="J89" s="302" t="s">
        <v>600</v>
      </c>
      <c r="K89" s="228" t="s">
        <v>435</v>
      </c>
      <c r="L89" s="229">
        <v>43432</v>
      </c>
      <c r="M89" s="229">
        <v>43446</v>
      </c>
      <c r="N89" s="229">
        <v>43646</v>
      </c>
      <c r="O89" s="814" t="s">
        <v>848</v>
      </c>
      <c r="P89" s="815"/>
      <c r="Q89" s="815"/>
      <c r="R89" s="816"/>
      <c r="S89" s="403" t="s">
        <v>758</v>
      </c>
      <c r="T89" s="230" t="s">
        <v>872</v>
      </c>
      <c r="U89" s="170" t="s">
        <v>861</v>
      </c>
      <c r="V89" s="129" t="s">
        <v>156</v>
      </c>
      <c r="W89" s="252" t="s">
        <v>30</v>
      </c>
      <c r="X89" s="291" t="s">
        <v>873</v>
      </c>
      <c r="Y89" s="16"/>
      <c r="Z89" s="1"/>
    </row>
    <row r="90" spans="1:26" s="394" customFormat="1" ht="216.75" customHeight="1" x14ac:dyDescent="0.25">
      <c r="A90" s="228">
        <v>1</v>
      </c>
      <c r="B90" s="228" t="s">
        <v>129</v>
      </c>
      <c r="C90" s="228" t="s">
        <v>9</v>
      </c>
      <c r="D90" s="229">
        <v>43431</v>
      </c>
      <c r="E90" s="230" t="s">
        <v>436</v>
      </c>
      <c r="F90" s="228" t="s">
        <v>138</v>
      </c>
      <c r="G90" s="230" t="s">
        <v>437</v>
      </c>
      <c r="H90" s="230" t="s">
        <v>438</v>
      </c>
      <c r="I90" s="228" t="s">
        <v>140</v>
      </c>
      <c r="J90" s="230" t="s">
        <v>439</v>
      </c>
      <c r="K90" s="228" t="s">
        <v>431</v>
      </c>
      <c r="L90" s="229">
        <v>43432</v>
      </c>
      <c r="M90" s="229">
        <v>43446</v>
      </c>
      <c r="N90" s="229">
        <v>43646</v>
      </c>
      <c r="O90" s="817" t="s">
        <v>759</v>
      </c>
      <c r="P90" s="818"/>
      <c r="Q90" s="818"/>
      <c r="R90" s="819"/>
      <c r="S90" s="403" t="s">
        <v>760</v>
      </c>
      <c r="T90" s="69" t="s">
        <v>875</v>
      </c>
      <c r="U90" s="228" t="s">
        <v>862</v>
      </c>
      <c r="V90" s="228" t="s">
        <v>156</v>
      </c>
      <c r="W90" s="457" t="s">
        <v>30</v>
      </c>
      <c r="X90" s="69" t="s">
        <v>874</v>
      </c>
      <c r="Y90" s="53"/>
      <c r="Z90" s="1"/>
    </row>
    <row r="91" spans="1:26" s="408" customFormat="1" ht="216.75" customHeight="1" x14ac:dyDescent="0.25">
      <c r="A91" s="403">
        <v>2</v>
      </c>
      <c r="B91" s="403" t="s">
        <v>129</v>
      </c>
      <c r="C91" s="403" t="s">
        <v>9</v>
      </c>
      <c r="D91" s="406">
        <v>43431</v>
      </c>
      <c r="E91" s="217" t="s">
        <v>440</v>
      </c>
      <c r="F91" s="403" t="s">
        <v>138</v>
      </c>
      <c r="G91" s="217" t="s">
        <v>441</v>
      </c>
      <c r="H91" s="217" t="s">
        <v>442</v>
      </c>
      <c r="I91" s="403" t="s">
        <v>140</v>
      </c>
      <c r="J91" s="217" t="s">
        <v>443</v>
      </c>
      <c r="K91" s="403" t="s">
        <v>431</v>
      </c>
      <c r="L91" s="426">
        <v>43440</v>
      </c>
      <c r="M91" s="406">
        <v>43446</v>
      </c>
      <c r="N91" s="427" t="s">
        <v>444</v>
      </c>
      <c r="O91" s="817" t="s">
        <v>761</v>
      </c>
      <c r="P91" s="818"/>
      <c r="Q91" s="818"/>
      <c r="R91" s="819"/>
      <c r="S91" s="403" t="s">
        <v>762</v>
      </c>
      <c r="T91" s="405" t="s">
        <v>876</v>
      </c>
      <c r="U91" s="403" t="s">
        <v>868</v>
      </c>
      <c r="V91" s="403" t="s">
        <v>156</v>
      </c>
      <c r="W91" s="427" t="s">
        <v>30</v>
      </c>
      <c r="X91" s="69" t="s">
        <v>874</v>
      </c>
      <c r="Y91" s="428"/>
      <c r="Z91" s="407"/>
    </row>
    <row r="92" spans="1:26" s="408" customFormat="1" ht="147.75" customHeight="1" x14ac:dyDescent="0.25">
      <c r="A92" s="403">
        <v>3</v>
      </c>
      <c r="B92" s="403" t="s">
        <v>10</v>
      </c>
      <c r="C92" s="403" t="s">
        <v>53</v>
      </c>
      <c r="D92" s="426">
        <v>43433</v>
      </c>
      <c r="E92" s="217" t="s">
        <v>445</v>
      </c>
      <c r="F92" s="427" t="s">
        <v>17</v>
      </c>
      <c r="G92" s="217" t="s">
        <v>446</v>
      </c>
      <c r="H92" s="217" t="s">
        <v>447</v>
      </c>
      <c r="I92" s="427" t="s">
        <v>24</v>
      </c>
      <c r="J92" s="217" t="s">
        <v>443</v>
      </c>
      <c r="K92" s="403" t="s">
        <v>431</v>
      </c>
      <c r="L92" s="426">
        <v>43440</v>
      </c>
      <c r="M92" s="406">
        <v>43446</v>
      </c>
      <c r="N92" s="427" t="s">
        <v>444</v>
      </c>
      <c r="O92" s="817" t="s">
        <v>763</v>
      </c>
      <c r="P92" s="818"/>
      <c r="Q92" s="818"/>
      <c r="R92" s="819"/>
      <c r="S92" s="403" t="s">
        <v>764</v>
      </c>
      <c r="T92" s="405" t="s">
        <v>877</v>
      </c>
      <c r="U92" s="403" t="s">
        <v>868</v>
      </c>
      <c r="V92" s="427" t="s">
        <v>156</v>
      </c>
      <c r="W92" s="427" t="s">
        <v>30</v>
      </c>
      <c r="X92" s="405" t="s">
        <v>874</v>
      </c>
      <c r="Y92" s="428"/>
      <c r="Z92" s="407"/>
    </row>
    <row r="93" spans="1:26" s="394" customFormat="1" ht="267.75" customHeight="1" x14ac:dyDescent="0.25">
      <c r="A93" s="228">
        <v>4</v>
      </c>
      <c r="B93" s="228" t="s">
        <v>10</v>
      </c>
      <c r="C93" s="228" t="s">
        <v>53</v>
      </c>
      <c r="D93" s="229">
        <v>43433</v>
      </c>
      <c r="E93" s="230" t="s">
        <v>448</v>
      </c>
      <c r="F93" s="228" t="s">
        <v>17</v>
      </c>
      <c r="G93" s="230" t="s">
        <v>449</v>
      </c>
      <c r="H93" s="230" t="s">
        <v>450</v>
      </c>
      <c r="I93" s="228" t="s">
        <v>24</v>
      </c>
      <c r="J93" s="230" t="s">
        <v>451</v>
      </c>
      <c r="K93" s="228" t="s">
        <v>431</v>
      </c>
      <c r="L93" s="229">
        <v>43440</v>
      </c>
      <c r="M93" s="229">
        <v>43446</v>
      </c>
      <c r="N93" s="229">
        <v>43554</v>
      </c>
      <c r="O93" s="817" t="s">
        <v>765</v>
      </c>
      <c r="P93" s="818"/>
      <c r="Q93" s="818"/>
      <c r="R93" s="819"/>
      <c r="S93" s="403" t="s">
        <v>766</v>
      </c>
      <c r="T93" s="69" t="s">
        <v>878</v>
      </c>
      <c r="U93" s="228" t="s">
        <v>587</v>
      </c>
      <c r="V93" s="228" t="s">
        <v>156</v>
      </c>
      <c r="W93" s="457" t="s">
        <v>30</v>
      </c>
      <c r="X93" s="69" t="s">
        <v>874</v>
      </c>
      <c r="Y93" s="1"/>
      <c r="Z93" s="1"/>
    </row>
    <row r="94" spans="1:26" s="394" customFormat="1" ht="153" customHeight="1" x14ac:dyDescent="0.25">
      <c r="A94" s="228">
        <v>5</v>
      </c>
      <c r="B94" s="228" t="s">
        <v>10</v>
      </c>
      <c r="C94" s="228" t="s">
        <v>53</v>
      </c>
      <c r="D94" s="229">
        <v>43433</v>
      </c>
      <c r="E94" s="230" t="s">
        <v>452</v>
      </c>
      <c r="F94" s="228" t="s">
        <v>17</v>
      </c>
      <c r="G94" s="230" t="s">
        <v>453</v>
      </c>
      <c r="H94" s="230" t="s">
        <v>454</v>
      </c>
      <c r="I94" s="228" t="s">
        <v>24</v>
      </c>
      <c r="J94" s="230" t="s">
        <v>455</v>
      </c>
      <c r="K94" s="228" t="s">
        <v>431</v>
      </c>
      <c r="L94" s="229">
        <v>43440</v>
      </c>
      <c r="M94" s="229">
        <v>43446</v>
      </c>
      <c r="N94" s="228" t="s">
        <v>444</v>
      </c>
      <c r="O94" s="817" t="s">
        <v>767</v>
      </c>
      <c r="P94" s="818"/>
      <c r="Q94" s="818"/>
      <c r="R94" s="819"/>
      <c r="S94" s="403" t="s">
        <v>768</v>
      </c>
      <c r="T94" s="69" t="s">
        <v>879</v>
      </c>
      <c r="U94" s="170" t="s">
        <v>861</v>
      </c>
      <c r="V94" s="228" t="s">
        <v>156</v>
      </c>
      <c r="W94" s="457" t="s">
        <v>30</v>
      </c>
      <c r="X94" s="69" t="s">
        <v>874</v>
      </c>
      <c r="Y94" s="1"/>
      <c r="Z94" s="1"/>
    </row>
    <row r="95" spans="1:26" s="394" customFormat="1" ht="153" customHeight="1" x14ac:dyDescent="0.25">
      <c r="A95" s="228">
        <v>6</v>
      </c>
      <c r="B95" s="228" t="s">
        <v>10</v>
      </c>
      <c r="C95" s="228" t="s">
        <v>53</v>
      </c>
      <c r="D95" s="229">
        <v>43433</v>
      </c>
      <c r="E95" s="230" t="s">
        <v>456</v>
      </c>
      <c r="F95" s="228" t="s">
        <v>17</v>
      </c>
      <c r="G95" s="230" t="s">
        <v>457</v>
      </c>
      <c r="H95" s="230" t="s">
        <v>604</v>
      </c>
      <c r="I95" s="228" t="s">
        <v>24</v>
      </c>
      <c r="J95" s="230" t="s">
        <v>458</v>
      </c>
      <c r="K95" s="228" t="s">
        <v>431</v>
      </c>
      <c r="L95" s="229">
        <v>43440</v>
      </c>
      <c r="M95" s="229">
        <v>43446</v>
      </c>
      <c r="N95" s="229">
        <v>43554</v>
      </c>
      <c r="O95" s="814" t="s">
        <v>769</v>
      </c>
      <c r="P95" s="818"/>
      <c r="Q95" s="818"/>
      <c r="R95" s="819"/>
      <c r="S95" s="409" t="s">
        <v>770</v>
      </c>
      <c r="T95" s="69" t="s">
        <v>881</v>
      </c>
      <c r="U95" s="290" t="s">
        <v>588</v>
      </c>
      <c r="V95" s="228" t="s">
        <v>156</v>
      </c>
      <c r="W95" s="457" t="s">
        <v>30</v>
      </c>
      <c r="X95" s="291" t="s">
        <v>880</v>
      </c>
      <c r="Y95" s="1"/>
      <c r="Z95" s="1"/>
    </row>
    <row r="96" spans="1:26" ht="409.5" customHeight="1" x14ac:dyDescent="0.25">
      <c r="A96" s="486"/>
      <c r="B96" s="486"/>
      <c r="C96" s="486"/>
      <c r="D96" s="488"/>
      <c r="E96" s="487"/>
      <c r="F96" s="486"/>
      <c r="G96" s="487"/>
      <c r="H96" s="462" t="s">
        <v>202</v>
      </c>
      <c r="I96" s="457" t="s">
        <v>140</v>
      </c>
      <c r="J96" s="457" t="s">
        <v>203</v>
      </c>
      <c r="K96" s="457" t="s">
        <v>171</v>
      </c>
      <c r="L96" s="458">
        <v>42857</v>
      </c>
      <c r="M96" s="458">
        <v>43467</v>
      </c>
      <c r="N96" s="458">
        <v>43830</v>
      </c>
      <c r="O96" s="823" t="s">
        <v>844</v>
      </c>
      <c r="P96" s="823"/>
      <c r="Q96" s="823"/>
      <c r="R96" s="823"/>
      <c r="S96" s="455" t="s">
        <v>845</v>
      </c>
      <c r="T96" s="178" t="s">
        <v>929</v>
      </c>
      <c r="U96" s="265" t="s">
        <v>863</v>
      </c>
      <c r="V96" s="252"/>
      <c r="W96" s="474" t="s">
        <v>30</v>
      </c>
      <c r="X96" s="217" t="s">
        <v>930</v>
      </c>
      <c r="Y96" s="16"/>
      <c r="Z96" s="1"/>
    </row>
    <row r="97" spans="1:26" s="288" customFormat="1" ht="195" customHeight="1" x14ac:dyDescent="0.25">
      <c r="A97" s="456">
        <v>18</v>
      </c>
      <c r="B97" s="190" t="s">
        <v>10</v>
      </c>
      <c r="C97" s="190" t="s">
        <v>126</v>
      </c>
      <c r="D97" s="458">
        <v>43138</v>
      </c>
      <c r="E97" s="455" t="s">
        <v>583</v>
      </c>
      <c r="F97" s="457" t="s">
        <v>11</v>
      </c>
      <c r="G97" s="455" t="s">
        <v>584</v>
      </c>
      <c r="H97" s="462" t="s">
        <v>585</v>
      </c>
      <c r="I97" s="457" t="s">
        <v>24</v>
      </c>
      <c r="J97" s="457" t="s">
        <v>586</v>
      </c>
      <c r="K97" s="457" t="s">
        <v>171</v>
      </c>
      <c r="L97" s="458">
        <v>43503</v>
      </c>
      <c r="M97" s="458">
        <v>43503</v>
      </c>
      <c r="N97" s="458">
        <v>43511</v>
      </c>
      <c r="O97" s="813" t="s">
        <v>846</v>
      </c>
      <c r="P97" s="813"/>
      <c r="Q97" s="813"/>
      <c r="R97" s="813"/>
      <c r="S97" s="308" t="s">
        <v>847</v>
      </c>
      <c r="T97" s="307" t="s">
        <v>865</v>
      </c>
      <c r="U97" s="265" t="s">
        <v>626</v>
      </c>
      <c r="V97" s="269" t="s">
        <v>156</v>
      </c>
      <c r="W97" s="474" t="s">
        <v>30</v>
      </c>
      <c r="X97" s="191" t="s">
        <v>931</v>
      </c>
      <c r="Y97" s="1"/>
      <c r="Z97" s="1"/>
    </row>
    <row r="98" spans="1:26" s="442" customFormat="1" ht="112.5" customHeight="1" x14ac:dyDescent="0.25">
      <c r="A98" s="432">
        <v>28</v>
      </c>
      <c r="B98" s="433" t="s">
        <v>10</v>
      </c>
      <c r="C98" s="433" t="s">
        <v>127</v>
      </c>
      <c r="D98" s="434">
        <v>43516</v>
      </c>
      <c r="E98" s="435" t="s">
        <v>579</v>
      </c>
      <c r="F98" s="433" t="s">
        <v>11</v>
      </c>
      <c r="G98" s="217" t="s">
        <v>580</v>
      </c>
      <c r="H98" s="436" t="s">
        <v>581</v>
      </c>
      <c r="I98" s="435" t="s">
        <v>24</v>
      </c>
      <c r="J98" s="433" t="s">
        <v>582</v>
      </c>
      <c r="K98" s="403" t="s">
        <v>577</v>
      </c>
      <c r="L98" s="437">
        <v>43435</v>
      </c>
      <c r="M98" s="437">
        <v>43435</v>
      </c>
      <c r="N98" s="434">
        <v>43461</v>
      </c>
      <c r="O98" s="814" t="s">
        <v>866</v>
      </c>
      <c r="P98" s="818"/>
      <c r="Q98" s="818"/>
      <c r="R98" s="819"/>
      <c r="S98" s="438" t="s">
        <v>578</v>
      </c>
      <c r="T98" s="439" t="s">
        <v>891</v>
      </c>
      <c r="U98" s="440" t="s">
        <v>605</v>
      </c>
      <c r="V98" s="432" t="s">
        <v>156</v>
      </c>
      <c r="W98" s="435" t="s">
        <v>30</v>
      </c>
      <c r="X98" s="436" t="s">
        <v>932</v>
      </c>
      <c r="Y98" s="441"/>
    </row>
    <row r="99" spans="1:26" s="454" customFormat="1" ht="160.5" customHeight="1" x14ac:dyDescent="0.25">
      <c r="A99" s="517"/>
      <c r="B99" s="465"/>
      <c r="C99" s="465"/>
      <c r="D99" s="518"/>
      <c r="E99" s="464"/>
      <c r="F99" s="465"/>
      <c r="G99" s="463"/>
      <c r="H99" s="455" t="s">
        <v>373</v>
      </c>
      <c r="I99" s="457" t="s">
        <v>24</v>
      </c>
      <c r="J99" s="457" t="s">
        <v>374</v>
      </c>
      <c r="K99" s="415" t="s">
        <v>369</v>
      </c>
      <c r="L99" s="458">
        <v>43370</v>
      </c>
      <c r="M99" s="195">
        <v>43374</v>
      </c>
      <c r="N99" s="195">
        <v>43612</v>
      </c>
      <c r="O99" s="810" t="s">
        <v>849</v>
      </c>
      <c r="P99" s="811"/>
      <c r="Q99" s="811"/>
      <c r="R99" s="812"/>
      <c r="S99" s="457" t="s">
        <v>775</v>
      </c>
      <c r="T99" s="223" t="s">
        <v>882</v>
      </c>
      <c r="U99" s="196" t="s">
        <v>503</v>
      </c>
      <c r="V99" s="196"/>
      <c r="W99" s="252" t="s">
        <v>30</v>
      </c>
      <c r="X99" s="484" t="s">
        <v>883</v>
      </c>
    </row>
    <row r="100" spans="1:26" s="454" customFormat="1" ht="138" customHeight="1" x14ac:dyDescent="0.25">
      <c r="A100" s="316">
        <v>32</v>
      </c>
      <c r="B100" s="190" t="s">
        <v>129</v>
      </c>
      <c r="C100" s="190" t="s">
        <v>123</v>
      </c>
      <c r="D100" s="461">
        <v>43437</v>
      </c>
      <c r="E100" s="452" t="s">
        <v>510</v>
      </c>
      <c r="F100" s="190" t="s">
        <v>138</v>
      </c>
      <c r="G100" s="317" t="s">
        <v>511</v>
      </c>
      <c r="H100" s="317" t="s">
        <v>512</v>
      </c>
      <c r="I100" s="190" t="s">
        <v>24</v>
      </c>
      <c r="J100" s="317" t="s">
        <v>384</v>
      </c>
      <c r="K100" s="415" t="s">
        <v>369</v>
      </c>
      <c r="L100" s="458">
        <v>43437</v>
      </c>
      <c r="M100" s="195">
        <v>43497</v>
      </c>
      <c r="N100" s="195">
        <v>43678</v>
      </c>
      <c r="O100" s="810" t="s">
        <v>790</v>
      </c>
      <c r="P100" s="811"/>
      <c r="Q100" s="811"/>
      <c r="R100" s="812"/>
      <c r="S100" s="318" t="s">
        <v>791</v>
      </c>
      <c r="T100" s="319" t="s">
        <v>885</v>
      </c>
      <c r="U100" s="320" t="s">
        <v>613</v>
      </c>
      <c r="V100" s="269"/>
      <c r="W100" s="252" t="s">
        <v>30</v>
      </c>
      <c r="X100" s="484" t="s">
        <v>886</v>
      </c>
    </row>
    <row r="101" spans="1:26" s="454" customFormat="1" ht="72" customHeight="1" x14ac:dyDescent="0.25">
      <c r="A101" s="469"/>
      <c r="B101" s="471"/>
      <c r="C101" s="471" t="s">
        <v>123</v>
      </c>
      <c r="D101" s="472"/>
      <c r="E101" s="243" t="s">
        <v>665</v>
      </c>
      <c r="F101" s="471"/>
      <c r="G101" s="473"/>
      <c r="H101" s="466" t="s">
        <v>666</v>
      </c>
      <c r="I101" s="477" t="s">
        <v>140</v>
      </c>
      <c r="J101" s="478" t="s">
        <v>667</v>
      </c>
      <c r="K101" s="478" t="s">
        <v>668</v>
      </c>
      <c r="L101" s="475">
        <v>43585</v>
      </c>
      <c r="M101" s="475">
        <v>43587</v>
      </c>
      <c r="N101" s="475">
        <v>43615</v>
      </c>
      <c r="O101" s="810" t="s">
        <v>792</v>
      </c>
      <c r="P101" s="811"/>
      <c r="Q101" s="811"/>
      <c r="R101" s="812"/>
      <c r="S101" s="243" t="s">
        <v>793</v>
      </c>
      <c r="T101" s="429" t="s">
        <v>893</v>
      </c>
      <c r="U101" s="430" t="s">
        <v>888</v>
      </c>
      <c r="V101" s="269" t="s">
        <v>156</v>
      </c>
      <c r="W101" s="252" t="s">
        <v>30</v>
      </c>
      <c r="X101" s="243" t="s">
        <v>887</v>
      </c>
    </row>
    <row r="102" spans="1:26" s="454" customFormat="1" ht="72" customHeight="1" x14ac:dyDescent="0.25">
      <c r="A102" s="802"/>
      <c r="B102" s="803"/>
      <c r="C102" s="470"/>
      <c r="D102" s="804"/>
      <c r="E102" s="807"/>
      <c r="F102" s="803"/>
      <c r="G102" s="803"/>
      <c r="H102" s="476" t="s">
        <v>794</v>
      </c>
      <c r="I102" s="477" t="s">
        <v>140</v>
      </c>
      <c r="J102" s="477" t="s">
        <v>372</v>
      </c>
      <c r="K102" s="477" t="s">
        <v>669</v>
      </c>
      <c r="L102" s="385">
        <v>43585</v>
      </c>
      <c r="M102" s="385">
        <v>43617</v>
      </c>
      <c r="N102" s="385">
        <v>43630</v>
      </c>
      <c r="O102" s="810" t="s">
        <v>795</v>
      </c>
      <c r="P102" s="811"/>
      <c r="Q102" s="811"/>
      <c r="R102" s="812"/>
      <c r="S102" s="482" t="s">
        <v>796</v>
      </c>
      <c r="T102" s="429" t="s">
        <v>890</v>
      </c>
      <c r="U102" s="431" t="s">
        <v>889</v>
      </c>
      <c r="V102" s="269" t="s">
        <v>156</v>
      </c>
      <c r="W102" s="252" t="s">
        <v>30</v>
      </c>
      <c r="X102" s="243" t="s">
        <v>887</v>
      </c>
    </row>
    <row r="103" spans="1:26" s="454" customFormat="1" ht="72" customHeight="1" x14ac:dyDescent="0.25">
      <c r="A103" s="802"/>
      <c r="B103" s="803"/>
      <c r="C103" s="470"/>
      <c r="D103" s="804"/>
      <c r="E103" s="801"/>
      <c r="F103" s="803"/>
      <c r="G103" s="803"/>
      <c r="H103" s="482" t="s">
        <v>670</v>
      </c>
      <c r="I103" s="477" t="s">
        <v>140</v>
      </c>
      <c r="J103" s="478" t="s">
        <v>667</v>
      </c>
      <c r="K103" s="478" t="s">
        <v>671</v>
      </c>
      <c r="L103" s="475">
        <v>43585</v>
      </c>
      <c r="M103" s="475">
        <v>43556</v>
      </c>
      <c r="N103" s="475">
        <v>43800</v>
      </c>
      <c r="O103" s="810" t="s">
        <v>797</v>
      </c>
      <c r="P103" s="811"/>
      <c r="Q103" s="811"/>
      <c r="R103" s="812"/>
      <c r="S103" s="482" t="s">
        <v>798</v>
      </c>
      <c r="T103" s="429" t="s">
        <v>892</v>
      </c>
      <c r="U103" s="431" t="s">
        <v>888</v>
      </c>
      <c r="V103" s="269" t="s">
        <v>156</v>
      </c>
      <c r="W103" s="252" t="s">
        <v>30</v>
      </c>
      <c r="X103" s="243" t="s">
        <v>887</v>
      </c>
    </row>
    <row r="104" spans="1:26" s="454" customFormat="1" ht="72" customHeight="1" x14ac:dyDescent="0.25">
      <c r="A104" s="794">
        <v>36</v>
      </c>
      <c r="B104" s="796" t="s">
        <v>10</v>
      </c>
      <c r="C104" s="796" t="s">
        <v>123</v>
      </c>
      <c r="D104" s="798">
        <v>43564</v>
      </c>
      <c r="E104" s="243" t="s">
        <v>673</v>
      </c>
      <c r="F104" s="477" t="s">
        <v>17</v>
      </c>
      <c r="G104" s="820" t="s">
        <v>674</v>
      </c>
      <c r="H104" s="482" t="s">
        <v>675</v>
      </c>
      <c r="I104" s="477" t="s">
        <v>140</v>
      </c>
      <c r="J104" s="478" t="s">
        <v>676</v>
      </c>
      <c r="K104" s="478" t="s">
        <v>669</v>
      </c>
      <c r="L104" s="475">
        <v>43585</v>
      </c>
      <c r="M104" s="475">
        <v>43587</v>
      </c>
      <c r="N104" s="475">
        <v>43615</v>
      </c>
      <c r="O104" s="810" t="s">
        <v>799</v>
      </c>
      <c r="P104" s="811"/>
      <c r="Q104" s="811"/>
      <c r="R104" s="811"/>
      <c r="S104" s="410" t="s">
        <v>800</v>
      </c>
      <c r="T104" s="429" t="s">
        <v>894</v>
      </c>
      <c r="U104" s="431" t="s">
        <v>895</v>
      </c>
      <c r="V104" s="269" t="s">
        <v>156</v>
      </c>
      <c r="W104" s="252" t="s">
        <v>30</v>
      </c>
      <c r="X104" s="243" t="s">
        <v>887</v>
      </c>
    </row>
    <row r="105" spans="1:26" s="454" customFormat="1" ht="72" customHeight="1" x14ac:dyDescent="0.25">
      <c r="A105" s="802"/>
      <c r="B105" s="803" t="s">
        <v>10</v>
      </c>
      <c r="C105" s="803" t="s">
        <v>123</v>
      </c>
      <c r="D105" s="804">
        <v>43564</v>
      </c>
      <c r="E105" s="243" t="s">
        <v>677</v>
      </c>
      <c r="F105" s="477" t="s">
        <v>17</v>
      </c>
      <c r="G105" s="821"/>
      <c r="H105" s="387" t="s">
        <v>678</v>
      </c>
      <c r="I105" s="477" t="s">
        <v>140</v>
      </c>
      <c r="J105" s="477" t="s">
        <v>679</v>
      </c>
      <c r="K105" s="477" t="s">
        <v>669</v>
      </c>
      <c r="L105" s="385">
        <v>43585</v>
      </c>
      <c r="M105" s="385">
        <v>43587</v>
      </c>
      <c r="N105" s="385">
        <v>43615</v>
      </c>
      <c r="O105" s="810" t="s">
        <v>801</v>
      </c>
      <c r="P105" s="811"/>
      <c r="Q105" s="811"/>
      <c r="R105" s="812"/>
      <c r="S105" s="411" t="s">
        <v>802</v>
      </c>
      <c r="T105" s="429" t="s">
        <v>901</v>
      </c>
      <c r="U105" s="431" t="s">
        <v>902</v>
      </c>
      <c r="V105" s="269" t="s">
        <v>156</v>
      </c>
      <c r="W105" s="252" t="s">
        <v>30</v>
      </c>
      <c r="X105" s="243" t="s">
        <v>887</v>
      </c>
    </row>
    <row r="106" spans="1:26" s="454" customFormat="1" ht="72" customHeight="1" x14ac:dyDescent="0.25">
      <c r="A106" s="795"/>
      <c r="B106" s="797" t="s">
        <v>10</v>
      </c>
      <c r="C106" s="797" t="s">
        <v>123</v>
      </c>
      <c r="D106" s="799">
        <v>43564</v>
      </c>
      <c r="E106" s="388" t="s">
        <v>680</v>
      </c>
      <c r="F106" s="477" t="s">
        <v>17</v>
      </c>
      <c r="G106" s="822"/>
      <c r="H106" s="482" t="s">
        <v>681</v>
      </c>
      <c r="I106" s="477" t="s">
        <v>140</v>
      </c>
      <c r="J106" s="478" t="s">
        <v>682</v>
      </c>
      <c r="K106" s="478" t="s">
        <v>669</v>
      </c>
      <c r="L106" s="475">
        <v>43585</v>
      </c>
      <c r="M106" s="475">
        <v>43587</v>
      </c>
      <c r="N106" s="475">
        <v>43600</v>
      </c>
      <c r="O106" s="810" t="s">
        <v>803</v>
      </c>
      <c r="P106" s="811"/>
      <c r="Q106" s="811"/>
      <c r="R106" s="812"/>
      <c r="S106" s="411" t="s">
        <v>804</v>
      </c>
      <c r="T106" s="429" t="s">
        <v>901</v>
      </c>
      <c r="U106" s="431" t="s">
        <v>902</v>
      </c>
      <c r="V106" s="269" t="s">
        <v>156</v>
      </c>
      <c r="W106" s="252" t="s">
        <v>30</v>
      </c>
      <c r="X106" s="243" t="s">
        <v>887</v>
      </c>
    </row>
    <row r="107" spans="1:26" s="454" customFormat="1" ht="72" customHeight="1" x14ac:dyDescent="0.25">
      <c r="A107" s="794">
        <v>38</v>
      </c>
      <c r="B107" s="796" t="s">
        <v>10</v>
      </c>
      <c r="C107" s="796" t="s">
        <v>123</v>
      </c>
      <c r="D107" s="798">
        <v>43564</v>
      </c>
      <c r="E107" s="243" t="s">
        <v>683</v>
      </c>
      <c r="F107" s="477" t="s">
        <v>17</v>
      </c>
      <c r="G107" s="800" t="s">
        <v>684</v>
      </c>
      <c r="H107" s="482" t="s">
        <v>685</v>
      </c>
      <c r="I107" s="477" t="s">
        <v>140</v>
      </c>
      <c r="J107" s="478" t="s">
        <v>686</v>
      </c>
      <c r="K107" s="478" t="s">
        <v>668</v>
      </c>
      <c r="L107" s="475">
        <v>43585</v>
      </c>
      <c r="M107" s="475">
        <v>43587</v>
      </c>
      <c r="N107" s="475">
        <v>43615</v>
      </c>
      <c r="O107" s="810" t="s">
        <v>805</v>
      </c>
      <c r="P107" s="811"/>
      <c r="Q107" s="811"/>
      <c r="R107" s="812"/>
      <c r="S107" s="482" t="s">
        <v>806</v>
      </c>
      <c r="T107" s="429" t="s">
        <v>903</v>
      </c>
      <c r="U107" s="459"/>
      <c r="V107" s="269" t="s">
        <v>156</v>
      </c>
      <c r="W107" s="252" t="s">
        <v>30</v>
      </c>
      <c r="X107" s="243" t="s">
        <v>887</v>
      </c>
    </row>
    <row r="108" spans="1:26" s="454" customFormat="1" ht="72" customHeight="1" x14ac:dyDescent="0.25">
      <c r="A108" s="795"/>
      <c r="B108" s="797" t="s">
        <v>10</v>
      </c>
      <c r="C108" s="797" t="s">
        <v>123</v>
      </c>
      <c r="D108" s="799"/>
      <c r="E108" s="466" t="s">
        <v>687</v>
      </c>
      <c r="F108" s="477" t="s">
        <v>17</v>
      </c>
      <c r="G108" s="801"/>
      <c r="H108" s="476" t="s">
        <v>688</v>
      </c>
      <c r="I108" s="477" t="s">
        <v>140</v>
      </c>
      <c r="J108" s="478" t="s">
        <v>689</v>
      </c>
      <c r="K108" s="478" t="s">
        <v>668</v>
      </c>
      <c r="L108" s="475">
        <v>43585</v>
      </c>
      <c r="M108" s="475">
        <v>43587</v>
      </c>
      <c r="N108" s="475">
        <v>43615</v>
      </c>
      <c r="O108" s="810" t="s">
        <v>807</v>
      </c>
      <c r="P108" s="811"/>
      <c r="Q108" s="811"/>
      <c r="R108" s="812"/>
      <c r="S108" s="133" t="s">
        <v>808</v>
      </c>
      <c r="T108" s="429" t="s">
        <v>904</v>
      </c>
      <c r="U108" s="459"/>
      <c r="V108" s="269" t="s">
        <v>156</v>
      </c>
      <c r="W108" s="252" t="s">
        <v>30</v>
      </c>
      <c r="X108" s="243" t="s">
        <v>887</v>
      </c>
    </row>
    <row r="109" spans="1:26" s="454" customFormat="1" ht="72" customHeight="1" x14ac:dyDescent="0.25">
      <c r="A109" s="316">
        <v>39</v>
      </c>
      <c r="B109" s="477" t="s">
        <v>10</v>
      </c>
      <c r="C109" s="477" t="s">
        <v>123</v>
      </c>
      <c r="D109" s="389">
        <v>43564</v>
      </c>
      <c r="E109" s="482" t="s">
        <v>690</v>
      </c>
      <c r="F109" s="477" t="s">
        <v>17</v>
      </c>
      <c r="G109" s="243" t="s">
        <v>691</v>
      </c>
      <c r="H109" s="482" t="s">
        <v>692</v>
      </c>
      <c r="I109" s="477" t="s">
        <v>140</v>
      </c>
      <c r="J109" s="478" t="s">
        <v>693</v>
      </c>
      <c r="K109" s="478" t="s">
        <v>672</v>
      </c>
      <c r="L109" s="475">
        <v>43585</v>
      </c>
      <c r="M109" s="475">
        <v>43587</v>
      </c>
      <c r="N109" s="475">
        <v>43829</v>
      </c>
      <c r="O109" s="810" t="s">
        <v>809</v>
      </c>
      <c r="P109" s="811"/>
      <c r="Q109" s="811"/>
      <c r="R109" s="812"/>
      <c r="S109" s="243" t="s">
        <v>810</v>
      </c>
      <c r="T109" s="429" t="s">
        <v>905</v>
      </c>
      <c r="U109" s="443" t="s">
        <v>917</v>
      </c>
      <c r="V109" s="269" t="s">
        <v>156</v>
      </c>
      <c r="W109" s="252" t="s">
        <v>30</v>
      </c>
      <c r="X109" s="243" t="s">
        <v>887</v>
      </c>
    </row>
    <row r="110" spans="1:26" s="454" customFormat="1" ht="72" customHeight="1" x14ac:dyDescent="0.25">
      <c r="A110" s="316">
        <v>40</v>
      </c>
      <c r="B110" s="477" t="s">
        <v>10</v>
      </c>
      <c r="C110" s="477" t="s">
        <v>123</v>
      </c>
      <c r="D110" s="389">
        <v>43564</v>
      </c>
      <c r="E110" s="243" t="s">
        <v>694</v>
      </c>
      <c r="F110" s="477" t="s">
        <v>17</v>
      </c>
      <c r="G110" s="243" t="s">
        <v>695</v>
      </c>
      <c r="H110" s="482" t="s">
        <v>696</v>
      </c>
      <c r="I110" s="477" t="s">
        <v>140</v>
      </c>
      <c r="J110" s="478" t="s">
        <v>697</v>
      </c>
      <c r="K110" s="478" t="s">
        <v>698</v>
      </c>
      <c r="L110" s="475">
        <v>43585</v>
      </c>
      <c r="M110" s="475">
        <v>43586</v>
      </c>
      <c r="N110" s="475">
        <v>43615</v>
      </c>
      <c r="O110" s="810" t="s">
        <v>853</v>
      </c>
      <c r="P110" s="811"/>
      <c r="Q110" s="811"/>
      <c r="R110" s="812"/>
      <c r="S110" s="422" t="s">
        <v>854</v>
      </c>
      <c r="T110" s="429" t="s">
        <v>907</v>
      </c>
      <c r="U110" s="443" t="s">
        <v>906</v>
      </c>
      <c r="V110" s="269" t="s">
        <v>156</v>
      </c>
      <c r="W110" s="252" t="s">
        <v>30</v>
      </c>
      <c r="X110" s="243" t="s">
        <v>887</v>
      </c>
    </row>
    <row r="111" spans="1:26" s="454" customFormat="1" ht="72" customHeight="1" x14ac:dyDescent="0.25">
      <c r="A111" s="794">
        <v>41</v>
      </c>
      <c r="B111" s="796" t="s">
        <v>10</v>
      </c>
      <c r="C111" s="796" t="s">
        <v>123</v>
      </c>
      <c r="D111" s="798">
        <v>43564</v>
      </c>
      <c r="E111" s="466" t="s">
        <v>699</v>
      </c>
      <c r="F111" s="477" t="s">
        <v>17</v>
      </c>
      <c r="G111" s="805" t="s">
        <v>700</v>
      </c>
      <c r="H111" s="476" t="s">
        <v>701</v>
      </c>
      <c r="I111" s="477" t="s">
        <v>140</v>
      </c>
      <c r="J111" s="477" t="s">
        <v>702</v>
      </c>
      <c r="K111" s="477" t="s">
        <v>703</v>
      </c>
      <c r="L111" s="385">
        <v>43585</v>
      </c>
      <c r="M111" s="385">
        <v>43587</v>
      </c>
      <c r="N111" s="385">
        <v>43607</v>
      </c>
      <c r="O111" s="810" t="s">
        <v>811</v>
      </c>
      <c r="P111" s="811"/>
      <c r="Q111" s="811"/>
      <c r="R111" s="812"/>
      <c r="S111" s="423" t="s">
        <v>855</v>
      </c>
      <c r="T111" s="429" t="s">
        <v>909</v>
      </c>
      <c r="U111" s="443" t="s">
        <v>908</v>
      </c>
      <c r="V111" s="269" t="s">
        <v>156</v>
      </c>
      <c r="W111" s="252" t="s">
        <v>30</v>
      </c>
      <c r="X111" s="243" t="s">
        <v>887</v>
      </c>
    </row>
    <row r="112" spans="1:26" s="454" customFormat="1" ht="72" customHeight="1" x14ac:dyDescent="0.25">
      <c r="A112" s="802"/>
      <c r="B112" s="803"/>
      <c r="C112" s="803" t="s">
        <v>123</v>
      </c>
      <c r="D112" s="804"/>
      <c r="E112" s="800" t="s">
        <v>704</v>
      </c>
      <c r="F112" s="796" t="s">
        <v>17</v>
      </c>
      <c r="G112" s="806"/>
      <c r="H112" s="482" t="s">
        <v>705</v>
      </c>
      <c r="I112" s="477" t="s">
        <v>140</v>
      </c>
      <c r="J112" s="478" t="s">
        <v>706</v>
      </c>
      <c r="K112" s="478" t="s">
        <v>698</v>
      </c>
      <c r="L112" s="475">
        <v>43585</v>
      </c>
      <c r="M112" s="475">
        <v>43585</v>
      </c>
      <c r="N112" s="386">
        <v>43585</v>
      </c>
      <c r="O112" s="810" t="s">
        <v>812</v>
      </c>
      <c r="P112" s="811"/>
      <c r="Q112" s="811"/>
      <c r="R112" s="812"/>
      <c r="S112" s="480" t="s">
        <v>856</v>
      </c>
      <c r="T112" s="445" t="s">
        <v>911</v>
      </c>
      <c r="U112" s="443" t="s">
        <v>912</v>
      </c>
      <c r="V112" s="269" t="s">
        <v>156</v>
      </c>
      <c r="W112" s="252" t="s">
        <v>30</v>
      </c>
      <c r="X112" s="243" t="s">
        <v>887</v>
      </c>
    </row>
    <row r="113" spans="1:26" s="454" customFormat="1" ht="72" customHeight="1" x14ac:dyDescent="0.25">
      <c r="A113" s="802"/>
      <c r="B113" s="803"/>
      <c r="C113" s="803"/>
      <c r="D113" s="804"/>
      <c r="E113" s="807"/>
      <c r="F113" s="803"/>
      <c r="G113" s="806"/>
      <c r="H113" s="482" t="s">
        <v>813</v>
      </c>
      <c r="I113" s="477" t="s">
        <v>140</v>
      </c>
      <c r="J113" s="478" t="s">
        <v>706</v>
      </c>
      <c r="K113" s="478" t="s">
        <v>707</v>
      </c>
      <c r="L113" s="475">
        <v>43585</v>
      </c>
      <c r="M113" s="475">
        <v>43587</v>
      </c>
      <c r="N113" s="386">
        <v>43600</v>
      </c>
      <c r="O113" s="810" t="s">
        <v>814</v>
      </c>
      <c r="P113" s="811"/>
      <c r="Q113" s="811"/>
      <c r="R113" s="812"/>
      <c r="S113" s="422" t="s">
        <v>857</v>
      </c>
      <c r="T113" s="445" t="s">
        <v>913</v>
      </c>
      <c r="U113" s="443" t="s">
        <v>912</v>
      </c>
      <c r="V113" s="269" t="s">
        <v>156</v>
      </c>
      <c r="W113" s="252" t="s">
        <v>30</v>
      </c>
      <c r="X113" s="243" t="s">
        <v>887</v>
      </c>
    </row>
    <row r="114" spans="1:26" s="454" customFormat="1" ht="72" customHeight="1" x14ac:dyDescent="0.25">
      <c r="A114" s="802"/>
      <c r="B114" s="803"/>
      <c r="C114" s="803"/>
      <c r="D114" s="804"/>
      <c r="E114" s="801"/>
      <c r="F114" s="797"/>
      <c r="G114" s="806"/>
      <c r="H114" s="482" t="s">
        <v>708</v>
      </c>
      <c r="I114" s="477" t="s">
        <v>140</v>
      </c>
      <c r="J114" s="478" t="s">
        <v>709</v>
      </c>
      <c r="K114" s="478" t="s">
        <v>669</v>
      </c>
      <c r="L114" s="475">
        <v>43585</v>
      </c>
      <c r="M114" s="475">
        <v>43587</v>
      </c>
      <c r="N114" s="386">
        <v>43600</v>
      </c>
      <c r="O114" s="810" t="s">
        <v>815</v>
      </c>
      <c r="P114" s="811"/>
      <c r="Q114" s="811"/>
      <c r="R114" s="812"/>
      <c r="S114" s="243" t="s">
        <v>816</v>
      </c>
      <c r="T114" s="429" t="s">
        <v>910</v>
      </c>
      <c r="U114" s="431" t="s">
        <v>918</v>
      </c>
      <c r="V114" s="269" t="s">
        <v>156</v>
      </c>
      <c r="W114" s="252" t="s">
        <v>30</v>
      </c>
      <c r="X114" s="243" t="s">
        <v>887</v>
      </c>
    </row>
    <row r="115" spans="1:26" s="454" customFormat="1" ht="72" customHeight="1" x14ac:dyDescent="0.25">
      <c r="A115" s="468">
        <v>43</v>
      </c>
      <c r="B115" s="477" t="s">
        <v>10</v>
      </c>
      <c r="C115" s="477" t="s">
        <v>123</v>
      </c>
      <c r="D115" s="389">
        <v>43564</v>
      </c>
      <c r="E115" s="243" t="s">
        <v>710</v>
      </c>
      <c r="F115" s="477" t="s">
        <v>17</v>
      </c>
      <c r="G115" s="479" t="s">
        <v>711</v>
      </c>
      <c r="H115" s="482" t="s">
        <v>712</v>
      </c>
      <c r="I115" s="477" t="s">
        <v>140</v>
      </c>
      <c r="J115" s="478" t="s">
        <v>713</v>
      </c>
      <c r="K115" s="478" t="s">
        <v>669</v>
      </c>
      <c r="L115" s="475">
        <v>43585</v>
      </c>
      <c r="M115" s="475">
        <v>43587</v>
      </c>
      <c r="N115" s="475">
        <v>43600</v>
      </c>
      <c r="O115" s="810" t="s">
        <v>817</v>
      </c>
      <c r="P115" s="811"/>
      <c r="Q115" s="811"/>
      <c r="R115" s="812"/>
      <c r="S115" s="243" t="s">
        <v>818</v>
      </c>
      <c r="T115" s="429" t="s">
        <v>914</v>
      </c>
      <c r="U115" s="459"/>
      <c r="V115" s="269" t="s">
        <v>156</v>
      </c>
      <c r="W115" s="252" t="s">
        <v>30</v>
      </c>
      <c r="X115" s="243" t="s">
        <v>887</v>
      </c>
    </row>
    <row r="116" spans="1:26" s="454" customFormat="1" ht="72" customHeight="1" x14ac:dyDescent="0.25">
      <c r="A116" s="449">
        <v>44</v>
      </c>
      <c r="B116" s="796" t="s">
        <v>10</v>
      </c>
      <c r="C116" s="796" t="s">
        <v>123</v>
      </c>
      <c r="D116" s="798">
        <v>43564</v>
      </c>
      <c r="E116" s="243" t="s">
        <v>714</v>
      </c>
      <c r="F116" s="796" t="s">
        <v>17</v>
      </c>
      <c r="G116" s="800" t="s">
        <v>715</v>
      </c>
      <c r="H116" s="482" t="s">
        <v>716</v>
      </c>
      <c r="I116" s="477" t="s">
        <v>140</v>
      </c>
      <c r="J116" s="478" t="s">
        <v>717</v>
      </c>
      <c r="K116" s="478" t="s">
        <v>819</v>
      </c>
      <c r="L116" s="475">
        <v>43585</v>
      </c>
      <c r="M116" s="475">
        <v>43587</v>
      </c>
      <c r="N116" s="475">
        <v>43646</v>
      </c>
      <c r="O116" s="810" t="s">
        <v>820</v>
      </c>
      <c r="P116" s="811"/>
      <c r="Q116" s="811"/>
      <c r="R116" s="812"/>
      <c r="S116" s="243" t="s">
        <v>821</v>
      </c>
      <c r="T116" s="429" t="s">
        <v>915</v>
      </c>
      <c r="U116" s="431" t="s">
        <v>919</v>
      </c>
      <c r="V116" s="269" t="s">
        <v>156</v>
      </c>
      <c r="W116" s="252" t="s">
        <v>30</v>
      </c>
      <c r="X116" s="243" t="s">
        <v>887</v>
      </c>
    </row>
    <row r="117" spans="1:26" s="454" customFormat="1" ht="72" customHeight="1" x14ac:dyDescent="0.25">
      <c r="A117" s="450"/>
      <c r="B117" s="803"/>
      <c r="C117" s="803" t="s">
        <v>123</v>
      </c>
      <c r="D117" s="804"/>
      <c r="E117" s="466" t="s">
        <v>718</v>
      </c>
      <c r="F117" s="803"/>
      <c r="G117" s="807"/>
      <c r="H117" s="466" t="s">
        <v>719</v>
      </c>
      <c r="I117" s="477" t="s">
        <v>140</v>
      </c>
      <c r="J117" s="477" t="s">
        <v>720</v>
      </c>
      <c r="K117" s="477" t="s">
        <v>707</v>
      </c>
      <c r="L117" s="385">
        <v>43585</v>
      </c>
      <c r="M117" s="385">
        <v>43587</v>
      </c>
      <c r="N117" s="385">
        <v>43646</v>
      </c>
      <c r="O117" s="810" t="s">
        <v>822</v>
      </c>
      <c r="P117" s="811"/>
      <c r="Q117" s="811"/>
      <c r="R117" s="812"/>
      <c r="S117" s="466" t="s">
        <v>823</v>
      </c>
      <c r="T117" s="429" t="s">
        <v>915</v>
      </c>
      <c r="U117" s="399"/>
      <c r="V117" s="269" t="s">
        <v>156</v>
      </c>
      <c r="W117" s="252" t="s">
        <v>30</v>
      </c>
      <c r="X117" s="243" t="s">
        <v>887</v>
      </c>
    </row>
    <row r="118" spans="1:26" s="454" customFormat="1" ht="72" customHeight="1" x14ac:dyDescent="0.25">
      <c r="A118" s="450"/>
      <c r="B118" s="803"/>
      <c r="C118" s="803" t="s">
        <v>123</v>
      </c>
      <c r="D118" s="804"/>
      <c r="E118" s="243" t="s">
        <v>721</v>
      </c>
      <c r="F118" s="803"/>
      <c r="G118" s="807"/>
      <c r="H118" s="482" t="s">
        <v>722</v>
      </c>
      <c r="I118" s="477" t="s">
        <v>140</v>
      </c>
      <c r="J118" s="478" t="s">
        <v>723</v>
      </c>
      <c r="K118" s="478" t="s">
        <v>668</v>
      </c>
      <c r="L118" s="475">
        <v>43585</v>
      </c>
      <c r="M118" s="475">
        <v>43587</v>
      </c>
      <c r="N118" s="475">
        <v>43615</v>
      </c>
      <c r="O118" s="810" t="s">
        <v>824</v>
      </c>
      <c r="P118" s="811"/>
      <c r="Q118" s="811"/>
      <c r="R118" s="812"/>
      <c r="S118" s="384" t="s">
        <v>723</v>
      </c>
      <c r="T118" s="429" t="s">
        <v>915</v>
      </c>
      <c r="U118" s="459"/>
      <c r="V118" s="269" t="s">
        <v>156</v>
      </c>
      <c r="W118" s="252" t="s">
        <v>30</v>
      </c>
      <c r="X118" s="243" t="s">
        <v>887</v>
      </c>
    </row>
    <row r="119" spans="1:26" s="454" customFormat="1" ht="72" customHeight="1" x14ac:dyDescent="0.25">
      <c r="A119" s="450"/>
      <c r="B119" s="803"/>
      <c r="C119" s="803" t="s">
        <v>123</v>
      </c>
      <c r="D119" s="804"/>
      <c r="E119" s="466" t="s">
        <v>724</v>
      </c>
      <c r="F119" s="803"/>
      <c r="G119" s="807"/>
      <c r="H119" s="476" t="s">
        <v>825</v>
      </c>
      <c r="I119" s="477" t="s">
        <v>140</v>
      </c>
      <c r="J119" s="477" t="s">
        <v>725</v>
      </c>
      <c r="K119" s="477" t="s">
        <v>668</v>
      </c>
      <c r="L119" s="385">
        <v>43585</v>
      </c>
      <c r="M119" s="385">
        <v>43587</v>
      </c>
      <c r="N119" s="385">
        <v>43615</v>
      </c>
      <c r="O119" s="810" t="s">
        <v>826</v>
      </c>
      <c r="P119" s="811"/>
      <c r="Q119" s="811"/>
      <c r="R119" s="812"/>
      <c r="S119" s="800" t="s">
        <v>827</v>
      </c>
      <c r="T119" s="429" t="s">
        <v>915</v>
      </c>
      <c r="U119" s="459"/>
      <c r="V119" s="269" t="s">
        <v>156</v>
      </c>
      <c r="W119" s="252" t="s">
        <v>30</v>
      </c>
      <c r="X119" s="243" t="s">
        <v>887</v>
      </c>
    </row>
    <row r="120" spans="1:26" s="454" customFormat="1" ht="72" customHeight="1" x14ac:dyDescent="0.25">
      <c r="A120" s="450"/>
      <c r="B120" s="803"/>
      <c r="C120" s="803" t="s">
        <v>123</v>
      </c>
      <c r="D120" s="804"/>
      <c r="E120" s="243" t="s">
        <v>726</v>
      </c>
      <c r="F120" s="803"/>
      <c r="G120" s="807"/>
      <c r="H120" s="482" t="s">
        <v>727</v>
      </c>
      <c r="I120" s="477" t="s">
        <v>140</v>
      </c>
      <c r="J120" s="478" t="s">
        <v>725</v>
      </c>
      <c r="K120" s="478" t="s">
        <v>707</v>
      </c>
      <c r="L120" s="475">
        <v>43585</v>
      </c>
      <c r="M120" s="475">
        <v>43587</v>
      </c>
      <c r="N120" s="475">
        <v>43615</v>
      </c>
      <c r="O120" s="810"/>
      <c r="P120" s="811"/>
      <c r="Q120" s="811"/>
      <c r="R120" s="812"/>
      <c r="S120" s="801"/>
      <c r="T120" s="429" t="s">
        <v>915</v>
      </c>
      <c r="U120" s="459"/>
      <c r="V120" s="269" t="s">
        <v>156</v>
      </c>
      <c r="W120" s="252" t="s">
        <v>30</v>
      </c>
      <c r="X120" s="243" t="s">
        <v>887</v>
      </c>
    </row>
    <row r="121" spans="1:26" s="454" customFormat="1" ht="72" customHeight="1" x14ac:dyDescent="0.25">
      <c r="A121" s="450"/>
      <c r="B121" s="803"/>
      <c r="C121" s="803"/>
      <c r="D121" s="804"/>
      <c r="E121" s="243" t="s">
        <v>728</v>
      </c>
      <c r="F121" s="803"/>
      <c r="G121" s="807"/>
      <c r="H121" s="243" t="s">
        <v>729</v>
      </c>
      <c r="I121" s="477" t="s">
        <v>140</v>
      </c>
      <c r="J121" s="478" t="s">
        <v>730</v>
      </c>
      <c r="K121" s="478" t="s">
        <v>731</v>
      </c>
      <c r="L121" s="475">
        <v>43585</v>
      </c>
      <c r="M121" s="475">
        <v>43587</v>
      </c>
      <c r="N121" s="475">
        <v>43631</v>
      </c>
      <c r="O121" s="810" t="s">
        <v>828</v>
      </c>
      <c r="P121" s="811"/>
      <c r="Q121" s="811"/>
      <c r="R121" s="812"/>
      <c r="S121" s="243" t="s">
        <v>829</v>
      </c>
      <c r="T121" s="429" t="s">
        <v>916</v>
      </c>
      <c r="U121" s="459"/>
      <c r="V121" s="269" t="s">
        <v>156</v>
      </c>
      <c r="W121" s="252" t="s">
        <v>30</v>
      </c>
      <c r="X121" s="243" t="s">
        <v>887</v>
      </c>
    </row>
    <row r="122" spans="1:26" s="454" customFormat="1" ht="72" customHeight="1" x14ac:dyDescent="0.25">
      <c r="A122" s="451"/>
      <c r="B122" s="797"/>
      <c r="C122" s="797" t="s">
        <v>123</v>
      </c>
      <c r="D122" s="799"/>
      <c r="E122" s="243" t="s">
        <v>732</v>
      </c>
      <c r="F122" s="797"/>
      <c r="G122" s="801"/>
      <c r="H122" s="243" t="s">
        <v>733</v>
      </c>
      <c r="I122" s="477" t="s">
        <v>140</v>
      </c>
      <c r="J122" s="478" t="s">
        <v>725</v>
      </c>
      <c r="K122" s="478" t="s">
        <v>668</v>
      </c>
      <c r="L122" s="475">
        <v>43585</v>
      </c>
      <c r="M122" s="475">
        <v>43587</v>
      </c>
      <c r="N122" s="475">
        <v>43615</v>
      </c>
      <c r="O122" s="810" t="s">
        <v>830</v>
      </c>
      <c r="P122" s="811"/>
      <c r="Q122" s="811"/>
      <c r="R122" s="812"/>
      <c r="S122" s="243" t="s">
        <v>831</v>
      </c>
      <c r="T122" s="429" t="s">
        <v>915</v>
      </c>
      <c r="U122" s="459"/>
      <c r="V122" s="269" t="s">
        <v>156</v>
      </c>
      <c r="W122" s="252" t="s">
        <v>30</v>
      </c>
      <c r="X122" s="243" t="s">
        <v>887</v>
      </c>
    </row>
    <row r="123" spans="1:26" s="454" customFormat="1" ht="72" customHeight="1" x14ac:dyDescent="0.25">
      <c r="A123" s="316">
        <v>46</v>
      </c>
      <c r="B123" s="477" t="s">
        <v>10</v>
      </c>
      <c r="C123" s="477" t="s">
        <v>123</v>
      </c>
      <c r="D123" s="389">
        <v>43564</v>
      </c>
      <c r="E123" s="243" t="s">
        <v>734</v>
      </c>
      <c r="F123" s="477" t="s">
        <v>17</v>
      </c>
      <c r="G123" s="243" t="s">
        <v>735</v>
      </c>
      <c r="H123" s="243" t="s">
        <v>736</v>
      </c>
      <c r="I123" s="477" t="s">
        <v>140</v>
      </c>
      <c r="J123" s="478" t="s">
        <v>737</v>
      </c>
      <c r="K123" s="478" t="s">
        <v>698</v>
      </c>
      <c r="L123" s="475">
        <v>43585</v>
      </c>
      <c r="M123" s="475">
        <v>43591</v>
      </c>
      <c r="N123" s="475">
        <v>43591</v>
      </c>
      <c r="O123" s="810" t="s">
        <v>832</v>
      </c>
      <c r="P123" s="811"/>
      <c r="Q123" s="811"/>
      <c r="R123" s="811"/>
      <c r="S123" s="410" t="s">
        <v>833</v>
      </c>
      <c r="T123" s="429" t="s">
        <v>900</v>
      </c>
      <c r="U123" s="431" t="s">
        <v>899</v>
      </c>
      <c r="V123" s="269" t="s">
        <v>156</v>
      </c>
      <c r="W123" s="252" t="s">
        <v>30</v>
      </c>
      <c r="X123" s="243" t="s">
        <v>887</v>
      </c>
    </row>
    <row r="124" spans="1:26" s="454" customFormat="1" ht="72" customHeight="1" x14ac:dyDescent="0.25">
      <c r="A124" s="794">
        <v>47</v>
      </c>
      <c r="B124" s="796" t="s">
        <v>10</v>
      </c>
      <c r="C124" s="796" t="s">
        <v>123</v>
      </c>
      <c r="D124" s="798">
        <v>43564</v>
      </c>
      <c r="E124" s="243" t="s">
        <v>738</v>
      </c>
      <c r="F124" s="477" t="s">
        <v>17</v>
      </c>
      <c r="G124" s="808" t="s">
        <v>739</v>
      </c>
      <c r="H124" s="482" t="s">
        <v>740</v>
      </c>
      <c r="I124" s="477" t="s">
        <v>140</v>
      </c>
      <c r="J124" s="478" t="s">
        <v>741</v>
      </c>
      <c r="K124" s="478" t="s">
        <v>742</v>
      </c>
      <c r="L124" s="475">
        <v>43585</v>
      </c>
      <c r="M124" s="475">
        <v>43587</v>
      </c>
      <c r="N124" s="475">
        <v>43646</v>
      </c>
      <c r="O124" s="810" t="s">
        <v>834</v>
      </c>
      <c r="P124" s="811"/>
      <c r="Q124" s="811"/>
      <c r="R124" s="812"/>
      <c r="S124" s="243" t="s">
        <v>741</v>
      </c>
      <c r="T124" s="429" t="s">
        <v>898</v>
      </c>
      <c r="U124" s="459"/>
      <c r="V124" s="269" t="s">
        <v>156</v>
      </c>
      <c r="W124" s="252" t="s">
        <v>30</v>
      </c>
      <c r="X124" s="243" t="s">
        <v>887</v>
      </c>
    </row>
    <row r="125" spans="1:26" s="454" customFormat="1" ht="72" customHeight="1" x14ac:dyDescent="0.25">
      <c r="A125" s="795"/>
      <c r="B125" s="797" t="s">
        <v>10</v>
      </c>
      <c r="C125" s="797" t="s">
        <v>123</v>
      </c>
      <c r="D125" s="799">
        <v>43564</v>
      </c>
      <c r="E125" s="466" t="s">
        <v>743</v>
      </c>
      <c r="F125" s="477" t="s">
        <v>17</v>
      </c>
      <c r="G125" s="809"/>
      <c r="H125" s="476" t="s">
        <v>744</v>
      </c>
      <c r="I125" s="477" t="s">
        <v>140</v>
      </c>
      <c r="J125" s="390" t="s">
        <v>745</v>
      </c>
      <c r="K125" s="477" t="s">
        <v>742</v>
      </c>
      <c r="L125" s="385">
        <v>43585</v>
      </c>
      <c r="M125" s="385">
        <v>43587</v>
      </c>
      <c r="N125" s="385">
        <v>43615</v>
      </c>
      <c r="O125" s="810" t="s">
        <v>858</v>
      </c>
      <c r="P125" s="811"/>
      <c r="Q125" s="811"/>
      <c r="R125" s="812"/>
      <c r="S125" s="466" t="s">
        <v>859</v>
      </c>
      <c r="T125" s="429" t="s">
        <v>898</v>
      </c>
      <c r="U125" s="459"/>
      <c r="V125" s="269" t="s">
        <v>156</v>
      </c>
      <c r="W125" s="252" t="s">
        <v>30</v>
      </c>
      <c r="X125" s="243" t="s">
        <v>887</v>
      </c>
    </row>
    <row r="126" spans="1:26" s="454" customFormat="1" ht="72" customHeight="1" x14ac:dyDescent="0.25">
      <c r="A126" s="469"/>
      <c r="B126" s="471"/>
      <c r="C126" s="471"/>
      <c r="D126" s="472"/>
      <c r="E126" s="473"/>
      <c r="F126" s="471"/>
      <c r="G126" s="481"/>
      <c r="H126" s="243" t="s">
        <v>746</v>
      </c>
      <c r="I126" s="477" t="s">
        <v>140</v>
      </c>
      <c r="J126" s="478" t="s">
        <v>747</v>
      </c>
      <c r="K126" s="477" t="s">
        <v>707</v>
      </c>
      <c r="L126" s="475">
        <v>43585</v>
      </c>
      <c r="M126" s="386">
        <v>43587</v>
      </c>
      <c r="N126" s="386">
        <v>43646</v>
      </c>
      <c r="O126" s="810" t="s">
        <v>835</v>
      </c>
      <c r="P126" s="811"/>
      <c r="Q126" s="811"/>
      <c r="R126" s="812"/>
      <c r="S126" s="467" t="s">
        <v>747</v>
      </c>
      <c r="T126" s="429" t="s">
        <v>898</v>
      </c>
      <c r="U126" s="459"/>
      <c r="V126" s="269" t="s">
        <v>156</v>
      </c>
      <c r="W126" s="252" t="s">
        <v>30</v>
      </c>
      <c r="X126" s="243" t="s">
        <v>887</v>
      </c>
    </row>
    <row r="127" spans="1:26" s="454" customFormat="1" ht="72" customHeight="1" x14ac:dyDescent="0.25">
      <c r="A127" s="490"/>
      <c r="B127" s="491"/>
      <c r="C127" s="491"/>
      <c r="D127" s="492"/>
      <c r="E127" s="493"/>
      <c r="F127" s="491"/>
      <c r="G127" s="489"/>
      <c r="H127" s="466" t="s">
        <v>748</v>
      </c>
      <c r="I127" s="477" t="s">
        <v>140</v>
      </c>
      <c r="J127" s="478" t="s">
        <v>749</v>
      </c>
      <c r="K127" s="478" t="s">
        <v>698</v>
      </c>
      <c r="L127" s="475">
        <v>43585</v>
      </c>
      <c r="M127" s="475">
        <v>43587</v>
      </c>
      <c r="N127" s="475">
        <v>43600</v>
      </c>
      <c r="O127" s="810" t="s">
        <v>836</v>
      </c>
      <c r="P127" s="811"/>
      <c r="Q127" s="811"/>
      <c r="R127" s="812"/>
      <c r="S127" s="411" t="s">
        <v>837</v>
      </c>
      <c r="T127" s="429" t="s">
        <v>896</v>
      </c>
      <c r="U127" s="431" t="s">
        <v>897</v>
      </c>
      <c r="V127" s="269" t="s">
        <v>156</v>
      </c>
      <c r="W127" s="252" t="s">
        <v>30</v>
      </c>
      <c r="X127" s="243" t="s">
        <v>887</v>
      </c>
    </row>
    <row r="128" spans="1:26" s="394" customFormat="1" ht="255" x14ac:dyDescent="0.25">
      <c r="A128" s="228">
        <v>1</v>
      </c>
      <c r="B128" s="239" t="s">
        <v>10</v>
      </c>
      <c r="C128" s="239" t="s">
        <v>132</v>
      </c>
      <c r="D128" s="229">
        <v>43392</v>
      </c>
      <c r="E128" s="230" t="s">
        <v>465</v>
      </c>
      <c r="F128" s="228" t="s">
        <v>138</v>
      </c>
      <c r="G128" s="230" t="s">
        <v>466</v>
      </c>
      <c r="H128" s="230" t="s">
        <v>467</v>
      </c>
      <c r="I128" s="228" t="s">
        <v>140</v>
      </c>
      <c r="J128" s="230" t="s">
        <v>468</v>
      </c>
      <c r="K128" s="230" t="s">
        <v>469</v>
      </c>
      <c r="L128" s="229">
        <v>43439</v>
      </c>
      <c r="M128" s="229">
        <v>43480</v>
      </c>
      <c r="N128" s="229">
        <v>43539</v>
      </c>
      <c r="O128" s="824" t="s">
        <v>838</v>
      </c>
      <c r="P128" s="825"/>
      <c r="Q128" s="825"/>
      <c r="R128" s="826"/>
      <c r="S128" s="230" t="s">
        <v>839</v>
      </c>
      <c r="T128" s="69" t="s">
        <v>920</v>
      </c>
      <c r="U128" s="402" t="s">
        <v>921</v>
      </c>
      <c r="V128" s="402"/>
      <c r="W128" s="396" t="s">
        <v>30</v>
      </c>
      <c r="X128" s="69" t="s">
        <v>922</v>
      </c>
      <c r="Y128" s="16"/>
      <c r="Z128" s="1"/>
    </row>
    <row r="129" spans="1:26" s="394" customFormat="1" ht="255" x14ac:dyDescent="0.25">
      <c r="A129" s="398">
        <v>3</v>
      </c>
      <c r="B129" s="239" t="s">
        <v>129</v>
      </c>
      <c r="C129" s="239" t="s">
        <v>132</v>
      </c>
      <c r="D129" s="229">
        <v>43403</v>
      </c>
      <c r="E129" s="272" t="s">
        <v>474</v>
      </c>
      <c r="F129" s="228" t="s">
        <v>138</v>
      </c>
      <c r="G129" s="272" t="s">
        <v>475</v>
      </c>
      <c r="H129" s="272" t="s">
        <v>476</v>
      </c>
      <c r="I129" s="228" t="s">
        <v>140</v>
      </c>
      <c r="J129" s="230" t="s">
        <v>477</v>
      </c>
      <c r="K129" s="230" t="s">
        <v>469</v>
      </c>
      <c r="L129" s="229">
        <v>43439</v>
      </c>
      <c r="M129" s="229">
        <v>43511</v>
      </c>
      <c r="N129" s="229">
        <v>43661</v>
      </c>
      <c r="O129" s="824" t="s">
        <v>840</v>
      </c>
      <c r="P129" s="825"/>
      <c r="Q129" s="825"/>
      <c r="R129" s="826"/>
      <c r="S129" s="239" t="s">
        <v>841</v>
      </c>
      <c r="T129" s="69" t="s">
        <v>920</v>
      </c>
      <c r="U129" s="274" t="s">
        <v>923</v>
      </c>
      <c r="V129" s="402" t="s">
        <v>159</v>
      </c>
      <c r="W129" s="396" t="s">
        <v>30</v>
      </c>
      <c r="X129" s="69" t="s">
        <v>922</v>
      </c>
      <c r="Y129" s="1"/>
      <c r="Z129" s="1"/>
    </row>
    <row r="130" spans="1:26" s="394" customFormat="1" ht="280.5" x14ac:dyDescent="0.25">
      <c r="A130" s="398">
        <v>6</v>
      </c>
      <c r="B130" s="239" t="s">
        <v>129</v>
      </c>
      <c r="C130" s="239" t="s">
        <v>132</v>
      </c>
      <c r="D130" s="229">
        <v>43403</v>
      </c>
      <c r="E130" s="272" t="s">
        <v>482</v>
      </c>
      <c r="F130" s="228" t="s">
        <v>138</v>
      </c>
      <c r="G130" s="272" t="s">
        <v>483</v>
      </c>
      <c r="H130" s="272" t="s">
        <v>484</v>
      </c>
      <c r="I130" s="228" t="s">
        <v>140</v>
      </c>
      <c r="J130" s="230" t="s">
        <v>485</v>
      </c>
      <c r="K130" s="230" t="s">
        <v>469</v>
      </c>
      <c r="L130" s="229">
        <v>43439</v>
      </c>
      <c r="M130" s="229">
        <v>43525</v>
      </c>
      <c r="N130" s="229">
        <v>43677</v>
      </c>
      <c r="O130" s="827" t="s">
        <v>842</v>
      </c>
      <c r="P130" s="828"/>
      <c r="Q130" s="828"/>
      <c r="R130" s="829"/>
      <c r="S130" s="239" t="s">
        <v>843</v>
      </c>
      <c r="T130" s="69" t="s">
        <v>925</v>
      </c>
      <c r="U130" s="292" t="s">
        <v>924</v>
      </c>
      <c r="V130" s="444" t="s">
        <v>159</v>
      </c>
      <c r="W130" s="396" t="s">
        <v>30</v>
      </c>
      <c r="X130" s="69" t="s">
        <v>922</v>
      </c>
      <c r="Y130" s="1"/>
      <c r="Z130" s="1"/>
    </row>
    <row r="131" spans="1:26" s="249" customFormat="1" ht="186.75" customHeight="1" x14ac:dyDescent="0.25">
      <c r="A131" s="247">
        <v>1</v>
      </c>
      <c r="B131" s="247" t="s">
        <v>129</v>
      </c>
      <c r="C131" s="247" t="s">
        <v>15</v>
      </c>
      <c r="D131" s="275">
        <v>43451</v>
      </c>
      <c r="E131" s="150" t="s">
        <v>496</v>
      </c>
      <c r="F131" s="247" t="s">
        <v>138</v>
      </c>
      <c r="G131" s="150" t="s">
        <v>500</v>
      </c>
      <c r="H131" s="150" t="s">
        <v>497</v>
      </c>
      <c r="I131" s="149" t="s">
        <v>140</v>
      </c>
      <c r="J131" s="149" t="s">
        <v>498</v>
      </c>
      <c r="K131" s="149" t="s">
        <v>499</v>
      </c>
      <c r="L131" s="152">
        <v>43451</v>
      </c>
      <c r="M131" s="152">
        <v>43497</v>
      </c>
      <c r="N131" s="152">
        <v>43524</v>
      </c>
      <c r="O131" s="830" t="s">
        <v>750</v>
      </c>
      <c r="P131" s="831"/>
      <c r="Q131" s="831"/>
      <c r="R131" s="832"/>
      <c r="S131" s="146" t="s">
        <v>751</v>
      </c>
      <c r="T131" s="151" t="s">
        <v>926</v>
      </c>
      <c r="U131" s="446" t="s">
        <v>927</v>
      </c>
      <c r="V131" s="151" t="s">
        <v>159</v>
      </c>
      <c r="W131" s="246" t="s">
        <v>30</v>
      </c>
      <c r="X131" s="248" t="s">
        <v>928</v>
      </c>
      <c r="Y131" s="244"/>
    </row>
    <row r="132" spans="1:26" ht="127.5" customHeight="1" x14ac:dyDescent="0.25">
      <c r="T132" s="13"/>
    </row>
    <row r="133" spans="1:26" ht="127.5" customHeight="1" x14ac:dyDescent="0.25">
      <c r="T133" s="13"/>
    </row>
    <row r="134" spans="1:26" ht="127.5" customHeight="1" x14ac:dyDescent="0.25">
      <c r="T134" s="13"/>
    </row>
    <row r="135" spans="1:26" ht="127.5" customHeight="1" x14ac:dyDescent="0.25">
      <c r="T135" s="13"/>
    </row>
    <row r="136" spans="1:26" ht="127.5" customHeight="1" x14ac:dyDescent="0.25">
      <c r="T136" s="13"/>
    </row>
    <row r="137" spans="1:26" ht="127.5" customHeight="1" x14ac:dyDescent="0.25">
      <c r="T137" s="13"/>
    </row>
    <row r="138" spans="1:26" ht="127.5" customHeight="1" x14ac:dyDescent="0.25">
      <c r="T138" s="13"/>
    </row>
    <row r="139" spans="1:26" ht="127.5" customHeight="1" x14ac:dyDescent="0.25">
      <c r="T139" s="13"/>
    </row>
    <row r="140" spans="1:26" ht="127.5" customHeight="1" x14ac:dyDescent="0.25">
      <c r="T140" s="13"/>
    </row>
    <row r="141" spans="1:26" ht="127.5" customHeight="1" x14ac:dyDescent="0.25">
      <c r="T141" s="13"/>
    </row>
    <row r="142" spans="1:26" ht="127.5" customHeight="1" x14ac:dyDescent="0.25">
      <c r="T142" s="13"/>
    </row>
    <row r="143" spans="1:26" ht="127.5" customHeight="1" x14ac:dyDescent="0.25">
      <c r="T143" s="13"/>
    </row>
    <row r="144" spans="1:26" ht="127.5" customHeight="1" x14ac:dyDescent="0.25">
      <c r="T144" s="13"/>
    </row>
    <row r="145" spans="20:20" ht="127.5" customHeight="1" x14ac:dyDescent="0.25">
      <c r="T145" s="13"/>
    </row>
    <row r="146" spans="20:20" ht="127.5" customHeight="1" x14ac:dyDescent="0.25">
      <c r="T146" s="13"/>
    </row>
    <row r="147" spans="20:20" ht="127.5" customHeight="1" x14ac:dyDescent="0.25">
      <c r="T147" s="13"/>
    </row>
    <row r="148" spans="20:20" ht="127.5" customHeight="1" x14ac:dyDescent="0.25">
      <c r="T148" s="13"/>
    </row>
    <row r="149" spans="20:20" ht="127.5" customHeight="1" x14ac:dyDescent="0.25">
      <c r="T149" s="13"/>
    </row>
    <row r="150" spans="20:20" ht="127.5" customHeight="1" x14ac:dyDescent="0.25">
      <c r="T150" s="13"/>
    </row>
    <row r="151" spans="20:20" ht="127.5" customHeight="1" x14ac:dyDescent="0.25">
      <c r="T151" s="13"/>
    </row>
    <row r="152" spans="20:20" ht="127.5" customHeight="1" x14ac:dyDescent="0.25">
      <c r="T152" s="13"/>
    </row>
    <row r="153" spans="20:20" ht="127.5" customHeight="1" x14ac:dyDescent="0.25">
      <c r="T153" s="13"/>
    </row>
    <row r="154" spans="20:20" ht="127.5" customHeight="1" x14ac:dyDescent="0.25">
      <c r="T154" s="13"/>
    </row>
    <row r="155" spans="20:20" ht="127.5" customHeight="1" x14ac:dyDescent="0.25">
      <c r="T155" s="13"/>
    </row>
    <row r="156" spans="20:20" ht="127.5" customHeight="1" x14ac:dyDescent="0.25">
      <c r="T156" s="13"/>
    </row>
    <row r="157" spans="20:20" ht="127.5" customHeight="1" x14ac:dyDescent="0.25">
      <c r="T157" s="13"/>
    </row>
    <row r="158" spans="20:20" ht="127.5" customHeight="1" x14ac:dyDescent="0.25">
      <c r="T158" s="13"/>
    </row>
    <row r="159" spans="20:20" ht="127.5" customHeight="1" x14ac:dyDescent="0.25">
      <c r="T159" s="13"/>
    </row>
    <row r="160" spans="20:20" ht="127.5" customHeight="1" x14ac:dyDescent="0.25">
      <c r="T160" s="13"/>
    </row>
    <row r="161" spans="20:20" ht="127.5" customHeight="1" x14ac:dyDescent="0.25">
      <c r="T161" s="13"/>
    </row>
    <row r="162" spans="20:20" x14ac:dyDescent="0.25">
      <c r="T162" s="13"/>
    </row>
    <row r="163" spans="20:20" x14ac:dyDescent="0.25">
      <c r="T163" s="13"/>
    </row>
    <row r="164" spans="20:20" x14ac:dyDescent="0.25">
      <c r="T164" s="13"/>
    </row>
    <row r="165" spans="20:20" x14ac:dyDescent="0.25">
      <c r="T165" s="13"/>
    </row>
    <row r="166" spans="20:20" x14ac:dyDescent="0.25">
      <c r="T166" s="13"/>
    </row>
    <row r="167" spans="20:20" x14ac:dyDescent="0.25">
      <c r="T167" s="13"/>
    </row>
    <row r="168" spans="20:20" x14ac:dyDescent="0.25">
      <c r="T168" s="13"/>
    </row>
    <row r="169" spans="20:20" x14ac:dyDescent="0.25">
      <c r="T169" s="13"/>
    </row>
    <row r="170" spans="20:20" x14ac:dyDescent="0.25">
      <c r="T170" s="13"/>
    </row>
    <row r="171" spans="20:20" x14ac:dyDescent="0.25">
      <c r="T171" s="13"/>
    </row>
    <row r="172" spans="20:20" x14ac:dyDescent="0.25">
      <c r="T172" s="13"/>
    </row>
    <row r="173" spans="20:20" x14ac:dyDescent="0.25">
      <c r="T173" s="13"/>
    </row>
    <row r="174" spans="20:20" x14ac:dyDescent="0.25">
      <c r="T174" s="13"/>
    </row>
    <row r="175" spans="20:20" x14ac:dyDescent="0.25">
      <c r="T175" s="13"/>
    </row>
    <row r="176" spans="20:20" x14ac:dyDescent="0.25">
      <c r="T176" s="13"/>
    </row>
    <row r="177" spans="20:20" x14ac:dyDescent="0.25">
      <c r="T177" s="13"/>
    </row>
    <row r="178" spans="20:20" x14ac:dyDescent="0.25">
      <c r="T178" s="13"/>
    </row>
    <row r="179" spans="20:20" x14ac:dyDescent="0.25">
      <c r="T179" s="13"/>
    </row>
    <row r="180" spans="20:20" x14ac:dyDescent="0.25">
      <c r="T180" s="13"/>
    </row>
    <row r="181" spans="20:20" x14ac:dyDescent="0.25">
      <c r="T181" s="13"/>
    </row>
    <row r="182" spans="20:20" x14ac:dyDescent="0.25">
      <c r="T182" s="13"/>
    </row>
    <row r="183" spans="20:20" x14ac:dyDescent="0.25">
      <c r="T183" s="13"/>
    </row>
    <row r="184" spans="20:20" x14ac:dyDescent="0.25">
      <c r="T184" s="13"/>
    </row>
    <row r="185" spans="20:20" x14ac:dyDescent="0.25">
      <c r="T185" s="13"/>
    </row>
    <row r="186" spans="20:20" x14ac:dyDescent="0.25">
      <c r="T186" s="13"/>
    </row>
    <row r="187" spans="20:20" x14ac:dyDescent="0.25">
      <c r="T187" s="13"/>
    </row>
    <row r="188" spans="20:20" x14ac:dyDescent="0.25">
      <c r="T188" s="13"/>
    </row>
    <row r="189" spans="20:20" x14ac:dyDescent="0.25">
      <c r="T189" s="13"/>
    </row>
    <row r="190" spans="20:20" x14ac:dyDescent="0.25">
      <c r="T190" s="13"/>
    </row>
    <row r="191" spans="20:20" x14ac:dyDescent="0.25">
      <c r="T191" s="13"/>
    </row>
    <row r="192" spans="20:20" x14ac:dyDescent="0.25">
      <c r="T192" s="13"/>
    </row>
    <row r="193" spans="20:20" x14ac:dyDescent="0.25">
      <c r="T193" s="13"/>
    </row>
    <row r="194" spans="20:20" x14ac:dyDescent="0.25">
      <c r="T194" s="13"/>
    </row>
    <row r="195" spans="20:20" x14ac:dyDescent="0.25">
      <c r="T195" s="13"/>
    </row>
    <row r="196" spans="20:20" x14ac:dyDescent="0.25">
      <c r="T196" s="13"/>
    </row>
    <row r="197" spans="20:20" x14ac:dyDescent="0.25">
      <c r="T197" s="13"/>
    </row>
    <row r="198" spans="20:20" x14ac:dyDescent="0.25">
      <c r="T198" s="13"/>
    </row>
    <row r="199" spans="20:20" x14ac:dyDescent="0.25">
      <c r="T199" s="13"/>
    </row>
    <row r="200" spans="20:20" x14ac:dyDescent="0.25">
      <c r="T200" s="13"/>
    </row>
    <row r="201" spans="20:20" x14ac:dyDescent="0.25">
      <c r="T201" s="13"/>
    </row>
    <row r="202" spans="20:20" x14ac:dyDescent="0.25">
      <c r="T202" s="13"/>
    </row>
    <row r="203" spans="20:20" x14ac:dyDescent="0.25">
      <c r="T203" s="13"/>
    </row>
    <row r="204" spans="20:20" x14ac:dyDescent="0.25">
      <c r="T204" s="13"/>
    </row>
    <row r="205" spans="20:20" x14ac:dyDescent="0.25">
      <c r="T205" s="13"/>
    </row>
    <row r="206" spans="20:20" x14ac:dyDescent="0.25">
      <c r="T206" s="13"/>
    </row>
    <row r="207" spans="20:20" x14ac:dyDescent="0.25">
      <c r="T207" s="13"/>
    </row>
    <row r="208" spans="20:20" x14ac:dyDescent="0.25">
      <c r="T208" s="13"/>
    </row>
    <row r="209" spans="20:20" x14ac:dyDescent="0.25">
      <c r="T209" s="13"/>
    </row>
    <row r="210" spans="20:20" x14ac:dyDescent="0.25">
      <c r="T210" s="13"/>
    </row>
    <row r="211" spans="20:20" x14ac:dyDescent="0.25">
      <c r="T211" s="13"/>
    </row>
    <row r="212" spans="20:20" x14ac:dyDescent="0.25">
      <c r="T212" s="13"/>
    </row>
    <row r="213" spans="20:20" x14ac:dyDescent="0.25">
      <c r="T213" s="13"/>
    </row>
    <row r="214" spans="20:20" x14ac:dyDescent="0.25">
      <c r="T214" s="13"/>
    </row>
    <row r="215" spans="20:20" x14ac:dyDescent="0.25">
      <c r="T215" s="13"/>
    </row>
    <row r="216" spans="20:20" x14ac:dyDescent="0.25">
      <c r="T216" s="13"/>
    </row>
    <row r="217" spans="20:20" x14ac:dyDescent="0.25">
      <c r="T217" s="13"/>
    </row>
    <row r="218" spans="20:20" x14ac:dyDescent="0.25">
      <c r="T218" s="13"/>
    </row>
    <row r="219" spans="20:20" x14ac:dyDescent="0.25">
      <c r="T219" s="13"/>
    </row>
    <row r="220" spans="20:20" x14ac:dyDescent="0.25">
      <c r="T220" s="13"/>
    </row>
    <row r="221" spans="20:20" x14ac:dyDescent="0.25">
      <c r="T221" s="13"/>
    </row>
    <row r="222" spans="20:20" x14ac:dyDescent="0.25">
      <c r="T222" s="13"/>
    </row>
    <row r="223" spans="20:20" x14ac:dyDescent="0.25">
      <c r="T223" s="13"/>
    </row>
    <row r="224" spans="20:20" x14ac:dyDescent="0.25">
      <c r="T224" s="13"/>
    </row>
    <row r="225" spans="20:20" x14ac:dyDescent="0.25">
      <c r="T225" s="13"/>
    </row>
    <row r="226" spans="20:20" x14ac:dyDescent="0.25">
      <c r="T226" s="13"/>
    </row>
    <row r="227" spans="20:20" x14ac:dyDescent="0.25">
      <c r="T227" s="13"/>
    </row>
    <row r="228" spans="20:20" x14ac:dyDescent="0.25">
      <c r="T228" s="13"/>
    </row>
    <row r="229" spans="20:20" x14ac:dyDescent="0.25">
      <c r="T229" s="13"/>
    </row>
    <row r="230" spans="20:20" x14ac:dyDescent="0.25">
      <c r="T230" s="13"/>
    </row>
    <row r="231" spans="20:20" x14ac:dyDescent="0.25">
      <c r="T231" s="13"/>
    </row>
    <row r="232" spans="20:20" x14ac:dyDescent="0.25">
      <c r="T232" s="13"/>
    </row>
    <row r="233" spans="20:20" x14ac:dyDescent="0.25">
      <c r="T233" s="13"/>
    </row>
    <row r="234" spans="20:20" x14ac:dyDescent="0.25">
      <c r="T234" s="13"/>
    </row>
    <row r="235" spans="20:20" x14ac:dyDescent="0.25">
      <c r="T235" s="13"/>
    </row>
    <row r="236" spans="20:20" x14ac:dyDescent="0.25">
      <c r="T236" s="13"/>
    </row>
    <row r="237" spans="20:20" x14ac:dyDescent="0.25">
      <c r="T237" s="13"/>
    </row>
    <row r="238" spans="20:20" x14ac:dyDescent="0.25">
      <c r="T238" s="13"/>
    </row>
    <row r="239" spans="20:20" x14ac:dyDescent="0.25">
      <c r="T239" s="13"/>
    </row>
    <row r="240" spans="20:20" x14ac:dyDescent="0.25">
      <c r="T240" s="13"/>
    </row>
    <row r="241" spans="20:20" x14ac:dyDescent="0.25">
      <c r="T241" s="13"/>
    </row>
    <row r="242" spans="20:20" x14ac:dyDescent="0.25">
      <c r="T242" s="13"/>
    </row>
    <row r="243" spans="20:20" x14ac:dyDescent="0.25">
      <c r="T243" s="13"/>
    </row>
    <row r="244" spans="20:20" x14ac:dyDescent="0.25">
      <c r="T244" s="13"/>
    </row>
    <row r="245" spans="20:20" x14ac:dyDescent="0.25">
      <c r="T245" s="13"/>
    </row>
    <row r="246" spans="20:20" x14ac:dyDescent="0.25">
      <c r="T246" s="13"/>
    </row>
    <row r="247" spans="20:20" x14ac:dyDescent="0.25">
      <c r="T247" s="13"/>
    </row>
    <row r="248" spans="20:20" x14ac:dyDescent="0.25">
      <c r="T248" s="13"/>
    </row>
    <row r="249" spans="20:20" x14ac:dyDescent="0.25">
      <c r="T249" s="13"/>
    </row>
    <row r="250" spans="20:20" x14ac:dyDescent="0.25">
      <c r="T250" s="13"/>
    </row>
    <row r="251" spans="20:20" x14ac:dyDescent="0.25">
      <c r="T251" s="13"/>
    </row>
    <row r="252" spans="20:20" x14ac:dyDescent="0.25">
      <c r="T252" s="13"/>
    </row>
    <row r="253" spans="20:20" x14ac:dyDescent="0.25">
      <c r="T253" s="13"/>
    </row>
    <row r="254" spans="20:20" x14ac:dyDescent="0.25">
      <c r="T254" s="13"/>
    </row>
    <row r="255" spans="20:20" x14ac:dyDescent="0.25">
      <c r="T255" s="13"/>
    </row>
    <row r="256" spans="20:20" x14ac:dyDescent="0.25">
      <c r="T256" s="13"/>
    </row>
    <row r="257" spans="20:20" x14ac:dyDescent="0.25">
      <c r="T257" s="13"/>
    </row>
    <row r="258" spans="20:20" x14ac:dyDescent="0.25">
      <c r="T258" s="13"/>
    </row>
    <row r="259" spans="20:20" x14ac:dyDescent="0.25">
      <c r="T259" s="13"/>
    </row>
    <row r="260" spans="20:20" x14ac:dyDescent="0.25">
      <c r="T260" s="13"/>
    </row>
    <row r="261" spans="20:20" x14ac:dyDescent="0.25">
      <c r="T261" s="13"/>
    </row>
    <row r="262" spans="20:20" x14ac:dyDescent="0.25">
      <c r="T262" s="13"/>
    </row>
    <row r="263" spans="20:20" x14ac:dyDescent="0.25">
      <c r="T263" s="13"/>
    </row>
    <row r="264" spans="20:20" x14ac:dyDescent="0.25">
      <c r="T264" s="13"/>
    </row>
    <row r="265" spans="20:20" x14ac:dyDescent="0.25">
      <c r="T265" s="13"/>
    </row>
    <row r="266" spans="20:20" x14ac:dyDescent="0.25">
      <c r="T266" s="13"/>
    </row>
    <row r="267" spans="20:20" x14ac:dyDescent="0.25">
      <c r="T267" s="13"/>
    </row>
    <row r="268" spans="20:20" x14ac:dyDescent="0.25">
      <c r="T268" s="13"/>
    </row>
    <row r="269" spans="20:20" x14ac:dyDescent="0.25">
      <c r="T269" s="13"/>
    </row>
    <row r="270" spans="20:20" x14ac:dyDescent="0.25">
      <c r="T270" s="13"/>
    </row>
    <row r="271" spans="20:20" x14ac:dyDescent="0.25">
      <c r="T271" s="13"/>
    </row>
    <row r="272" spans="20:20" x14ac:dyDescent="0.25">
      <c r="T272" s="13"/>
    </row>
    <row r="273" spans="20:20" x14ac:dyDescent="0.25">
      <c r="T273" s="13"/>
    </row>
    <row r="274" spans="20:20" x14ac:dyDescent="0.25">
      <c r="T274" s="13"/>
    </row>
    <row r="275" spans="20:20" x14ac:dyDescent="0.25">
      <c r="T275" s="13"/>
    </row>
    <row r="276" spans="20:20" x14ac:dyDescent="0.25">
      <c r="T276" s="13"/>
    </row>
    <row r="277" spans="20:20" x14ac:dyDescent="0.25">
      <c r="T277" s="13"/>
    </row>
    <row r="278" spans="20:20" x14ac:dyDescent="0.25">
      <c r="T278" s="13"/>
    </row>
    <row r="279" spans="20:20" x14ac:dyDescent="0.25">
      <c r="T279" s="13"/>
    </row>
    <row r="280" spans="20:20" x14ac:dyDescent="0.25">
      <c r="T280" s="13"/>
    </row>
    <row r="281" spans="20:20" x14ac:dyDescent="0.25">
      <c r="T281" s="13"/>
    </row>
    <row r="282" spans="20:20" x14ac:dyDescent="0.25">
      <c r="T282" s="13"/>
    </row>
    <row r="283" spans="20:20" x14ac:dyDescent="0.25">
      <c r="T283" s="13"/>
    </row>
    <row r="284" spans="20:20" x14ac:dyDescent="0.25">
      <c r="T284" s="13"/>
    </row>
    <row r="285" spans="20:20" x14ac:dyDescent="0.25">
      <c r="T285" s="13"/>
    </row>
    <row r="286" spans="20:20" x14ac:dyDescent="0.25">
      <c r="T286" s="13"/>
    </row>
    <row r="287" spans="20:20" x14ac:dyDescent="0.25">
      <c r="T287" s="13"/>
    </row>
    <row r="288" spans="20:20" x14ac:dyDescent="0.25">
      <c r="T288" s="13"/>
    </row>
    <row r="289" spans="20:20" x14ac:dyDescent="0.25">
      <c r="T289" s="13"/>
    </row>
    <row r="290" spans="20:20" x14ac:dyDescent="0.25">
      <c r="T290" s="13"/>
    </row>
    <row r="291" spans="20:20" x14ac:dyDescent="0.25">
      <c r="T291" s="13"/>
    </row>
    <row r="292" spans="20:20" x14ac:dyDescent="0.25">
      <c r="T292" s="13"/>
    </row>
    <row r="293" spans="20:20" x14ac:dyDescent="0.25">
      <c r="T293" s="13"/>
    </row>
    <row r="294" spans="20:20" x14ac:dyDescent="0.25">
      <c r="T294" s="13"/>
    </row>
    <row r="295" spans="20:20" x14ac:dyDescent="0.25">
      <c r="T295" s="13"/>
    </row>
    <row r="296" spans="20:20" x14ac:dyDescent="0.25">
      <c r="T296" s="13"/>
    </row>
    <row r="297" spans="20:20" x14ac:dyDescent="0.25">
      <c r="T297" s="13"/>
    </row>
    <row r="298" spans="20:20" x14ac:dyDescent="0.25">
      <c r="T298" s="13"/>
    </row>
    <row r="299" spans="20:20" x14ac:dyDescent="0.25">
      <c r="T299" s="13"/>
    </row>
    <row r="300" spans="20:20" x14ac:dyDescent="0.25">
      <c r="T300" s="13"/>
    </row>
    <row r="301" spans="20:20" x14ac:dyDescent="0.25">
      <c r="T301" s="13"/>
    </row>
    <row r="302" spans="20:20" x14ac:dyDescent="0.25">
      <c r="T302" s="13"/>
    </row>
    <row r="303" spans="20:20" x14ac:dyDescent="0.25">
      <c r="T303" s="13"/>
    </row>
    <row r="304" spans="20:20" x14ac:dyDescent="0.25">
      <c r="T304" s="13"/>
    </row>
    <row r="305" spans="20:20" x14ac:dyDescent="0.25">
      <c r="T305" s="13"/>
    </row>
    <row r="306" spans="20:20" x14ac:dyDescent="0.25">
      <c r="T306" s="13"/>
    </row>
    <row r="307" spans="20:20" x14ac:dyDescent="0.25">
      <c r="T307" s="13"/>
    </row>
    <row r="308" spans="20:20" x14ac:dyDescent="0.25">
      <c r="T308" s="13"/>
    </row>
    <row r="309" spans="20:20" x14ac:dyDescent="0.25">
      <c r="T309" s="13"/>
    </row>
    <row r="310" spans="20:20" x14ac:dyDescent="0.25">
      <c r="T310" s="13"/>
    </row>
    <row r="311" spans="20:20" x14ac:dyDescent="0.25">
      <c r="T311" s="13"/>
    </row>
    <row r="312" spans="20:20" x14ac:dyDescent="0.25">
      <c r="T312" s="13"/>
    </row>
    <row r="313" spans="20:20" x14ac:dyDescent="0.25">
      <c r="T313" s="13"/>
    </row>
    <row r="314" spans="20:20" x14ac:dyDescent="0.25">
      <c r="T314" s="13"/>
    </row>
    <row r="315" spans="20:20" x14ac:dyDescent="0.25">
      <c r="T315" s="13"/>
    </row>
    <row r="316" spans="20:20" x14ac:dyDescent="0.25">
      <c r="T316" s="13"/>
    </row>
    <row r="317" spans="20:20" x14ac:dyDescent="0.25">
      <c r="T317" s="13"/>
    </row>
    <row r="318" spans="20:20" x14ac:dyDescent="0.25">
      <c r="T318" s="13"/>
    </row>
    <row r="319" spans="20:20" x14ac:dyDescent="0.25">
      <c r="T319" s="13"/>
    </row>
    <row r="320" spans="20:20" x14ac:dyDescent="0.25">
      <c r="T320" s="13"/>
    </row>
    <row r="321" spans="20:20" x14ac:dyDescent="0.25">
      <c r="T321" s="13"/>
    </row>
    <row r="322" spans="20:20" x14ac:dyDescent="0.25">
      <c r="T322" s="13"/>
    </row>
    <row r="323" spans="20:20" x14ac:dyDescent="0.25">
      <c r="T323" s="13"/>
    </row>
    <row r="324" spans="20:20" x14ac:dyDescent="0.25">
      <c r="T324" s="13"/>
    </row>
    <row r="325" spans="20:20" x14ac:dyDescent="0.25">
      <c r="T325" s="13"/>
    </row>
    <row r="326" spans="20:20" x14ac:dyDescent="0.25">
      <c r="T326" s="13"/>
    </row>
    <row r="327" spans="20:20" x14ac:dyDescent="0.25">
      <c r="T327" s="13"/>
    </row>
    <row r="328" spans="20:20" x14ac:dyDescent="0.25">
      <c r="T328" s="13"/>
    </row>
    <row r="329" spans="20:20" x14ac:dyDescent="0.25">
      <c r="T329" s="13"/>
    </row>
    <row r="330" spans="20:20" x14ac:dyDescent="0.25">
      <c r="T330" s="13"/>
    </row>
    <row r="331" spans="20:20" x14ac:dyDescent="0.25">
      <c r="T331" s="13"/>
    </row>
    <row r="332" spans="20:20" x14ac:dyDescent="0.25">
      <c r="T332" s="13"/>
    </row>
    <row r="333" spans="20:20" x14ac:dyDescent="0.25">
      <c r="T333" s="13"/>
    </row>
    <row r="334" spans="20:20" x14ac:dyDescent="0.25">
      <c r="T334" s="13"/>
    </row>
    <row r="335" spans="20:20" x14ac:dyDescent="0.25">
      <c r="T335" s="13"/>
    </row>
    <row r="336" spans="20:20" x14ac:dyDescent="0.25">
      <c r="T336" s="13"/>
    </row>
    <row r="337" spans="20:20" x14ac:dyDescent="0.25">
      <c r="T337" s="13"/>
    </row>
    <row r="338" spans="20:20" x14ac:dyDescent="0.25">
      <c r="T338" s="13"/>
    </row>
    <row r="339" spans="20:20" x14ac:dyDescent="0.25">
      <c r="T339" s="13"/>
    </row>
    <row r="340" spans="20:20" x14ac:dyDescent="0.25">
      <c r="T340" s="13"/>
    </row>
    <row r="341" spans="20:20" x14ac:dyDescent="0.25">
      <c r="T341" s="13"/>
    </row>
    <row r="342" spans="20:20" x14ac:dyDescent="0.25">
      <c r="T342" s="13"/>
    </row>
    <row r="343" spans="20:20" x14ac:dyDescent="0.25">
      <c r="T343" s="13"/>
    </row>
    <row r="344" spans="20:20" x14ac:dyDescent="0.25">
      <c r="T344" s="13"/>
    </row>
    <row r="345" spans="20:20" x14ac:dyDescent="0.25">
      <c r="T345" s="13"/>
    </row>
    <row r="346" spans="20:20" x14ac:dyDescent="0.25">
      <c r="T346" s="13"/>
    </row>
    <row r="347" spans="20:20" x14ac:dyDescent="0.25">
      <c r="T347" s="13"/>
    </row>
    <row r="348" spans="20:20" x14ac:dyDescent="0.25">
      <c r="T348" s="13"/>
    </row>
    <row r="349" spans="20:20" x14ac:dyDescent="0.25">
      <c r="T349" s="13"/>
    </row>
    <row r="350" spans="20:20" x14ac:dyDescent="0.25">
      <c r="T350" s="13"/>
    </row>
    <row r="351" spans="20:20" x14ac:dyDescent="0.25">
      <c r="T351" s="13"/>
    </row>
    <row r="352" spans="20:20" x14ac:dyDescent="0.25">
      <c r="T352" s="13"/>
    </row>
    <row r="353" spans="20:20" x14ac:dyDescent="0.25">
      <c r="T353" s="13"/>
    </row>
    <row r="354" spans="20:20" x14ac:dyDescent="0.25">
      <c r="T354" s="13"/>
    </row>
    <row r="355" spans="20:20" x14ac:dyDescent="0.25">
      <c r="T355" s="13"/>
    </row>
    <row r="356" spans="20:20" x14ac:dyDescent="0.25">
      <c r="T356" s="13"/>
    </row>
    <row r="357" spans="20:20" x14ac:dyDescent="0.25">
      <c r="T357" s="13"/>
    </row>
    <row r="358" spans="20:20" x14ac:dyDescent="0.25">
      <c r="T358" s="13"/>
    </row>
    <row r="359" spans="20:20" x14ac:dyDescent="0.25">
      <c r="T359" s="13"/>
    </row>
    <row r="360" spans="20:20" x14ac:dyDescent="0.25">
      <c r="T360" s="13"/>
    </row>
    <row r="361" spans="20:20" x14ac:dyDescent="0.25">
      <c r="T361" s="13"/>
    </row>
    <row r="362" spans="20:20" x14ac:dyDescent="0.25">
      <c r="T362" s="13"/>
    </row>
    <row r="363" spans="20:20" x14ac:dyDescent="0.25">
      <c r="T363" s="13"/>
    </row>
    <row r="364" spans="20:20" x14ac:dyDescent="0.25">
      <c r="T364" s="13"/>
    </row>
    <row r="365" spans="20:20" x14ac:dyDescent="0.25">
      <c r="T365" s="13"/>
    </row>
    <row r="366" spans="20:20" x14ac:dyDescent="0.25">
      <c r="T366" s="13"/>
    </row>
    <row r="367" spans="20:20" x14ac:dyDescent="0.25">
      <c r="T367" s="13"/>
    </row>
    <row r="368" spans="20:20" x14ac:dyDescent="0.25">
      <c r="T368" s="13"/>
    </row>
    <row r="369" spans="20:20" x14ac:dyDescent="0.25">
      <c r="T369" s="13"/>
    </row>
    <row r="370" spans="20:20" x14ac:dyDescent="0.25">
      <c r="T370" s="13"/>
    </row>
    <row r="371" spans="20:20" x14ac:dyDescent="0.25">
      <c r="T371" s="13"/>
    </row>
    <row r="372" spans="20:20" x14ac:dyDescent="0.25">
      <c r="T372" s="13"/>
    </row>
    <row r="373" spans="20:20" x14ac:dyDescent="0.25">
      <c r="T373" s="13"/>
    </row>
    <row r="374" spans="20:20" x14ac:dyDescent="0.25">
      <c r="T374" s="13"/>
    </row>
    <row r="375" spans="20:20" x14ac:dyDescent="0.25">
      <c r="T375" s="13"/>
    </row>
    <row r="376" spans="20:20" x14ac:dyDescent="0.25">
      <c r="T376" s="13"/>
    </row>
    <row r="377" spans="20:20" x14ac:dyDescent="0.25">
      <c r="T377" s="13"/>
    </row>
    <row r="378" spans="20:20" x14ac:dyDescent="0.25">
      <c r="T378" s="13"/>
    </row>
    <row r="379" spans="20:20" x14ac:dyDescent="0.25">
      <c r="T379" s="13"/>
    </row>
    <row r="380" spans="20:20" x14ac:dyDescent="0.25">
      <c r="T380" s="13"/>
    </row>
    <row r="381" spans="20:20" x14ac:dyDescent="0.25">
      <c r="T381" s="13"/>
    </row>
    <row r="382" spans="20:20" x14ac:dyDescent="0.25">
      <c r="T382" s="13"/>
    </row>
    <row r="383" spans="20:20" x14ac:dyDescent="0.25">
      <c r="T383" s="13"/>
    </row>
    <row r="384" spans="20:20" x14ac:dyDescent="0.25">
      <c r="T384" s="13"/>
    </row>
    <row r="385" spans="20:20" x14ac:dyDescent="0.25">
      <c r="T385" s="13"/>
    </row>
    <row r="386" spans="20:20" x14ac:dyDescent="0.25">
      <c r="T386" s="13"/>
    </row>
    <row r="387" spans="20:20" x14ac:dyDescent="0.25">
      <c r="T387" s="13"/>
    </row>
    <row r="388" spans="20:20" x14ac:dyDescent="0.25">
      <c r="T388" s="13"/>
    </row>
    <row r="389" spans="20:20" x14ac:dyDescent="0.25">
      <c r="T389" s="13"/>
    </row>
    <row r="390" spans="20:20" x14ac:dyDescent="0.25">
      <c r="T390" s="13"/>
    </row>
    <row r="391" spans="20:20" x14ac:dyDescent="0.25">
      <c r="T391" s="13"/>
    </row>
    <row r="392" spans="20:20" x14ac:dyDescent="0.25">
      <c r="T392" s="13"/>
    </row>
    <row r="393" spans="20:20" x14ac:dyDescent="0.25">
      <c r="T393" s="13"/>
    </row>
    <row r="394" spans="20:20" x14ac:dyDescent="0.25">
      <c r="T394" s="13"/>
    </row>
    <row r="395" spans="20:20" x14ac:dyDescent="0.25">
      <c r="T395" s="13"/>
    </row>
    <row r="396" spans="20:20" x14ac:dyDescent="0.25">
      <c r="T396" s="13"/>
    </row>
    <row r="397" spans="20:20" x14ac:dyDescent="0.25">
      <c r="T397" s="13"/>
    </row>
    <row r="398" spans="20:20" x14ac:dyDescent="0.25">
      <c r="T398" s="13"/>
    </row>
    <row r="399" spans="20:20" x14ac:dyDescent="0.25">
      <c r="T399" s="13"/>
    </row>
    <row r="400" spans="20:20" x14ac:dyDescent="0.25">
      <c r="T400" s="13"/>
    </row>
    <row r="401" spans="20:20" x14ac:dyDescent="0.25">
      <c r="T401" s="13"/>
    </row>
    <row r="402" spans="20:20" x14ac:dyDescent="0.25">
      <c r="T402" s="13"/>
    </row>
    <row r="403" spans="20:20" x14ac:dyDescent="0.25">
      <c r="T403" s="13"/>
    </row>
    <row r="404" spans="20:20" x14ac:dyDescent="0.25">
      <c r="T404" s="13"/>
    </row>
    <row r="405" spans="20:20" x14ac:dyDescent="0.25">
      <c r="T405" s="13"/>
    </row>
    <row r="406" spans="20:20" x14ac:dyDescent="0.25">
      <c r="T406" s="13"/>
    </row>
    <row r="407" spans="20:20" x14ac:dyDescent="0.25">
      <c r="T407" s="13"/>
    </row>
    <row r="408" spans="20:20" x14ac:dyDescent="0.25">
      <c r="T408" s="13"/>
    </row>
    <row r="409" spans="20:20" x14ac:dyDescent="0.25">
      <c r="T409" s="13"/>
    </row>
    <row r="410" spans="20:20" x14ac:dyDescent="0.25">
      <c r="T410" s="13"/>
    </row>
    <row r="411" spans="20:20" x14ac:dyDescent="0.25">
      <c r="T411" s="13"/>
    </row>
    <row r="412" spans="20:20" x14ac:dyDescent="0.25">
      <c r="T412" s="13"/>
    </row>
    <row r="413" spans="20:20" x14ac:dyDescent="0.25">
      <c r="T413" s="13"/>
    </row>
    <row r="414" spans="20:20" x14ac:dyDescent="0.25">
      <c r="T414" s="13"/>
    </row>
    <row r="415" spans="20:20" x14ac:dyDescent="0.25">
      <c r="T415" s="13"/>
    </row>
    <row r="416" spans="20:20" x14ac:dyDescent="0.25">
      <c r="T416" s="13"/>
    </row>
    <row r="417" spans="20:20" x14ac:dyDescent="0.25">
      <c r="T417" s="13"/>
    </row>
    <row r="418" spans="20:20" x14ac:dyDescent="0.25">
      <c r="T418" s="13"/>
    </row>
    <row r="419" spans="20:20" x14ac:dyDescent="0.25">
      <c r="T419" s="13"/>
    </row>
    <row r="420" spans="20:20" x14ac:dyDescent="0.25">
      <c r="T420" s="13"/>
    </row>
    <row r="421" spans="20:20" x14ac:dyDescent="0.25">
      <c r="T421" s="13"/>
    </row>
    <row r="422" spans="20:20" x14ac:dyDescent="0.25">
      <c r="T422" s="13"/>
    </row>
    <row r="423" spans="20:20" x14ac:dyDescent="0.25">
      <c r="T423" s="13"/>
    </row>
    <row r="424" spans="20:20" x14ac:dyDescent="0.25">
      <c r="T424" s="13"/>
    </row>
    <row r="425" spans="20:20" x14ac:dyDescent="0.25">
      <c r="T425" s="13"/>
    </row>
    <row r="426" spans="20:20" x14ac:dyDescent="0.25">
      <c r="T426" s="13"/>
    </row>
    <row r="427" spans="20:20" x14ac:dyDescent="0.25">
      <c r="T427" s="13"/>
    </row>
    <row r="428" spans="20:20" x14ac:dyDescent="0.25">
      <c r="T428" s="13"/>
    </row>
    <row r="429" spans="20:20" x14ac:dyDescent="0.25">
      <c r="T429" s="13"/>
    </row>
    <row r="430" spans="20:20" x14ac:dyDescent="0.25">
      <c r="T430" s="13"/>
    </row>
    <row r="431" spans="20:20" x14ac:dyDescent="0.25">
      <c r="T431" s="13"/>
    </row>
    <row r="432" spans="20:20" x14ac:dyDescent="0.25">
      <c r="T432" s="13"/>
    </row>
    <row r="433" spans="20:20" x14ac:dyDescent="0.25">
      <c r="T433" s="13"/>
    </row>
    <row r="434" spans="20:20" x14ac:dyDescent="0.25">
      <c r="T434" s="13"/>
    </row>
    <row r="435" spans="20:20" x14ac:dyDescent="0.25">
      <c r="T435" s="13"/>
    </row>
    <row r="436" spans="20:20" x14ac:dyDescent="0.25">
      <c r="T436" s="13"/>
    </row>
    <row r="437" spans="20:20" x14ac:dyDescent="0.25">
      <c r="T437" s="13"/>
    </row>
    <row r="438" spans="20:20" x14ac:dyDescent="0.25">
      <c r="T438" s="13"/>
    </row>
    <row r="439" spans="20:20" x14ac:dyDescent="0.25">
      <c r="T439" s="13"/>
    </row>
    <row r="440" spans="20:20" x14ac:dyDescent="0.25">
      <c r="T440" s="13"/>
    </row>
    <row r="441" spans="20:20" x14ac:dyDescent="0.25">
      <c r="T441" s="13"/>
    </row>
    <row r="442" spans="20:20" x14ac:dyDescent="0.25">
      <c r="T442" s="13"/>
    </row>
    <row r="443" spans="20:20" x14ac:dyDescent="0.25">
      <c r="T443" s="13"/>
    </row>
    <row r="444" spans="20:20" x14ac:dyDescent="0.25">
      <c r="T444" s="13"/>
    </row>
    <row r="445" spans="20:20" x14ac:dyDescent="0.25">
      <c r="T445" s="13"/>
    </row>
    <row r="446" spans="20:20" x14ac:dyDescent="0.25">
      <c r="T446" s="13"/>
    </row>
    <row r="447" spans="20:20" x14ac:dyDescent="0.25">
      <c r="T447" s="13"/>
    </row>
    <row r="448" spans="20:20" x14ac:dyDescent="0.25">
      <c r="T448" s="13"/>
    </row>
    <row r="449" spans="20:20" x14ac:dyDescent="0.25">
      <c r="T449" s="13"/>
    </row>
    <row r="450" spans="20:20" x14ac:dyDescent="0.25">
      <c r="T450" s="13"/>
    </row>
    <row r="451" spans="20:20" x14ac:dyDescent="0.25">
      <c r="T451" s="13"/>
    </row>
    <row r="452" spans="20:20" x14ac:dyDescent="0.25">
      <c r="T452" s="13"/>
    </row>
    <row r="453" spans="20:20" x14ac:dyDescent="0.25">
      <c r="T453" s="13"/>
    </row>
    <row r="454" spans="20:20" x14ac:dyDescent="0.25">
      <c r="T454" s="13"/>
    </row>
    <row r="455" spans="20:20" x14ac:dyDescent="0.25">
      <c r="T455" s="13"/>
    </row>
    <row r="456" spans="20:20" x14ac:dyDescent="0.25">
      <c r="T456" s="13"/>
    </row>
    <row r="457" spans="20:20" x14ac:dyDescent="0.25">
      <c r="T457" s="13"/>
    </row>
    <row r="458" spans="20:20" x14ac:dyDescent="0.25">
      <c r="T458" s="13"/>
    </row>
    <row r="459" spans="20:20" x14ac:dyDescent="0.25">
      <c r="T459" s="13"/>
    </row>
    <row r="460" spans="20:20" x14ac:dyDescent="0.25">
      <c r="T460" s="13"/>
    </row>
    <row r="461" spans="20:20" x14ac:dyDescent="0.25">
      <c r="T461" s="13"/>
    </row>
    <row r="462" spans="20:20" x14ac:dyDescent="0.25">
      <c r="T462" s="13"/>
    </row>
    <row r="463" spans="20:20" x14ac:dyDescent="0.25">
      <c r="T463" s="13"/>
    </row>
    <row r="464" spans="20:20" x14ac:dyDescent="0.25">
      <c r="T464" s="13"/>
    </row>
    <row r="465" spans="20:20" x14ac:dyDescent="0.25">
      <c r="T465" s="13"/>
    </row>
    <row r="466" spans="20:20" x14ac:dyDescent="0.25">
      <c r="T466" s="13"/>
    </row>
    <row r="467" spans="20:20" x14ac:dyDescent="0.25">
      <c r="T467" s="13"/>
    </row>
    <row r="468" spans="20:20" x14ac:dyDescent="0.25">
      <c r="T468" s="13"/>
    </row>
    <row r="469" spans="20:20" x14ac:dyDescent="0.25">
      <c r="T469" s="13"/>
    </row>
    <row r="470" spans="20:20" x14ac:dyDescent="0.25">
      <c r="T470" s="13"/>
    </row>
    <row r="471" spans="20:20" x14ac:dyDescent="0.25">
      <c r="T471" s="13"/>
    </row>
    <row r="472" spans="20:20" x14ac:dyDescent="0.25">
      <c r="T472" s="13"/>
    </row>
    <row r="473" spans="20:20" x14ac:dyDescent="0.25">
      <c r="T473" s="13"/>
    </row>
    <row r="474" spans="20:20" x14ac:dyDescent="0.25">
      <c r="T474" s="13"/>
    </row>
    <row r="475" spans="20:20" x14ac:dyDescent="0.25">
      <c r="T475" s="13"/>
    </row>
    <row r="476" spans="20:20" x14ac:dyDescent="0.25">
      <c r="T476" s="13"/>
    </row>
    <row r="477" spans="20:20" x14ac:dyDescent="0.25">
      <c r="T477" s="13"/>
    </row>
    <row r="478" spans="20:20" x14ac:dyDescent="0.25">
      <c r="T478" s="13"/>
    </row>
    <row r="479" spans="20:20" x14ac:dyDescent="0.25">
      <c r="T479" s="13"/>
    </row>
    <row r="480" spans="20:20" x14ac:dyDescent="0.25">
      <c r="T480" s="13"/>
    </row>
    <row r="481" spans="20:20" x14ac:dyDescent="0.25">
      <c r="T481" s="13"/>
    </row>
    <row r="482" spans="20:20" x14ac:dyDescent="0.25">
      <c r="T482" s="13"/>
    </row>
    <row r="483" spans="20:20" x14ac:dyDescent="0.25">
      <c r="T483" s="13"/>
    </row>
    <row r="484" spans="20:20" x14ac:dyDescent="0.25">
      <c r="T484" s="13"/>
    </row>
    <row r="485" spans="20:20" x14ac:dyDescent="0.25">
      <c r="T485" s="13"/>
    </row>
    <row r="486" spans="20:20" x14ac:dyDescent="0.25">
      <c r="T486" s="13"/>
    </row>
    <row r="487" spans="20:20" x14ac:dyDescent="0.25">
      <c r="T487" s="13"/>
    </row>
    <row r="488" spans="20:20" x14ac:dyDescent="0.25">
      <c r="T488" s="13"/>
    </row>
    <row r="489" spans="20:20" x14ac:dyDescent="0.25">
      <c r="T489" s="13"/>
    </row>
    <row r="490" spans="20:20" x14ac:dyDescent="0.25">
      <c r="T490" s="13"/>
    </row>
    <row r="491" spans="20:20" x14ac:dyDescent="0.25">
      <c r="T491" s="13"/>
    </row>
    <row r="492" spans="20:20" x14ac:dyDescent="0.25">
      <c r="T492" s="13"/>
    </row>
    <row r="493" spans="20:20" x14ac:dyDescent="0.25">
      <c r="T493" s="13"/>
    </row>
    <row r="494" spans="20:20" x14ac:dyDescent="0.25">
      <c r="T494" s="13"/>
    </row>
    <row r="495" spans="20:20" x14ac:dyDescent="0.25">
      <c r="T495" s="13"/>
    </row>
    <row r="496" spans="20:20" x14ac:dyDescent="0.25">
      <c r="T496" s="13"/>
    </row>
    <row r="497" spans="20:20" x14ac:dyDescent="0.25">
      <c r="T497" s="13"/>
    </row>
    <row r="498" spans="20:20" x14ac:dyDescent="0.25">
      <c r="T498" s="13"/>
    </row>
    <row r="499" spans="20:20" x14ac:dyDescent="0.25">
      <c r="T499" s="13"/>
    </row>
    <row r="500" spans="20:20" x14ac:dyDescent="0.25">
      <c r="T500" s="13"/>
    </row>
    <row r="501" spans="20:20" x14ac:dyDescent="0.25">
      <c r="T501" s="13"/>
    </row>
    <row r="502" spans="20:20" x14ac:dyDescent="0.25">
      <c r="T502" s="13"/>
    </row>
    <row r="503" spans="20:20" x14ac:dyDescent="0.25">
      <c r="T503" s="13"/>
    </row>
    <row r="504" spans="20:20" x14ac:dyDescent="0.25">
      <c r="T504" s="13"/>
    </row>
    <row r="505" spans="20:20" x14ac:dyDescent="0.25">
      <c r="T505" s="13"/>
    </row>
    <row r="506" spans="20:20" x14ac:dyDescent="0.25">
      <c r="T506" s="13"/>
    </row>
    <row r="507" spans="20:20" x14ac:dyDescent="0.25">
      <c r="T507" s="13"/>
    </row>
    <row r="508" spans="20:20" x14ac:dyDescent="0.25">
      <c r="T508" s="13"/>
    </row>
    <row r="509" spans="20:20" x14ac:dyDescent="0.25">
      <c r="T509" s="13"/>
    </row>
    <row r="510" spans="20:20" x14ac:dyDescent="0.25">
      <c r="T510" s="13"/>
    </row>
    <row r="511" spans="20:20" x14ac:dyDescent="0.25">
      <c r="T511" s="13"/>
    </row>
    <row r="512" spans="20:20" x14ac:dyDescent="0.25">
      <c r="T512" s="13"/>
    </row>
    <row r="513" spans="20:20" x14ac:dyDescent="0.25">
      <c r="T513" s="13"/>
    </row>
    <row r="514" spans="20:20" x14ac:dyDescent="0.25">
      <c r="T514" s="13"/>
    </row>
    <row r="515" spans="20:20" x14ac:dyDescent="0.25">
      <c r="T515" s="13"/>
    </row>
    <row r="516" spans="20:20" x14ac:dyDescent="0.25">
      <c r="T516" s="13"/>
    </row>
    <row r="517" spans="20:20" x14ac:dyDescent="0.25">
      <c r="T517" s="13"/>
    </row>
    <row r="518" spans="20:20" x14ac:dyDescent="0.25">
      <c r="T518" s="13"/>
    </row>
    <row r="519" spans="20:20" x14ac:dyDescent="0.25">
      <c r="T519" s="13"/>
    </row>
    <row r="520" spans="20:20" x14ac:dyDescent="0.25">
      <c r="T520" s="13"/>
    </row>
    <row r="521" spans="20:20" x14ac:dyDescent="0.25">
      <c r="T521" s="13"/>
    </row>
    <row r="522" spans="20:20" x14ac:dyDescent="0.25">
      <c r="T522" s="13"/>
    </row>
    <row r="523" spans="20:20" x14ac:dyDescent="0.25">
      <c r="T523" s="13"/>
    </row>
    <row r="524" spans="20:20" x14ac:dyDescent="0.25">
      <c r="T524" s="13"/>
    </row>
    <row r="525" spans="20:20" x14ac:dyDescent="0.25">
      <c r="T525" s="13"/>
    </row>
    <row r="526" spans="20:20" x14ac:dyDescent="0.25">
      <c r="T526" s="13"/>
    </row>
    <row r="527" spans="20:20" x14ac:dyDescent="0.25">
      <c r="T527" s="13"/>
    </row>
    <row r="528" spans="20:20" x14ac:dyDescent="0.25">
      <c r="T528" s="13"/>
    </row>
    <row r="529" spans="20:20" x14ac:dyDescent="0.25">
      <c r="T529" s="13"/>
    </row>
    <row r="530" spans="20:20" x14ac:dyDescent="0.25">
      <c r="T530" s="13"/>
    </row>
    <row r="531" spans="20:20" x14ac:dyDescent="0.25">
      <c r="T531" s="13"/>
    </row>
    <row r="532" spans="20:20" x14ac:dyDescent="0.25">
      <c r="T532" s="13"/>
    </row>
    <row r="533" spans="20:20" x14ac:dyDescent="0.25">
      <c r="T533" s="13"/>
    </row>
    <row r="534" spans="20:20" x14ac:dyDescent="0.25">
      <c r="T534" s="13"/>
    </row>
    <row r="535" spans="20:20" x14ac:dyDescent="0.25">
      <c r="T535" s="13"/>
    </row>
    <row r="536" spans="20:20" x14ac:dyDescent="0.25">
      <c r="T536" s="13"/>
    </row>
    <row r="537" spans="20:20" x14ac:dyDescent="0.25">
      <c r="T537" s="13"/>
    </row>
    <row r="538" spans="20:20" x14ac:dyDescent="0.25">
      <c r="T538" s="13"/>
    </row>
    <row r="539" spans="20:20" x14ac:dyDescent="0.25">
      <c r="T539" s="13"/>
    </row>
    <row r="540" spans="20:20" x14ac:dyDescent="0.25">
      <c r="T540" s="13"/>
    </row>
    <row r="541" spans="20:20" x14ac:dyDescent="0.25">
      <c r="T541" s="13"/>
    </row>
    <row r="542" spans="20:20" x14ac:dyDescent="0.25">
      <c r="T542" s="13"/>
    </row>
    <row r="543" spans="20:20" x14ac:dyDescent="0.25">
      <c r="T543" s="13"/>
    </row>
    <row r="544" spans="20:20" x14ac:dyDescent="0.25">
      <c r="T544" s="13"/>
    </row>
    <row r="545" spans="20:20" x14ac:dyDescent="0.25">
      <c r="T545" s="13"/>
    </row>
    <row r="546" spans="20:20" x14ac:dyDescent="0.25">
      <c r="T546" s="13"/>
    </row>
    <row r="547" spans="20:20" x14ac:dyDescent="0.25">
      <c r="T547" s="13"/>
    </row>
    <row r="548" spans="20:20" x14ac:dyDescent="0.25">
      <c r="T548" s="13"/>
    </row>
    <row r="549" spans="20:20" x14ac:dyDescent="0.25">
      <c r="T549" s="13"/>
    </row>
    <row r="550" spans="20:20" x14ac:dyDescent="0.25">
      <c r="T550" s="13"/>
    </row>
    <row r="551" spans="20:20" x14ac:dyDescent="0.25">
      <c r="T551" s="13"/>
    </row>
    <row r="552" spans="20:20" x14ac:dyDescent="0.25">
      <c r="T552" s="13"/>
    </row>
    <row r="553" spans="20:20" x14ac:dyDescent="0.25">
      <c r="T553" s="13"/>
    </row>
    <row r="554" spans="20:20" x14ac:dyDescent="0.25">
      <c r="T554" s="13"/>
    </row>
    <row r="555" spans="20:20" x14ac:dyDescent="0.25">
      <c r="T555" s="13"/>
    </row>
    <row r="556" spans="20:20" x14ac:dyDescent="0.25">
      <c r="T556" s="13"/>
    </row>
    <row r="557" spans="20:20" x14ac:dyDescent="0.25">
      <c r="T557" s="13"/>
    </row>
    <row r="558" spans="20:20" x14ac:dyDescent="0.25">
      <c r="T558" s="13"/>
    </row>
    <row r="559" spans="20:20" x14ac:dyDescent="0.25">
      <c r="T559" s="13"/>
    </row>
    <row r="560" spans="20:20" x14ac:dyDescent="0.25">
      <c r="T560" s="13"/>
    </row>
    <row r="561" spans="20:20" x14ac:dyDescent="0.25">
      <c r="T561" s="13"/>
    </row>
    <row r="562" spans="20:20" x14ac:dyDescent="0.25">
      <c r="T562" s="13"/>
    </row>
    <row r="563" spans="20:20" x14ac:dyDescent="0.25">
      <c r="T563" s="13"/>
    </row>
    <row r="564" spans="20:20" x14ac:dyDescent="0.25">
      <c r="T564" s="13"/>
    </row>
    <row r="565" spans="20:20" x14ac:dyDescent="0.25">
      <c r="T565" s="13"/>
    </row>
    <row r="566" spans="20:20" x14ac:dyDescent="0.25">
      <c r="T566" s="13"/>
    </row>
    <row r="567" spans="20:20" x14ac:dyDescent="0.25">
      <c r="T567" s="13"/>
    </row>
    <row r="568" spans="20:20" x14ac:dyDescent="0.25">
      <c r="T568" s="13"/>
    </row>
    <row r="569" spans="20:20" x14ac:dyDescent="0.25">
      <c r="T569" s="13"/>
    </row>
    <row r="570" spans="20:20" x14ac:dyDescent="0.25">
      <c r="T570" s="13"/>
    </row>
    <row r="571" spans="20:20" x14ac:dyDescent="0.25">
      <c r="T571" s="13"/>
    </row>
    <row r="572" spans="20:20" x14ac:dyDescent="0.25">
      <c r="T572" s="13"/>
    </row>
    <row r="573" spans="20:20" x14ac:dyDescent="0.25">
      <c r="T573" s="13"/>
    </row>
    <row r="574" spans="20:20" x14ac:dyDescent="0.25">
      <c r="T574" s="13"/>
    </row>
    <row r="575" spans="20:20" x14ac:dyDescent="0.25">
      <c r="T575" s="13"/>
    </row>
    <row r="576" spans="20:20" x14ac:dyDescent="0.25">
      <c r="T576" s="13"/>
    </row>
    <row r="577" spans="20:20" x14ac:dyDescent="0.25">
      <c r="T577" s="13"/>
    </row>
    <row r="578" spans="20:20" x14ac:dyDescent="0.25">
      <c r="T578" s="13"/>
    </row>
    <row r="579" spans="20:20" x14ac:dyDescent="0.25">
      <c r="T579" s="13"/>
    </row>
    <row r="580" spans="20:20" x14ac:dyDescent="0.25">
      <c r="T580" s="13"/>
    </row>
    <row r="581" spans="20:20" x14ac:dyDescent="0.25">
      <c r="T581" s="13"/>
    </row>
    <row r="582" spans="20:20" x14ac:dyDescent="0.25">
      <c r="T582" s="13"/>
    </row>
    <row r="583" spans="20:20" x14ac:dyDescent="0.25">
      <c r="T583" s="13"/>
    </row>
    <row r="584" spans="20:20" x14ac:dyDescent="0.25">
      <c r="T584" s="13"/>
    </row>
    <row r="585" spans="20:20" x14ac:dyDescent="0.25">
      <c r="T585" s="13"/>
    </row>
    <row r="586" spans="20:20" x14ac:dyDescent="0.25">
      <c r="T586" s="13"/>
    </row>
    <row r="587" spans="20:20" x14ac:dyDescent="0.25">
      <c r="T587" s="13"/>
    </row>
    <row r="588" spans="20:20" x14ac:dyDescent="0.25">
      <c r="T588" s="13"/>
    </row>
    <row r="589" spans="20:20" x14ac:dyDescent="0.25">
      <c r="T589" s="13"/>
    </row>
    <row r="590" spans="20:20" x14ac:dyDescent="0.25">
      <c r="T590" s="13"/>
    </row>
    <row r="591" spans="20:20" x14ac:dyDescent="0.25">
      <c r="T591" s="13"/>
    </row>
    <row r="592" spans="20:20" x14ac:dyDescent="0.25">
      <c r="T592" s="13"/>
    </row>
    <row r="593" spans="20:20" x14ac:dyDescent="0.25">
      <c r="T593" s="13"/>
    </row>
    <row r="594" spans="20:20" x14ac:dyDescent="0.25">
      <c r="T594" s="13"/>
    </row>
    <row r="595" spans="20:20" x14ac:dyDescent="0.25">
      <c r="T595" s="13"/>
    </row>
    <row r="596" spans="20:20" x14ac:dyDescent="0.25">
      <c r="T596" s="13"/>
    </row>
    <row r="597" spans="20:20" x14ac:dyDescent="0.25">
      <c r="T597" s="13"/>
    </row>
    <row r="598" spans="20:20" x14ac:dyDescent="0.25">
      <c r="T598" s="13"/>
    </row>
    <row r="599" spans="20:20" x14ac:dyDescent="0.25">
      <c r="T599" s="13"/>
    </row>
    <row r="600" spans="20:20" x14ac:dyDescent="0.25">
      <c r="T600" s="13"/>
    </row>
    <row r="601" spans="20:20" x14ac:dyDescent="0.25">
      <c r="T601" s="13"/>
    </row>
    <row r="602" spans="20:20" x14ac:dyDescent="0.25">
      <c r="T602" s="13"/>
    </row>
    <row r="603" spans="20:20" x14ac:dyDescent="0.25">
      <c r="T603" s="13"/>
    </row>
    <row r="604" spans="20:20" x14ac:dyDescent="0.25">
      <c r="T604" s="13"/>
    </row>
    <row r="605" spans="20:20" x14ac:dyDescent="0.25">
      <c r="T605" s="13"/>
    </row>
    <row r="606" spans="20:20" x14ac:dyDescent="0.25">
      <c r="T606" s="13"/>
    </row>
    <row r="607" spans="20:20" x14ac:dyDescent="0.25">
      <c r="T607" s="13"/>
    </row>
    <row r="608" spans="20:20" x14ac:dyDescent="0.25">
      <c r="T608" s="13"/>
    </row>
    <row r="609" spans="20:20" x14ac:dyDescent="0.25">
      <c r="T609" s="13"/>
    </row>
    <row r="610" spans="20:20" x14ac:dyDescent="0.25">
      <c r="T610" s="13"/>
    </row>
    <row r="611" spans="20:20" x14ac:dyDescent="0.25">
      <c r="T611" s="13"/>
    </row>
    <row r="612" spans="20:20" x14ac:dyDescent="0.25">
      <c r="T612" s="13"/>
    </row>
    <row r="613" spans="20:20" x14ac:dyDescent="0.25">
      <c r="T613" s="13"/>
    </row>
    <row r="614" spans="20:20" x14ac:dyDescent="0.25">
      <c r="T614" s="13"/>
    </row>
    <row r="615" spans="20:20" x14ac:dyDescent="0.25">
      <c r="T615" s="13"/>
    </row>
    <row r="616" spans="20:20" x14ac:dyDescent="0.25">
      <c r="T616" s="13"/>
    </row>
    <row r="617" spans="20:20" x14ac:dyDescent="0.25">
      <c r="T617" s="13"/>
    </row>
    <row r="618" spans="20:20" x14ac:dyDescent="0.25">
      <c r="T618" s="13"/>
    </row>
    <row r="619" spans="20:20" x14ac:dyDescent="0.25">
      <c r="T619" s="13"/>
    </row>
    <row r="620" spans="20:20" x14ac:dyDescent="0.25">
      <c r="T620" s="13"/>
    </row>
    <row r="621" spans="20:20" x14ac:dyDescent="0.25">
      <c r="T621" s="13"/>
    </row>
    <row r="622" spans="20:20" x14ac:dyDescent="0.25">
      <c r="T622" s="13"/>
    </row>
    <row r="623" spans="20:20" x14ac:dyDescent="0.25">
      <c r="T623" s="13"/>
    </row>
    <row r="624" spans="20:20" x14ac:dyDescent="0.25">
      <c r="T624" s="13"/>
    </row>
    <row r="625" spans="20:20" x14ac:dyDescent="0.25">
      <c r="T625" s="13"/>
    </row>
    <row r="626" spans="20:20" x14ac:dyDescent="0.25">
      <c r="T626" s="13"/>
    </row>
    <row r="627" spans="20:20" x14ac:dyDescent="0.25">
      <c r="T627" s="13"/>
    </row>
    <row r="628" spans="20:20" x14ac:dyDescent="0.25">
      <c r="T628" s="13"/>
    </row>
    <row r="629" spans="20:20" x14ac:dyDescent="0.25">
      <c r="T629" s="13"/>
    </row>
    <row r="630" spans="20:20" x14ac:dyDescent="0.25">
      <c r="T630" s="13"/>
    </row>
    <row r="631" spans="20:20" x14ac:dyDescent="0.25">
      <c r="T631" s="13"/>
    </row>
    <row r="632" spans="20:20" x14ac:dyDescent="0.25">
      <c r="T632" s="13"/>
    </row>
    <row r="633" spans="20:20" x14ac:dyDescent="0.25">
      <c r="T633" s="13"/>
    </row>
    <row r="634" spans="20:20" x14ac:dyDescent="0.25">
      <c r="T634" s="13"/>
    </row>
    <row r="635" spans="20:20" x14ac:dyDescent="0.25">
      <c r="T635" s="13"/>
    </row>
    <row r="636" spans="20:20" x14ac:dyDescent="0.25">
      <c r="T636" s="13"/>
    </row>
    <row r="637" spans="20:20" x14ac:dyDescent="0.25">
      <c r="T637" s="13"/>
    </row>
    <row r="638" spans="20:20" x14ac:dyDescent="0.25">
      <c r="T638" s="13"/>
    </row>
    <row r="639" spans="20:20" x14ac:dyDescent="0.25">
      <c r="T639" s="13"/>
    </row>
    <row r="640" spans="20:20" x14ac:dyDescent="0.25">
      <c r="T640" s="13"/>
    </row>
    <row r="641" spans="20:20" x14ac:dyDescent="0.25">
      <c r="T641" s="13"/>
    </row>
    <row r="642" spans="20:20" x14ac:dyDescent="0.25">
      <c r="T642" s="13"/>
    </row>
    <row r="643" spans="20:20" x14ac:dyDescent="0.25">
      <c r="T643" s="13"/>
    </row>
    <row r="644" spans="20:20" x14ac:dyDescent="0.25">
      <c r="T644" s="13"/>
    </row>
    <row r="645" spans="20:20" x14ac:dyDescent="0.25">
      <c r="T645" s="13"/>
    </row>
    <row r="646" spans="20:20" x14ac:dyDescent="0.25">
      <c r="T646" s="13"/>
    </row>
    <row r="647" spans="20:20" x14ac:dyDescent="0.25">
      <c r="T647" s="13"/>
    </row>
    <row r="648" spans="20:20" x14ac:dyDescent="0.25">
      <c r="T648" s="13"/>
    </row>
    <row r="649" spans="20:20" x14ac:dyDescent="0.25">
      <c r="T649" s="13"/>
    </row>
    <row r="650" spans="20:20" x14ac:dyDescent="0.25">
      <c r="T650" s="13"/>
    </row>
    <row r="651" spans="20:20" x14ac:dyDescent="0.25">
      <c r="T651" s="13"/>
    </row>
    <row r="652" spans="20:20" x14ac:dyDescent="0.25">
      <c r="T652" s="13"/>
    </row>
    <row r="653" spans="20:20" x14ac:dyDescent="0.25">
      <c r="T653" s="13"/>
    </row>
    <row r="654" spans="20:20" x14ac:dyDescent="0.25">
      <c r="T654" s="13"/>
    </row>
    <row r="655" spans="20:20" x14ac:dyDescent="0.25">
      <c r="T655" s="13"/>
    </row>
    <row r="656" spans="20:20" x14ac:dyDescent="0.25">
      <c r="T656" s="13"/>
    </row>
    <row r="657" spans="20:20" x14ac:dyDescent="0.25">
      <c r="T657" s="13"/>
    </row>
    <row r="658" spans="20:20" x14ac:dyDescent="0.25">
      <c r="T658" s="13"/>
    </row>
    <row r="659" spans="20:20" x14ac:dyDescent="0.25">
      <c r="T659" s="13"/>
    </row>
    <row r="660" spans="20:20" x14ac:dyDescent="0.25">
      <c r="T660" s="13"/>
    </row>
    <row r="661" spans="20:20" x14ac:dyDescent="0.25">
      <c r="T661" s="13"/>
    </row>
    <row r="662" spans="20:20" x14ac:dyDescent="0.25">
      <c r="T662" s="13"/>
    </row>
    <row r="663" spans="20:20" x14ac:dyDescent="0.25">
      <c r="T663" s="13"/>
    </row>
    <row r="664" spans="20:20" x14ac:dyDescent="0.25">
      <c r="T664" s="13"/>
    </row>
    <row r="665" spans="20:20" x14ac:dyDescent="0.25">
      <c r="T665" s="13"/>
    </row>
    <row r="666" spans="20:20" x14ac:dyDescent="0.25">
      <c r="T666" s="13"/>
    </row>
    <row r="667" spans="20:20" x14ac:dyDescent="0.25">
      <c r="T667" s="13"/>
    </row>
    <row r="668" spans="20:20" x14ac:dyDescent="0.25">
      <c r="T668" s="13"/>
    </row>
    <row r="669" spans="20:20" x14ac:dyDescent="0.25">
      <c r="T669" s="13"/>
    </row>
    <row r="670" spans="20:20" x14ac:dyDescent="0.25">
      <c r="T670" s="13"/>
    </row>
    <row r="671" spans="20:20" x14ac:dyDescent="0.25">
      <c r="T671" s="13"/>
    </row>
    <row r="672" spans="20:20" x14ac:dyDescent="0.25">
      <c r="T672" s="13"/>
    </row>
    <row r="673" spans="20:20" x14ac:dyDescent="0.25">
      <c r="T673" s="13"/>
    </row>
    <row r="674" spans="20:20" x14ac:dyDescent="0.25">
      <c r="T674" s="13"/>
    </row>
    <row r="675" spans="20:20" x14ac:dyDescent="0.25">
      <c r="T675" s="13"/>
    </row>
    <row r="676" spans="20:20" x14ac:dyDescent="0.25">
      <c r="T676" s="13"/>
    </row>
    <row r="677" spans="20:20" x14ac:dyDescent="0.25">
      <c r="T677" s="13"/>
    </row>
    <row r="678" spans="20:20" x14ac:dyDescent="0.25">
      <c r="T678" s="13"/>
    </row>
    <row r="679" spans="20:20" x14ac:dyDescent="0.25">
      <c r="T679" s="13"/>
    </row>
    <row r="680" spans="20:20" x14ac:dyDescent="0.25">
      <c r="T680" s="13"/>
    </row>
    <row r="681" spans="20:20" x14ac:dyDescent="0.25">
      <c r="T681" s="13"/>
    </row>
    <row r="682" spans="20:20" x14ac:dyDescent="0.25">
      <c r="T682" s="13"/>
    </row>
    <row r="683" spans="20:20" x14ac:dyDescent="0.25">
      <c r="T683" s="13"/>
    </row>
    <row r="684" spans="20:20" x14ac:dyDescent="0.25">
      <c r="T684" s="13"/>
    </row>
    <row r="685" spans="20:20" x14ac:dyDescent="0.25">
      <c r="T685" s="13"/>
    </row>
    <row r="686" spans="20:20" x14ac:dyDescent="0.25">
      <c r="T686" s="13"/>
    </row>
    <row r="687" spans="20:20" x14ac:dyDescent="0.25">
      <c r="T687" s="13"/>
    </row>
    <row r="688" spans="20:20" x14ac:dyDescent="0.25">
      <c r="T688" s="13"/>
    </row>
    <row r="689" spans="20:20" x14ac:dyDescent="0.25">
      <c r="T689" s="13"/>
    </row>
    <row r="690" spans="20:20" x14ac:dyDescent="0.25">
      <c r="T690" s="13"/>
    </row>
    <row r="691" spans="20:20" x14ac:dyDescent="0.25">
      <c r="T691" s="13"/>
    </row>
    <row r="692" spans="20:20" x14ac:dyDescent="0.25">
      <c r="T692" s="13"/>
    </row>
    <row r="693" spans="20:20" x14ac:dyDescent="0.25">
      <c r="T693" s="13"/>
    </row>
    <row r="694" spans="20:20" x14ac:dyDescent="0.25">
      <c r="T694" s="13"/>
    </row>
    <row r="695" spans="20:20" x14ac:dyDescent="0.25">
      <c r="T695" s="13"/>
    </row>
    <row r="696" spans="20:20" x14ac:dyDescent="0.25">
      <c r="T696" s="13"/>
    </row>
    <row r="697" spans="20:20" x14ac:dyDescent="0.25">
      <c r="T697" s="13"/>
    </row>
    <row r="698" spans="20:20" x14ac:dyDescent="0.25">
      <c r="T698" s="13"/>
    </row>
    <row r="699" spans="20:20" x14ac:dyDescent="0.25">
      <c r="T699" s="13"/>
    </row>
    <row r="700" spans="20:20" x14ac:dyDescent="0.25">
      <c r="T700" s="13"/>
    </row>
    <row r="701" spans="20:20" x14ac:dyDescent="0.25">
      <c r="T701" s="13"/>
    </row>
    <row r="702" spans="20:20" x14ac:dyDescent="0.25">
      <c r="T702" s="13"/>
    </row>
    <row r="703" spans="20:20" x14ac:dyDescent="0.25">
      <c r="T703" s="13"/>
    </row>
    <row r="704" spans="20:20" x14ac:dyDescent="0.25">
      <c r="T704" s="13"/>
    </row>
    <row r="705" spans="20:20" x14ac:dyDescent="0.25">
      <c r="T705" s="13"/>
    </row>
    <row r="706" spans="20:20" x14ac:dyDescent="0.25">
      <c r="T706" s="13"/>
    </row>
    <row r="707" spans="20:20" x14ac:dyDescent="0.25">
      <c r="T707" s="13"/>
    </row>
    <row r="708" spans="20:20" x14ac:dyDescent="0.25">
      <c r="T708" s="13"/>
    </row>
    <row r="709" spans="20:20" x14ac:dyDescent="0.25">
      <c r="T709" s="13"/>
    </row>
    <row r="710" spans="20:20" x14ac:dyDescent="0.25">
      <c r="T710" s="13"/>
    </row>
    <row r="711" spans="20:20" x14ac:dyDescent="0.25">
      <c r="T711" s="13"/>
    </row>
    <row r="712" spans="20:20" x14ac:dyDescent="0.25">
      <c r="T712" s="13"/>
    </row>
    <row r="713" spans="20:20" x14ac:dyDescent="0.25">
      <c r="T713" s="13"/>
    </row>
    <row r="714" spans="20:20" x14ac:dyDescent="0.25">
      <c r="T714" s="13"/>
    </row>
    <row r="715" spans="20:20" x14ac:dyDescent="0.25">
      <c r="T715" s="13"/>
    </row>
    <row r="716" spans="20:20" x14ac:dyDescent="0.25">
      <c r="T716" s="13"/>
    </row>
    <row r="717" spans="20:20" x14ac:dyDescent="0.25">
      <c r="T717" s="13"/>
    </row>
    <row r="718" spans="20:20" x14ac:dyDescent="0.25">
      <c r="T718" s="13"/>
    </row>
    <row r="719" spans="20:20" x14ac:dyDescent="0.25">
      <c r="T719" s="13"/>
    </row>
    <row r="720" spans="20:20" x14ac:dyDescent="0.25">
      <c r="T720" s="13"/>
    </row>
    <row r="721" spans="20:20" x14ac:dyDescent="0.25">
      <c r="T721" s="13"/>
    </row>
    <row r="722" spans="20:20" x14ac:dyDescent="0.25">
      <c r="T722" s="13"/>
    </row>
    <row r="723" spans="20:20" x14ac:dyDescent="0.25">
      <c r="T723" s="13"/>
    </row>
    <row r="724" spans="20:20" x14ac:dyDescent="0.25">
      <c r="T724" s="13"/>
    </row>
    <row r="725" spans="20:20" x14ac:dyDescent="0.25">
      <c r="T725" s="13"/>
    </row>
    <row r="726" spans="20:20" x14ac:dyDescent="0.25">
      <c r="T726" s="13"/>
    </row>
    <row r="727" spans="20:20" x14ac:dyDescent="0.25">
      <c r="T727" s="13"/>
    </row>
    <row r="728" spans="20:20" x14ac:dyDescent="0.25">
      <c r="T728" s="13"/>
    </row>
    <row r="729" spans="20:20" x14ac:dyDescent="0.25">
      <c r="T729" s="13"/>
    </row>
    <row r="730" spans="20:20" x14ac:dyDescent="0.25">
      <c r="T730" s="13"/>
    </row>
    <row r="731" spans="20:20" x14ac:dyDescent="0.25">
      <c r="T731" s="13"/>
    </row>
    <row r="732" spans="20:20" x14ac:dyDescent="0.25">
      <c r="T732" s="13"/>
    </row>
    <row r="733" spans="20:20" x14ac:dyDescent="0.25">
      <c r="T733" s="13"/>
    </row>
    <row r="734" spans="20:20" x14ac:dyDescent="0.25">
      <c r="T734" s="13"/>
    </row>
    <row r="735" spans="20:20" x14ac:dyDescent="0.25">
      <c r="T735" s="13"/>
    </row>
    <row r="736" spans="20:20" x14ac:dyDescent="0.25">
      <c r="T736" s="13"/>
    </row>
    <row r="737" spans="20:20" x14ac:dyDescent="0.25">
      <c r="T737" s="13"/>
    </row>
    <row r="738" spans="20:20" x14ac:dyDescent="0.25">
      <c r="T738" s="13"/>
    </row>
    <row r="739" spans="20:20" x14ac:dyDescent="0.25">
      <c r="T739" s="13"/>
    </row>
    <row r="740" spans="20:20" x14ac:dyDescent="0.25">
      <c r="T740" s="13"/>
    </row>
    <row r="741" spans="20:20" x14ac:dyDescent="0.25">
      <c r="T741" s="13"/>
    </row>
    <row r="742" spans="20:20" x14ac:dyDescent="0.25">
      <c r="T742" s="13"/>
    </row>
    <row r="743" spans="20:20" x14ac:dyDescent="0.25">
      <c r="T743" s="13"/>
    </row>
    <row r="744" spans="20:20" x14ac:dyDescent="0.25">
      <c r="T744" s="13"/>
    </row>
    <row r="745" spans="20:20" x14ac:dyDescent="0.25">
      <c r="T745" s="13"/>
    </row>
    <row r="746" spans="20:20" x14ac:dyDescent="0.25">
      <c r="T746" s="13"/>
    </row>
    <row r="747" spans="20:20" x14ac:dyDescent="0.25">
      <c r="T747" s="13"/>
    </row>
    <row r="748" spans="20:20" x14ac:dyDescent="0.25">
      <c r="T748" s="13"/>
    </row>
    <row r="749" spans="20:20" x14ac:dyDescent="0.25">
      <c r="T749" s="13"/>
    </row>
    <row r="750" spans="20:20" x14ac:dyDescent="0.25">
      <c r="T750" s="13"/>
    </row>
    <row r="751" spans="20:20" x14ac:dyDescent="0.25">
      <c r="T751" s="13"/>
    </row>
    <row r="752" spans="20:20" x14ac:dyDescent="0.25">
      <c r="T752" s="13"/>
    </row>
    <row r="753" spans="20:20" x14ac:dyDescent="0.25">
      <c r="T753" s="13"/>
    </row>
    <row r="754" spans="20:20" x14ac:dyDescent="0.25">
      <c r="T754" s="13"/>
    </row>
    <row r="755" spans="20:20" x14ac:dyDescent="0.25">
      <c r="T755" s="13"/>
    </row>
    <row r="756" spans="20:20" x14ac:dyDescent="0.25">
      <c r="T756" s="13"/>
    </row>
    <row r="757" spans="20:20" x14ac:dyDescent="0.25">
      <c r="T757" s="13"/>
    </row>
    <row r="758" spans="20:20" x14ac:dyDescent="0.25">
      <c r="T758" s="13"/>
    </row>
    <row r="759" spans="20:20" x14ac:dyDescent="0.25">
      <c r="T759" s="13"/>
    </row>
    <row r="760" spans="20:20" x14ac:dyDescent="0.25">
      <c r="T760" s="13"/>
    </row>
    <row r="761" spans="20:20" x14ac:dyDescent="0.25">
      <c r="T761" s="13"/>
    </row>
    <row r="762" spans="20:20" x14ac:dyDescent="0.25">
      <c r="T762" s="13"/>
    </row>
    <row r="763" spans="20:20" x14ac:dyDescent="0.25">
      <c r="T763" s="13"/>
    </row>
    <row r="764" spans="20:20" x14ac:dyDescent="0.25">
      <c r="T764" s="13"/>
    </row>
    <row r="765" spans="20:20" x14ac:dyDescent="0.25">
      <c r="T765" s="13"/>
    </row>
    <row r="766" spans="20:20" x14ac:dyDescent="0.25">
      <c r="T766" s="13"/>
    </row>
    <row r="767" spans="20:20" x14ac:dyDescent="0.25">
      <c r="T767" s="13"/>
    </row>
    <row r="768" spans="20:20" x14ac:dyDescent="0.25">
      <c r="T768" s="13"/>
    </row>
    <row r="769" spans="20:20" x14ac:dyDescent="0.25">
      <c r="T769" s="13"/>
    </row>
    <row r="770" spans="20:20" x14ac:dyDescent="0.25">
      <c r="T770" s="13"/>
    </row>
    <row r="771" spans="20:20" x14ac:dyDescent="0.25">
      <c r="T771" s="13"/>
    </row>
    <row r="772" spans="20:20" x14ac:dyDescent="0.25">
      <c r="T772" s="13"/>
    </row>
    <row r="773" spans="20:20" x14ac:dyDescent="0.25">
      <c r="T773" s="13"/>
    </row>
    <row r="774" spans="20:20" x14ac:dyDescent="0.25">
      <c r="T774" s="13"/>
    </row>
    <row r="775" spans="20:20" x14ac:dyDescent="0.25">
      <c r="T775" s="13"/>
    </row>
    <row r="776" spans="20:20" x14ac:dyDescent="0.25">
      <c r="T776" s="13"/>
    </row>
    <row r="777" spans="20:20" x14ac:dyDescent="0.25">
      <c r="T777" s="13"/>
    </row>
    <row r="778" spans="20:20" x14ac:dyDescent="0.25">
      <c r="T778" s="13"/>
    </row>
    <row r="779" spans="20:20" x14ac:dyDescent="0.25">
      <c r="T779" s="13"/>
    </row>
    <row r="780" spans="20:20" x14ac:dyDescent="0.25">
      <c r="T780" s="13"/>
    </row>
    <row r="781" spans="20:20" x14ac:dyDescent="0.25">
      <c r="T781" s="13"/>
    </row>
    <row r="782" spans="20:20" x14ac:dyDescent="0.25">
      <c r="T782" s="13"/>
    </row>
    <row r="783" spans="20:20" x14ac:dyDescent="0.25">
      <c r="T783" s="13"/>
    </row>
    <row r="784" spans="20:20" x14ac:dyDescent="0.25">
      <c r="T784" s="13"/>
    </row>
    <row r="785" spans="20:20" x14ac:dyDescent="0.25">
      <c r="T785" s="13"/>
    </row>
    <row r="786" spans="20:20" x14ac:dyDescent="0.25">
      <c r="T786" s="13"/>
    </row>
    <row r="787" spans="20:20" x14ac:dyDescent="0.25">
      <c r="T787" s="13"/>
    </row>
    <row r="788" spans="20:20" x14ac:dyDescent="0.25">
      <c r="T788" s="13"/>
    </row>
    <row r="789" spans="20:20" x14ac:dyDescent="0.25">
      <c r="T789" s="13"/>
    </row>
    <row r="790" spans="20:20" x14ac:dyDescent="0.25">
      <c r="T790" s="13"/>
    </row>
    <row r="791" spans="20:20" x14ac:dyDescent="0.25">
      <c r="T791" s="13"/>
    </row>
    <row r="792" spans="20:20" x14ac:dyDescent="0.25">
      <c r="T792" s="13"/>
    </row>
    <row r="793" spans="20:20" x14ac:dyDescent="0.25">
      <c r="T793" s="13"/>
    </row>
    <row r="794" spans="20:20" x14ac:dyDescent="0.25">
      <c r="T794" s="13"/>
    </row>
    <row r="795" spans="20:20" x14ac:dyDescent="0.25">
      <c r="T795" s="13"/>
    </row>
    <row r="796" spans="20:20" x14ac:dyDescent="0.25">
      <c r="T796" s="13"/>
    </row>
    <row r="797" spans="20:20" x14ac:dyDescent="0.25">
      <c r="T797" s="13"/>
    </row>
  </sheetData>
  <protectedRanges>
    <protectedRange sqref="O24:P24" name="Rango1" securityDescriptor="O:WDG:WDD:(A;;CC;;;S-1-5-21-1528164968-1790463351-673733271-1117)"/>
    <protectedRange sqref="O25:P33" name="Rango1_1" securityDescriptor="O:WDG:WDD:(A;;CC;;;S-1-5-21-1528164968-1790463351-673733271-1117)"/>
    <protectedRange sqref="O35:P39" name="Rango1_1_1" securityDescriptor="O:WDG:WDD:(A;;CC;;;S-1-5-21-1528164968-1790463351-673733271-1117)"/>
    <protectedRange sqref="O34:P34" name="Rango1_1_3" securityDescriptor="O:WDG:WDD:(A;;CC;;;S-1-5-21-1528164968-1790463351-673733271-1117)"/>
    <protectedRange sqref="P45" name="Rango1_2_1" securityDescriptor="O:WDG:WDD:(A;;CC;;;S-1-5-21-1528164968-1790463351-673733271-1117)"/>
    <protectedRange sqref="O45" name="Rango1_2" securityDescriptor="O:WDG:WDD:(A;;CC;;;S-1-5-21-1528164968-1790463351-673733271-1117)"/>
    <protectedRange sqref="P46:P47 R48:R58" name="Rango1_2_1_1_1" securityDescriptor="O:WDG:WDD:(A;;CC;;;S-1-5-21-1528164968-1790463351-673733271-1117)"/>
    <protectedRange sqref="O46:O60 P48:P58" name="Rango1_2_2_1" securityDescriptor="O:WDG:WDD:(A;;CC;;;S-1-5-21-1528164968-1790463351-673733271-1117)"/>
    <protectedRange sqref="O61:P65" name="Rango1_2_2" securityDescriptor="O:WDG:WDD:(A;;CC;;;S-1-5-21-1528164968-1790463351-673733271-1117)"/>
    <protectedRange sqref="P84 O66:P66 O68:O84 P68:Q83 S68:S83" name="Rango1_3" securityDescriptor="O:WDG:WDD:(A;;CC;;;S-1-5-21-1528164968-1790463351-673733271-1117)"/>
    <protectedRange sqref="O67:P67" name="Rango1_3_1" securityDescriptor="O:WDG:WDD:(A;;CC;;;S-1-5-21-1528164968-1790463351-673733271-1117)"/>
    <protectedRange sqref="O96:Q96 S96" name="Rango1_1_3_1" securityDescriptor="O:WDG:WDD:(A;;CC;;;S-1-5-21-1528164968-1790463351-673733271-1117)"/>
    <protectedRange sqref="O97:Q97 S97" name="Rango1_1_1_1" securityDescriptor="O:WDG:WDD:(A;;CC;;;S-1-5-21-1528164968-1790463351-673733271-1117)"/>
    <protectedRange sqref="U99:U131" name="Rango1_2_1_1_1_1" securityDescriptor="O:WDG:WDD:(A;;CC;;;S-1-5-21-1528164968-1790463351-673733271-1117)"/>
    <protectedRange sqref="O99:O131 S99:S131" name="Rango1_2_2_1_1" securityDescriptor="O:WDG:WDD:(A;;CC;;;S-1-5-21-1528164968-1790463351-673733271-1117)"/>
  </protectedRanges>
  <mergeCells count="163">
    <mergeCell ref="O128:R128"/>
    <mergeCell ref="O129:R129"/>
    <mergeCell ref="O130:R130"/>
    <mergeCell ref="O131:R131"/>
    <mergeCell ref="O98:R98"/>
    <mergeCell ref="O126:R126"/>
    <mergeCell ref="O127:R127"/>
    <mergeCell ref="O116:R116"/>
    <mergeCell ref="O117:R117"/>
    <mergeCell ref="O118:R118"/>
    <mergeCell ref="O119:R119"/>
    <mergeCell ref="O108:R108"/>
    <mergeCell ref="O109:R109"/>
    <mergeCell ref="O125:R125"/>
    <mergeCell ref="O101:R101"/>
    <mergeCell ref="O99:R99"/>
    <mergeCell ref="O115:R115"/>
    <mergeCell ref="O110:R110"/>
    <mergeCell ref="O111:R111"/>
    <mergeCell ref="O112:R112"/>
    <mergeCell ref="O113:R113"/>
    <mergeCell ref="O114:R114"/>
    <mergeCell ref="O107:R107"/>
    <mergeCell ref="O86:R86"/>
    <mergeCell ref="O87:R87"/>
    <mergeCell ref="O96:R96"/>
    <mergeCell ref="O93:R93"/>
    <mergeCell ref="O94:R94"/>
    <mergeCell ref="O95:R95"/>
    <mergeCell ref="O92:R92"/>
    <mergeCell ref="O91:R91"/>
    <mergeCell ref="O88:R88"/>
    <mergeCell ref="O97:R97"/>
    <mergeCell ref="O89:R89"/>
    <mergeCell ref="O90:R90"/>
    <mergeCell ref="A104:A106"/>
    <mergeCell ref="B104:B106"/>
    <mergeCell ref="C104:C106"/>
    <mergeCell ref="D104:D106"/>
    <mergeCell ref="G104:G106"/>
    <mergeCell ref="A102:A103"/>
    <mergeCell ref="B102:B103"/>
    <mergeCell ref="D102:D103"/>
    <mergeCell ref="E102:E103"/>
    <mergeCell ref="F102:F103"/>
    <mergeCell ref="G102:G103"/>
    <mergeCell ref="O102:R102"/>
    <mergeCell ref="O103:R103"/>
    <mergeCell ref="O106:R106"/>
    <mergeCell ref="O104:R104"/>
    <mergeCell ref="O105:R105"/>
    <mergeCell ref="O100:R100"/>
    <mergeCell ref="S119:S120"/>
    <mergeCell ref="A124:A125"/>
    <mergeCell ref="B124:B125"/>
    <mergeCell ref="C124:C125"/>
    <mergeCell ref="D124:D125"/>
    <mergeCell ref="G124:G125"/>
    <mergeCell ref="O120:R120"/>
    <mergeCell ref="O121:R121"/>
    <mergeCell ref="O122:R122"/>
    <mergeCell ref="B116:B122"/>
    <mergeCell ref="C116:C122"/>
    <mergeCell ref="D116:D122"/>
    <mergeCell ref="F116:F122"/>
    <mergeCell ref="G116:G122"/>
    <mergeCell ref="O123:R123"/>
    <mergeCell ref="O124:R124"/>
    <mergeCell ref="A107:A108"/>
    <mergeCell ref="B107:B108"/>
    <mergeCell ref="C107:C108"/>
    <mergeCell ref="D107:D108"/>
    <mergeCell ref="G107:G108"/>
    <mergeCell ref="A111:A114"/>
    <mergeCell ref="B111:B114"/>
    <mergeCell ref="C111:C114"/>
    <mergeCell ref="D111:D114"/>
    <mergeCell ref="G111:G114"/>
    <mergeCell ref="E112:E114"/>
    <mergeCell ref="F112:F114"/>
    <mergeCell ref="E55:E57"/>
    <mergeCell ref="A22:G22"/>
    <mergeCell ref="G37:G38"/>
    <mergeCell ref="A39:A41"/>
    <mergeCell ref="B39:B41"/>
    <mergeCell ref="C39:C41"/>
    <mergeCell ref="D39:D41"/>
    <mergeCell ref="E39:E41"/>
    <mergeCell ref="F39:F41"/>
    <mergeCell ref="G39:G41"/>
    <mergeCell ref="A37:A38"/>
    <mergeCell ref="B37:B38"/>
    <mergeCell ref="C37:C38"/>
    <mergeCell ref="D37:D38"/>
    <mergeCell ref="E37:E38"/>
    <mergeCell ref="F37:F38"/>
    <mergeCell ref="H22:N22"/>
    <mergeCell ref="A17:C20"/>
    <mergeCell ref="D17:T20"/>
    <mergeCell ref="O22:P22"/>
    <mergeCell ref="Q22:U22"/>
    <mergeCell ref="G25:G29"/>
    <mergeCell ref="F30:F34"/>
    <mergeCell ref="G30:G34"/>
    <mergeCell ref="F25:F29"/>
    <mergeCell ref="A30:A34"/>
    <mergeCell ref="B30:B34"/>
    <mergeCell ref="C30:C34"/>
    <mergeCell ref="D30:D34"/>
    <mergeCell ref="E30:E34"/>
    <mergeCell ref="A25:A29"/>
    <mergeCell ref="B25:B29"/>
    <mergeCell ref="C25:C29"/>
    <mergeCell ref="D25:D29"/>
    <mergeCell ref="E25:E29"/>
    <mergeCell ref="O68:R68"/>
    <mergeCell ref="O69:R69"/>
    <mergeCell ref="O70:R70"/>
    <mergeCell ref="G42:G44"/>
    <mergeCell ref="A42:A44"/>
    <mergeCell ref="B42:B44"/>
    <mergeCell ref="C42:C44"/>
    <mergeCell ref="D42:D44"/>
    <mergeCell ref="E42:E44"/>
    <mergeCell ref="F42:F44"/>
    <mergeCell ref="D48:D54"/>
    <mergeCell ref="E48:E54"/>
    <mergeCell ref="F48:F54"/>
    <mergeCell ref="G48:G54"/>
    <mergeCell ref="A48:A54"/>
    <mergeCell ref="B48:B54"/>
    <mergeCell ref="F64:F65"/>
    <mergeCell ref="C48:C54"/>
    <mergeCell ref="F55:F57"/>
    <mergeCell ref="G55:G57"/>
    <mergeCell ref="A55:A57"/>
    <mergeCell ref="B55:B57"/>
    <mergeCell ref="C55:C57"/>
    <mergeCell ref="D55:D57"/>
    <mergeCell ref="O71:R71"/>
    <mergeCell ref="G64:G65"/>
    <mergeCell ref="A66:A83"/>
    <mergeCell ref="B66:B83"/>
    <mergeCell ref="C66:C83"/>
    <mergeCell ref="D66:D83"/>
    <mergeCell ref="E66:E83"/>
    <mergeCell ref="F66:F83"/>
    <mergeCell ref="G66:G83"/>
    <mergeCell ref="A64:A65"/>
    <mergeCell ref="B64:B65"/>
    <mergeCell ref="C64:C65"/>
    <mergeCell ref="D64:D65"/>
    <mergeCell ref="E64:E65"/>
    <mergeCell ref="O78:R78"/>
    <mergeCell ref="O79:R79"/>
    <mergeCell ref="O80:R80"/>
    <mergeCell ref="O81:R83"/>
    <mergeCell ref="O72:R72"/>
    <mergeCell ref="O73:R73"/>
    <mergeCell ref="O74:R74"/>
    <mergeCell ref="O75:R75"/>
    <mergeCell ref="O76:R76"/>
    <mergeCell ref="O77:R77"/>
  </mergeCells>
  <conditionalFormatting sqref="T24:T58">
    <cfRule type="containsText" dxfId="146" priority="109" stopIfTrue="1" operator="containsText" text="Cerrada">
      <formula>NOT(ISERROR(SEARCH("Cerrada",T24)))</formula>
    </cfRule>
    <cfRule type="containsText" dxfId="145" priority="110" stopIfTrue="1" operator="containsText" text="En ejecución">
      <formula>NOT(ISERROR(SEARCH("En ejecución",T24)))</formula>
    </cfRule>
    <cfRule type="containsText" dxfId="144" priority="111" stopIfTrue="1" operator="containsText" text="Vencida">
      <formula>NOT(ISERROR(SEARCH("Vencida",T24)))</formula>
    </cfRule>
  </conditionalFormatting>
  <conditionalFormatting sqref="W86:W88">
    <cfRule type="containsText" dxfId="143" priority="13" stopIfTrue="1" operator="containsText" text="Cerrada">
      <formula>NOT(ISERROR(SEARCH("Cerrada",W86)))</formula>
    </cfRule>
    <cfRule type="containsText" dxfId="142" priority="14" stopIfTrue="1" operator="containsText" text="En ejecución">
      <formula>NOT(ISERROR(SEARCH("En ejecución",W86)))</formula>
    </cfRule>
    <cfRule type="containsText" dxfId="141" priority="15" stopIfTrue="1" operator="containsText" text="Vencida">
      <formula>NOT(ISERROR(SEARCH("Vencida",W86)))</formula>
    </cfRule>
  </conditionalFormatting>
  <conditionalFormatting sqref="W90:W91">
    <cfRule type="containsText" dxfId="140" priority="16" stopIfTrue="1" operator="containsText" text="Cerrada">
      <formula>NOT(ISERROR(SEARCH("Cerrada",W94)))</formula>
    </cfRule>
    <cfRule type="containsText" dxfId="139" priority="17" stopIfTrue="1" operator="containsText" text="En ejecución">
      <formula>NOT(ISERROR(SEARCH("En ejecución",W94)))</formula>
    </cfRule>
    <cfRule type="containsText" dxfId="138" priority="18" stopIfTrue="1" operator="containsText" text="Vencida">
      <formula>NOT(ISERROR(SEARCH("Vencida",W94)))</formula>
    </cfRule>
  </conditionalFormatting>
  <conditionalFormatting sqref="W96:W97">
    <cfRule type="containsText" dxfId="137" priority="19" stopIfTrue="1" operator="containsText" text="Cerrada">
      <formula>NOT(ISERROR(SEARCH("Cerrada",T97)))</formula>
    </cfRule>
    <cfRule type="containsText" dxfId="136" priority="20" stopIfTrue="1" operator="containsText" text="En ejecución">
      <formula>NOT(ISERROR(SEARCH("En ejecución",T97)))</formula>
    </cfRule>
    <cfRule type="containsText" dxfId="135" priority="21" stopIfTrue="1" operator="containsText" text="Vencida">
      <formula>NOT(ISERROR(SEARCH("Vencida",T97)))</formula>
    </cfRule>
  </conditionalFormatting>
  <conditionalFormatting sqref="W98">
    <cfRule type="containsText" dxfId="134" priority="22" stopIfTrue="1" operator="containsText" text="Cerrada">
      <formula>NOT(ISERROR(SEARCH("Cerrada",#REF!)))</formula>
    </cfRule>
    <cfRule type="containsText" dxfId="133" priority="23" stopIfTrue="1" operator="containsText" text="En ejecución">
      <formula>NOT(ISERROR(SEARCH("En ejecución",#REF!)))</formula>
    </cfRule>
    <cfRule type="containsText" dxfId="132" priority="24" stopIfTrue="1" operator="containsText" text="Vencida">
      <formula>NOT(ISERROR(SEARCH("Vencida",#REF!)))</formula>
    </cfRule>
  </conditionalFormatting>
  <dataValidations count="10">
    <dataValidation type="list" allowBlank="1" showInputMessage="1" showErrorMessage="1" sqref="JO45:JO47 TK45:TK47 ADG45:ADG47 ANC45:ANC47 AWY45:AWY47 BGU45:BGU47 BQQ45:BQQ47 CAM45:CAM47 CKI45:CKI47 CUE45:CUE47 DEA45:DEA47 DNW45:DNW47 DXS45:DXS47 EHO45:EHO47 ERK45:ERK47 FBG45:FBG47 FLC45:FLC47 FUY45:FUY47 GEU45:GEU47 GOQ45:GOQ47 GYM45:GYM47 HII45:HII47 HSE45:HSE47 ICA45:ICA47 ILW45:ILW47 IVS45:IVS47 JFO45:JFO47 JPK45:JPK47 JZG45:JZG47 KJC45:KJC47 KSY45:KSY47 LCU45:LCU47 LMQ45:LMQ47 LWM45:LWM47 MGI45:MGI47 MQE45:MQE47 NAA45:NAA47 NJW45:NJW47 NTS45:NTS47 ODO45:ODO47 ONK45:ONK47 OXG45:OXG47 PHC45:PHC47 PQY45:PQY47 QAU45:QAU47 QKQ45:QKQ47 QUM45:QUM47 REI45:REI47 ROE45:ROE47 RYA45:RYA47 SHW45:SHW47 SRS45:SRS47 TBO45:TBO47 TLK45:TLK47 TVG45:TVG47 UFC45:UFC47 UOY45:UOY47 UYU45:UYU47 VIQ45:VIQ47 VSM45:VSM47 WCI45:WCI47 WME45:WME47 WWA45:WWA47 TN61:TN83 ADJ61:ADJ83 ANF61:ANF83 AXB61:AXB83 BGX61:BGX83 BQT61:BQT83 CAP61:CAP83 CKL61:CKL83 CUH61:CUH83 DED61:DED83 DNZ61:DNZ83 DXV61:DXV83 EHR61:EHR83 ERN61:ERN83 FBJ61:FBJ83 FLF61:FLF83 FVB61:FVB83 GEX61:GEX83 GOT61:GOT83 GYP61:GYP83 HIL61:HIL83 HSH61:HSH83 ICD61:ICD83 ILZ61:ILZ83 IVV61:IVV83 JFR61:JFR83 JPN61:JPN83 JZJ61:JZJ83 KJF61:KJF83 KTB61:KTB83 LCX61:LCX83 LMT61:LMT83 LWP61:LWP83 MGL61:MGL83 MQH61:MQH83 NAD61:NAD83 NJZ61:NJZ83 NTV61:NTV83 ODR61:ODR83 ONN61:ONN83 OXJ61:OXJ83 PHF61:PHF83 PRB61:PRB83 QAX61:QAX83 QKT61:QKT83 QUP61:QUP83 REL61:REL83 ROH61:ROH83 RYD61:RYD83 SHZ61:SHZ83 SRV61:SRV83 TBR61:TBR83 TLN61:TLN83 TVJ61:TVJ83 UFF61:UFF83 UPB61:UPB83 UYX61:UYX83 VIT61:VIT83 VSP61:VSP83 WCL61:WCL83 WMH61:WMH83 WWD61:WWD83 S24:S67 JR61:JR83 S84 V68:V83 WWD98 WMH98 WCL98 VSP98 VIT98 UYX98 UPB98 UFF98 TVJ98 TLN98 TBR98 SRV98 SHZ98 RYD98 ROH98 REL98 QUP98 QKT98 QAX98 PRB98 PHF98 OXJ98 ONN98 ODR98 NTV98 NJZ98 NAD98 MQH98 MGL98 LWP98 LMT98 LCX98 KTB98 KJF98 JZJ98 JPN98 JFR98 IVV98 ILZ98 ICD98 HSH98 HIL98 GYP98 GOT98 GEX98 FVB98 FLF98 FBJ98 ERN98 EHR98 DXV98 DNZ98 DED98 CUH98 CKL98 CAP98 BQT98 BGX98 AXB98 ANF98 ADJ98 TN98 JR98 V86:V131">
      <formula1>$J$2:$J$4</formula1>
    </dataValidation>
    <dataValidation type="list" allowBlank="1" showInputMessage="1" showErrorMessage="1" sqref="JP45:JP47 TL45:TL47 ADH45:ADH47 AND45:AND47 AWZ45:AWZ47 BGV45:BGV47 BQR45:BQR47 CAN45:CAN47 CKJ45:CKJ47 CUF45:CUF47 DEB45:DEB47 DNX45:DNX47 DXT45:DXT47 EHP45:EHP47 ERL45:ERL47 FBH45:FBH47 FLD45:FLD47 FUZ45:FUZ47 GEV45:GEV47 GOR45:GOR47 GYN45:GYN47 HIJ45:HIJ47 HSF45:HSF47 ICB45:ICB47 ILX45:ILX47 IVT45:IVT47 JFP45:JFP47 JPL45:JPL47 JZH45:JZH47 KJD45:KJD47 KSZ45:KSZ47 LCV45:LCV47 LMR45:LMR47 LWN45:LWN47 MGJ45:MGJ47 MQF45:MQF47 NAB45:NAB47 NJX45:NJX47 NTT45:NTT47 ODP45:ODP47 ONL45:ONL47 OXH45:OXH47 PHD45:PHD47 PQZ45:PQZ47 QAV45:QAV47 QKR45:QKR47 QUN45:QUN47 REJ45:REJ47 ROF45:ROF47 RYB45:RYB47 SHX45:SHX47 SRT45:SRT47 TBP45:TBP47 TLL45:TLL47 TVH45:TVH47 UFD45:UFD47 UOZ45:UOZ47 UYV45:UYV47 VIR45:VIR47 VSN45:VSN47 WCJ45:WCJ47 WMF45:WMF47 WWB45:WWB47 T24:T51 TO61:TO83 ADK61:ADK83 ANG61:ANG83 AXC61:AXC83 BGY61:BGY83 BQU61:BQU83 CAQ61:CAQ83 CKM61:CKM83 CUI61:CUI83 DEE61:DEE83 DOA61:DOA83 DXW61:DXW83 EHS61:EHS83 ERO61:ERO83 FBK61:FBK83 FLG61:FLG83 FVC61:FVC83 GEY61:GEY83 GOU61:GOU83 GYQ61:GYQ83 HIM61:HIM83 HSI61:HSI83 ICE61:ICE83 IMA61:IMA83 IVW61:IVW83 JFS61:JFS83 JPO61:JPO83 JZK61:JZK83 KJG61:KJG83 KTC61:KTC83 LCY61:LCY83 LMU61:LMU83 LWQ61:LWQ83 MGM61:MGM83 MQI61:MQI83 NAE61:NAE83 NKA61:NKA83 NTW61:NTW83 ODS61:ODS83 ONO61:ONO83 OXK61:OXK83 PHG61:PHG83 PRC61:PRC83 QAY61:QAY83 QKU61:QKU83 QUQ61:QUQ83 REM61:REM83 ROI61:ROI83 RYE61:RYE83 SIA61:SIA83 SRW61:SRW83 TBS61:TBS83 TLO61:TLO83 TVK61:TVK83 UFG61:UFG83 UPC61:UPC83 UYY61:UYY83 VIU61:VIU83 VSQ61:VSQ83 WCM61:WCM83 WMI61:WMI83 WWE61:WWE83 T55:T67 JS61:JS83 T84 W68:W83 WWE98 WMI98 WCM98 VSQ98 VIU98 UYY98 UPC98 UFG98 TVK98 TLO98 TBS98 SRW98 SIA98 RYE98 ROI98 REM98 QUQ98 QKU98 QAY98 PRC98 PHG98 OXK98 ONO98 ODS98 NTW98 NKA98 NAE98 MQI98 MGM98 LWQ98 LMU98 LCY98 KTC98 KJG98 JZK98 JPO98 JFS98 IVW98 IMA98 ICE98 HSI98 HIM98 GYQ98 GOU98 GEY98 FVC98 FLG98 FBK98 ERO98 EHS98 DXW98 DOA98 DEE98 CUI98 CKM98 CAQ98 BQU98 BGY98 AXC98 ANG98 ADK98 TO98 JS98 W86:W131">
      <formula1>$I$2:$I$4</formula1>
    </dataValidation>
    <dataValidation type="list" allowBlank="1" showInputMessage="1" showErrorMessage="1" prompt=" - " sqref="F25 F35:F37 F30 F39 F42 F97">
      <formula1>$G$2:$G$5</formula1>
    </dataValidation>
    <dataValidation type="list" allowBlank="1" showInputMessage="1" showErrorMessage="1" prompt=" - " sqref="B25 B35:B37 B30 B39 B42 B97">
      <formula1>$F$2:$F$11</formula1>
    </dataValidation>
    <dataValidation type="list" allowBlank="1" showInputMessage="1" showErrorMessage="1" prompt=" - " sqref="C25 C35:C37 C39 C30 C42 C97">
      <formula1>$D$2:$D$15</formula1>
    </dataValidation>
    <dataValidation type="list" allowBlank="1" showInputMessage="1" showErrorMessage="1" sqref="T52:T54">
      <formula1>$I$2:$I$5</formula1>
    </dataValidation>
    <dataValidation type="list" allowBlank="1" showInputMessage="1" showErrorMessage="1" sqref="B48 B55 B58:B60 B84 B86:B95 IX98 ST98 ACP98 AML98 AWH98 BGD98 BPZ98 BZV98 CJR98 CTN98 DDJ98 DNF98 DXB98 EGX98 EQT98 FAP98 FKL98 FUH98 GED98 GNZ98 GXV98 HHR98 HRN98 IBJ98 ILF98 IVB98 JEX98 JOT98 JYP98 KIL98 KSH98 LCD98 LLZ98 LVV98 MFR98 MPN98 MZJ98 NJF98 NTB98 OCX98 OMT98 OWP98 PGL98 PQH98 QAD98 QJZ98 QTV98 RDR98 RNN98 RXJ98 SHF98 SRB98 TAX98 TKT98 TUP98 UEL98 UOH98 UYD98 VHZ98 VRV98 WBR98 WLN98 WVJ98 B98 B100 B128:B131">
      <formula1>$F$2:$F$6</formula1>
    </dataValidation>
    <dataValidation type="list" allowBlank="1" showInputMessage="1" showErrorMessage="1" sqref="C48 C55 C58:C60 C84 C86:C95 IY98 SU98 ACQ98 AMM98 AWI98 BGE98 BQA98 BZW98 CJS98 CTO98 DDK98 DNG98 DXC98 EGY98 EQU98 FAQ98 FKM98 FUI98 GEE98 GOA98 GXW98 HHS98 HRO98 IBK98 ILG98 IVC98 JEY98 JOU98 JYQ98 KIM98 KSI98 LCE98 LMA98 LVW98 MFS98 MPO98 MZK98 NJG98 NTC98 OCY98 OMU98 OWQ98 PGM98 PQI98 QAE98 QKA98 QTW98 RDS98 RNO98 RXK98 SHG98 SRC98 TAY98 TKU98 TUQ98 UEM98 UOI98 UYE98 VIA98 VRW98 WBS98 WLO98 WVK98 C98 C100 C128:C131">
      <formula1>$D$2:$D$13</formula1>
    </dataValidation>
    <dataValidation type="list" allowBlank="1" showInputMessage="1" showErrorMessage="1" sqref="F48 F55 F58:F60 F84 F86:F95 JB98 SX98 ACT98 AMP98 AWL98 BGH98 BQD98 BZZ98 CJV98 CTR98 DDN98 DNJ98 DXF98 EHB98 EQX98 FAT98 FKP98 FUL98 GEH98 GOD98 GXZ98 HHV98 HRR98 IBN98 ILJ98 IVF98 JFB98 JOX98 JYT98 KIP98 KSL98 LCH98 LMD98 LVZ98 MFV98 MPR98 MZN98 NJJ98 NTF98 ODB98 OMX98 OWT98 PGP98 PQL98 QAH98 QKD98 QTZ98 RDV98 RNR98 RXN98 SHJ98 SRF98 TBB98 TKX98 TUT98 UEP98 UOL98 UYH98 VID98 VRZ98 WBV98 WLR98 WVN98 F98 F100 F102 F115:F116 F123:F125 F104:F112 F128:F131">
      <formula1>$G$2:$G$5</formula1>
    </dataValidation>
    <dataValidation type="list" allowBlank="1" showInputMessage="1" showErrorMessage="1" sqref="I48:I60 I84 I86:I95 JE98 TA98 ACW98 AMS98 AWO98 BGK98 BQG98 CAC98 CJY98 CTU98 DDQ98 DNM98 DXI98 EHE98 ERA98 FAW98 FKS98 FUO98 GEK98 GOG98 GYC98 HHY98 HRU98 IBQ98 ILM98 IVI98 JFE98 JPA98 JYW98 KIS98 KSO98 LCK98 LMG98 LWC98 MFY98 MPU98 MZQ98 NJM98 NTI98 ODE98 ONA98 OWW98 PGS98 PQO98 QAK98 QKG98 QUC98 RDY98 RNU98 RXQ98 SHM98 SRI98 TBE98 TLA98 TUW98 UES98 UOO98 UYK98 VIG98 VSC98 WBY98 WLU98 WVQ98 I98:I131">
      <formula1>$H$2:$H$3</formula1>
    </dataValidation>
  </dataValidations>
  <hyperlinks>
    <hyperlink ref="R49" r:id="rId1"/>
    <hyperlink ref="R55" r:id="rId2"/>
    <hyperlink ref="R56" r:id="rId3"/>
    <hyperlink ref="R60" r:id="rId4"/>
    <hyperlink ref="J63" r:id="rId5" location="overlay-context="/>
    <hyperlink ref="J64" r:id="rId6" location="overlay-context="/>
    <hyperlink ref="U74" r:id="rId7" location="overlay-context=_x000a__x000a_19/07/2018:" display="http://www.idep.edu.co/?q=content/gf-14-proceso-de-gesti%C3%B3n-financiera#overlay-context=_x000a__x000a_19/07/2018:"/>
    <hyperlink ref="U79" r:id="rId8"/>
    <hyperlink ref="U78" r:id="rId9"/>
    <hyperlink ref="R62" r:id="rId10" location="overlay-context=_x000a__x000a_24/12/2018:  radicado No. 00106-817-001434 del 29 de noviembre de 2018. " display="http://www.idep.edu.co/?q=content/gf-14-proceso-de-gesti%C3%B3n-financiera#overlay-context=_x000a__x000a_24/12/2018:  radicado No. 00106-817-001434 del 29 de noviembre de 2018. "/>
    <hyperlink ref="U89" r:id="rId11"/>
    <hyperlink ref="S95" r:id="rId12" display="https://drive.google.com/drive/folders/1PEA_kHglMECvfb2aRpTEgSxTeLRMahB-"/>
    <hyperlink ref="U95" r:id="rId13" display="https://drive.google.com/drive/folders/1PEA_kHglMECvfb2aRpTEgSxTeLRMahB-"/>
    <hyperlink ref="U94" r:id="rId14"/>
    <hyperlink ref="S98" r:id="rId15"/>
    <hyperlink ref="U98" r:id="rId16"/>
    <hyperlink ref="S102" r:id="rId17" display="http://www.idep.edu.co/sites/default/files/PL-GT-12-02%20Plan%20Contingencia%20Tecno%20V9.pdf"/>
    <hyperlink ref="S103" r:id="rId18" location="gid=292185415" display="https://docs.google.com/spreadsheets/d/1rkj1JMm4LnWNRWL--zXFJrjXKTK2WPHCiHY5g3cAogk/edit#gid=292185415"/>
    <hyperlink ref="U101" r:id="rId19" location="gid=292185415_x000a_"/>
    <hyperlink ref="U102" r:id="rId20"/>
    <hyperlink ref="U103" r:id="rId21" location="gid=292185415_x000a_"/>
    <hyperlink ref="U104" r:id="rId22"/>
    <hyperlink ref="U127" r:id="rId23" location="overlay-context=_x000a_"/>
    <hyperlink ref="U123" r:id="rId24"/>
    <hyperlink ref="U105" r:id="rId25"/>
    <hyperlink ref="U106" r:id="rId26"/>
    <hyperlink ref="U114" r:id="rId27" location="gid=0"/>
    <hyperlink ref="U116" r:id="rId28" location="gid=1828784513_x000a_"/>
    <hyperlink ref="U130" r:id="rId29" location="search/autoreporte/WhctKJVRNJdDGPhSjSjkwHLGPlwPdgbXrvSQdbLBMJBxLXBfNXTKjWGFjcdBTqvxxftBKqL"/>
    <hyperlink ref="U131" r:id="rId30"/>
  </hyperlinks>
  <pageMargins left="0.7" right="0.7" top="0.75" bottom="0.75" header="0.3" footer="0.3"/>
  <pageSetup orientation="portrait" r:id="rId31"/>
  <drawing r:id="rId32"/>
  <extLst>
    <ext xmlns:x14="http://schemas.microsoft.com/office/spreadsheetml/2009/9/main" uri="{78C0D931-6437-407d-A8EE-F0AAD7539E65}">
      <x14:conditionalFormattings>
        <x14:conditionalFormatting xmlns:xm="http://schemas.microsoft.com/office/excel/2006/main">
          <x14:cfRule type="containsText" priority="67" stopIfTrue="1" operator="containsText" text="Cerrada" id="{35682F6E-4BCD-4E14-B831-259DC68DB044}">
            <xm:f>NOT(ISERROR(SEARCH("Cerrada",'GTH-13'!W62)))</xm:f>
            <x14:dxf>
              <font>
                <b/>
                <i val="0"/>
              </font>
              <fill>
                <patternFill>
                  <bgColor rgb="FF00B050"/>
                </patternFill>
              </fill>
            </x14:dxf>
          </x14:cfRule>
          <x14:cfRule type="containsText" priority="68" stopIfTrue="1" operator="containsText" text="En ejecución" id="{29169C52-AF35-486B-92AD-7B4E2D56D48A}">
            <xm:f>NOT(ISERROR(SEARCH("En ejecución",'GTH-13'!W62)))</xm:f>
            <x14:dxf>
              <font>
                <b/>
                <i val="0"/>
              </font>
              <fill>
                <patternFill>
                  <bgColor rgb="FFFFFF00"/>
                </patternFill>
              </fill>
            </x14:dxf>
          </x14:cfRule>
          <x14:cfRule type="containsText" priority="69" stopIfTrue="1" operator="containsText" text="Vencida" id="{9F18E53D-50F0-44E5-B4CE-FB8ADC30C9BB}">
            <xm:f>NOT(ISERROR(SEARCH("Vencida",'GTH-13'!W62)))</xm:f>
            <x14:dxf>
              <font>
                <b/>
                <i val="0"/>
              </font>
              <fill>
                <patternFill>
                  <bgColor rgb="FFFF0000"/>
                </patternFill>
              </fill>
            </x14:dxf>
          </x14:cfRule>
          <xm:sqref>T59:T60</xm:sqref>
        </x14:conditionalFormatting>
        <x14:conditionalFormatting xmlns:xm="http://schemas.microsoft.com/office/excel/2006/main">
          <x14:cfRule type="containsText" priority="61" stopIfTrue="1" operator="containsText" text="Cerrada" id="{14444EBC-FE5F-442C-B15C-A6761DB350F5}">
            <xm:f>NOT(ISERROR(SEARCH("Cerrada",'GF-14'!W61)))</xm:f>
            <x14:dxf>
              <font>
                <b/>
                <i val="0"/>
              </font>
              <fill>
                <patternFill>
                  <bgColor rgb="FF00B050"/>
                </patternFill>
              </fill>
            </x14:dxf>
          </x14:cfRule>
          <x14:cfRule type="containsText" priority="62" stopIfTrue="1" operator="containsText" text="En ejecución" id="{82CD5ECD-16EB-4FA0-9177-5F67F4FCA9B6}">
            <xm:f>NOT(ISERROR(SEARCH("En ejecución",'GF-14'!W61)))</xm:f>
            <x14:dxf>
              <font>
                <b/>
                <i val="0"/>
              </font>
              <fill>
                <patternFill>
                  <bgColor rgb="FFFFFF00"/>
                </patternFill>
              </fill>
            </x14:dxf>
          </x14:cfRule>
          <x14:cfRule type="containsText" priority="63" stopIfTrue="1" operator="containsText" text="Vencida" id="{94D697D9-CC7F-4EC5-ACC0-EA7C28750FDB}">
            <xm:f>NOT(ISERROR(SEARCH("Vencida",'GF-14'!W61)))</xm:f>
            <x14:dxf>
              <font>
                <b/>
                <i val="0"/>
              </font>
              <fill>
                <patternFill>
                  <bgColor rgb="FFFF0000"/>
                </patternFill>
              </fill>
            </x14:dxf>
          </x14:cfRule>
          <xm:sqref>W68:W83</xm:sqref>
        </x14:conditionalFormatting>
        <x14:conditionalFormatting xmlns:xm="http://schemas.microsoft.com/office/excel/2006/main">
          <x14:cfRule type="containsText" priority="670" stopIfTrue="1" operator="containsText" text="Cerrada" id="{14444EBC-FE5F-442C-B15C-A6761DB350F5}">
            <xm:f>NOT(ISERROR(SEARCH("Cerrada",'GF-14'!W54)))</xm:f>
            <x14:dxf>
              <font>
                <b/>
                <i val="0"/>
              </font>
              <fill>
                <patternFill>
                  <bgColor rgb="FF00B050"/>
                </patternFill>
              </fill>
            </x14:dxf>
          </x14:cfRule>
          <x14:cfRule type="containsText" priority="671" stopIfTrue="1" operator="containsText" text="En ejecución" id="{82CD5ECD-16EB-4FA0-9177-5F67F4FCA9B6}">
            <xm:f>NOT(ISERROR(SEARCH("En ejecución",'GF-14'!W54)))</xm:f>
            <x14:dxf>
              <font>
                <b/>
                <i val="0"/>
              </font>
              <fill>
                <patternFill>
                  <bgColor rgb="FFFFFF00"/>
                </patternFill>
              </fill>
            </x14:dxf>
          </x14:cfRule>
          <x14:cfRule type="containsText" priority="672" stopIfTrue="1" operator="containsText" text="Vencida" id="{94D697D9-CC7F-4EC5-ACC0-EA7C28750FDB}">
            <xm:f>NOT(ISERROR(SEARCH("Vencida",'GF-14'!W54)))</xm:f>
            <x14:dxf>
              <font>
                <b/>
                <i val="0"/>
              </font>
              <fill>
                <patternFill>
                  <bgColor rgb="FFFF0000"/>
                </patternFill>
              </fill>
            </x14:dxf>
          </x14:cfRule>
          <xm:sqref>T61:T67</xm:sqref>
        </x14:conditionalFormatting>
        <x14:conditionalFormatting xmlns:xm="http://schemas.microsoft.com/office/excel/2006/main">
          <x14:cfRule type="containsText" priority="58" stopIfTrue="1" operator="containsText" text="Cerrada" id="{B6452DB4-0F2D-47AE-8259-FBF51FB91C4A}">
            <xm:f>NOT(ISERROR(SEARCH("Cerrada",'MIC-03'!W91)))</xm:f>
            <x14:dxf>
              <font>
                <b/>
                <i val="0"/>
              </font>
              <fill>
                <patternFill>
                  <bgColor rgb="FF00B050"/>
                </patternFill>
              </fill>
            </x14:dxf>
          </x14:cfRule>
          <x14:cfRule type="containsText" priority="59" stopIfTrue="1" operator="containsText" text="En ejecución" id="{2AD5864A-6AA2-4D96-AF83-815A2E458ECE}">
            <xm:f>NOT(ISERROR(SEARCH("En ejecución",'MIC-03'!W91)))</xm:f>
            <x14:dxf>
              <font>
                <b/>
                <i val="0"/>
              </font>
              <fill>
                <patternFill>
                  <bgColor rgb="FFFFFF00"/>
                </patternFill>
              </fill>
            </x14:dxf>
          </x14:cfRule>
          <x14:cfRule type="containsText" priority="60" stopIfTrue="1" operator="containsText" text="Vencida" id="{F7D95101-B6E1-479B-BEAF-F0A0716108FD}">
            <xm:f>NOT(ISERROR(SEARCH("Vencida",'MIC-03'!W91)))</xm:f>
            <x14:dxf>
              <font>
                <b/>
                <i val="0"/>
              </font>
              <fill>
                <patternFill>
                  <bgColor rgb="FFFF0000"/>
                </patternFill>
              </fill>
            </x14:dxf>
          </x14:cfRule>
          <xm:sqref>T84</xm:sqref>
        </x14:conditionalFormatting>
        <x14:conditionalFormatting xmlns:xm="http://schemas.microsoft.com/office/excel/2006/main">
          <x14:cfRule type="containsText" priority="37" stopIfTrue="1" operator="containsText" text="Cerrada" id="{F17C5B01-AF17-411F-B70E-55536BCE3FF8}">
            <xm:f>NOT(ISERROR(SEARCH("Cerrada",'GT-12'!#REF!)))</xm:f>
            <x14:dxf>
              <font>
                <b/>
                <i val="0"/>
              </font>
              <fill>
                <patternFill>
                  <bgColor rgb="FF00B050"/>
                </patternFill>
              </fill>
            </x14:dxf>
          </x14:cfRule>
          <x14:cfRule type="containsText" priority="38" stopIfTrue="1" operator="containsText" text="En ejecución" id="{0C6667FA-C278-40B2-9879-16345AE4ED17}">
            <xm:f>NOT(ISERROR(SEARCH("En ejecución",'GT-12'!#REF!)))</xm:f>
            <x14:dxf>
              <font>
                <b/>
                <i val="0"/>
              </font>
              <fill>
                <patternFill>
                  <bgColor rgb="FFFFFF00"/>
                </patternFill>
              </fill>
            </x14:dxf>
          </x14:cfRule>
          <x14:cfRule type="containsText" priority="39" stopIfTrue="1" operator="containsText" text="Vencida" id="{C7D981A2-C072-4A17-8660-1CF45B02491E}">
            <xm:f>NOT(ISERROR(SEARCH("Vencida",'GT-12'!#REF!)))</xm:f>
            <x14:dxf>
              <font>
                <b/>
                <i val="0"/>
              </font>
              <fill>
                <patternFill>
                  <bgColor rgb="FFFF0000"/>
                </patternFill>
              </fill>
            </x14:dxf>
          </x14:cfRule>
          <xm:sqref>W116:W122</xm:sqref>
        </x14:conditionalFormatting>
        <x14:conditionalFormatting xmlns:xm="http://schemas.microsoft.com/office/excel/2006/main">
          <x14:cfRule type="containsText" priority="40" stopIfTrue="1" operator="containsText" text="Cerrada" id="{DABD7C9C-D590-4141-A5B8-B94E4AAB29F8}">
            <xm:f>NOT(ISERROR(SEARCH("Cerrada",'GT-12'!#REF!)))</xm:f>
            <x14:dxf>
              <font>
                <b/>
                <i val="0"/>
              </font>
              <fill>
                <patternFill>
                  <bgColor rgb="FF00B050"/>
                </patternFill>
              </fill>
            </x14:dxf>
          </x14:cfRule>
          <x14:cfRule type="containsText" priority="41" stopIfTrue="1" operator="containsText" text="En ejecución" id="{D628FF48-FD0F-4198-B98C-DDC8CE59F137}">
            <xm:f>NOT(ISERROR(SEARCH("En ejecución",'GT-12'!#REF!)))</xm:f>
            <x14:dxf>
              <font>
                <b/>
                <i val="0"/>
              </font>
              <fill>
                <patternFill>
                  <bgColor rgb="FFFFFF00"/>
                </patternFill>
              </fill>
            </x14:dxf>
          </x14:cfRule>
          <x14:cfRule type="containsText" priority="42" stopIfTrue="1" operator="containsText" text="Vencida" id="{7C87C591-BABA-4CEF-8AF6-7EC2B2D45385}">
            <xm:f>NOT(ISERROR(SEARCH("Vencida",'GT-12'!#REF!)))</xm:f>
            <x14:dxf>
              <font>
                <b/>
                <i val="0"/>
              </font>
              <fill>
                <patternFill>
                  <bgColor rgb="FFFF0000"/>
                </patternFill>
              </fill>
            </x14:dxf>
          </x14:cfRule>
          <xm:sqref>W115</xm:sqref>
        </x14:conditionalFormatting>
        <x14:conditionalFormatting xmlns:xm="http://schemas.microsoft.com/office/excel/2006/main">
          <x14:cfRule type="containsText" priority="43" stopIfTrue="1" operator="containsText" text="Cerrada" id="{C75A3D75-F5AF-408F-B342-7F0508F2145E}">
            <xm:f>NOT(ISERROR(SEARCH("Cerrada",'GT-12'!#REF!)))</xm:f>
            <x14:dxf>
              <font>
                <b/>
                <i val="0"/>
              </font>
              <fill>
                <patternFill>
                  <bgColor rgb="FF00B050"/>
                </patternFill>
              </fill>
            </x14:dxf>
          </x14:cfRule>
          <x14:cfRule type="containsText" priority="44" stopIfTrue="1" operator="containsText" text="En ejecución" id="{440A7D92-CCF2-4146-94CA-62BD0337E552}">
            <xm:f>NOT(ISERROR(SEARCH("En ejecución",'GT-12'!#REF!)))</xm:f>
            <x14:dxf>
              <font>
                <b/>
                <i val="0"/>
              </font>
              <fill>
                <patternFill>
                  <bgColor rgb="FFFFFF00"/>
                </patternFill>
              </fill>
            </x14:dxf>
          </x14:cfRule>
          <x14:cfRule type="containsText" priority="45" stopIfTrue="1" operator="containsText" text="Vencida" id="{17E05AA6-1E82-4B02-8115-8988F3CA7820}">
            <xm:f>NOT(ISERROR(SEARCH("Vencida",'GT-12'!#REF!)))</xm:f>
            <x14:dxf>
              <font>
                <b/>
                <i val="0"/>
              </font>
              <fill>
                <patternFill>
                  <bgColor rgb="FFFF0000"/>
                </patternFill>
              </fill>
            </x14:dxf>
          </x14:cfRule>
          <xm:sqref>W107:W114</xm:sqref>
        </x14:conditionalFormatting>
        <x14:conditionalFormatting xmlns:xm="http://schemas.microsoft.com/office/excel/2006/main">
          <x14:cfRule type="containsText" priority="46" stopIfTrue="1" operator="containsText" text="Cerrada" id="{C7F73668-5414-4E4E-986F-B696BD1435E4}">
            <xm:f>NOT(ISERROR(SEARCH("Cerrada",'GT-12'!#REF!)))</xm:f>
            <x14:dxf>
              <font>
                <b/>
                <i val="0"/>
              </font>
              <fill>
                <patternFill>
                  <bgColor rgb="FF00B050"/>
                </patternFill>
              </fill>
            </x14:dxf>
          </x14:cfRule>
          <x14:cfRule type="containsText" priority="47" stopIfTrue="1" operator="containsText" text="En ejecución" id="{9737680E-C9C1-46AE-869D-0C862395E30E}">
            <xm:f>NOT(ISERROR(SEARCH("En ejecución",'GT-12'!#REF!)))</xm:f>
            <x14:dxf>
              <font>
                <b/>
                <i val="0"/>
              </font>
              <fill>
                <patternFill>
                  <bgColor rgb="FFFFFF00"/>
                </patternFill>
              </fill>
            </x14:dxf>
          </x14:cfRule>
          <x14:cfRule type="containsText" priority="48" stopIfTrue="1" operator="containsText" text="Vencida" id="{BF4D0F0D-DFDC-49FD-A993-FA9876FFC947}">
            <xm:f>NOT(ISERROR(SEARCH("Vencida",'GT-12'!#REF!)))</xm:f>
            <x14:dxf>
              <font>
                <b/>
                <i val="0"/>
              </font>
              <fill>
                <patternFill>
                  <bgColor rgb="FFFF0000"/>
                </patternFill>
              </fill>
            </x14:dxf>
          </x14:cfRule>
          <xm:sqref>W101</xm:sqref>
        </x14:conditionalFormatting>
        <x14:conditionalFormatting xmlns:xm="http://schemas.microsoft.com/office/excel/2006/main">
          <x14:cfRule type="containsText" priority="49" stopIfTrue="1" operator="containsText" text="Cerrada" id="{6BF70FF2-C09C-47C8-AF19-CF6951BE2B8E}">
            <xm:f>NOT(ISERROR(SEARCH("Cerrada",'GT-12'!#REF!)))</xm:f>
            <x14:dxf>
              <font>
                <b/>
                <i val="0"/>
              </font>
              <fill>
                <patternFill>
                  <bgColor rgb="FF00B050"/>
                </patternFill>
              </fill>
            </x14:dxf>
          </x14:cfRule>
          <x14:cfRule type="containsText" priority="50" stopIfTrue="1" operator="containsText" text="En ejecución" id="{3FB4B808-2CE2-40D1-9A32-FD0C1D9F2EED}">
            <xm:f>NOT(ISERROR(SEARCH("En ejecución",'GT-12'!#REF!)))</xm:f>
            <x14:dxf>
              <font>
                <b/>
                <i val="0"/>
              </font>
              <fill>
                <patternFill>
                  <bgColor rgb="FFFFFF00"/>
                </patternFill>
              </fill>
            </x14:dxf>
          </x14:cfRule>
          <x14:cfRule type="containsText" priority="51" stopIfTrue="1" operator="containsText" text="Vencida" id="{2F307537-92CD-451F-A58E-24DBEA0CB629}">
            <xm:f>NOT(ISERROR(SEARCH("Vencida",'GT-12'!#REF!)))</xm:f>
            <x14:dxf>
              <font>
                <b/>
                <i val="0"/>
              </font>
              <fill>
                <patternFill>
                  <bgColor rgb="FFFF0000"/>
                </patternFill>
              </fill>
            </x14:dxf>
          </x14:cfRule>
          <xm:sqref>W102:W103</xm:sqref>
        </x14:conditionalFormatting>
        <x14:conditionalFormatting xmlns:xm="http://schemas.microsoft.com/office/excel/2006/main">
          <x14:cfRule type="containsText" priority="52" stopIfTrue="1" operator="containsText" text="Cerrada" id="{0CA0AC3D-05DD-4335-88CF-1C51B6100164}">
            <xm:f>NOT(ISERROR(SEARCH("Cerrada",'GT-12'!#REF!)))</xm:f>
            <x14:dxf>
              <font>
                <b/>
                <i val="0"/>
              </font>
              <fill>
                <patternFill>
                  <bgColor rgb="FF00B050"/>
                </patternFill>
              </fill>
            </x14:dxf>
          </x14:cfRule>
          <x14:cfRule type="containsText" priority="53" stopIfTrue="1" operator="containsText" text="En ejecución" id="{4081937E-AB74-4D72-A3D2-1BA61776ED34}">
            <xm:f>NOT(ISERROR(SEARCH("En ejecución",'GT-12'!#REF!)))</xm:f>
            <x14:dxf>
              <font>
                <b/>
                <i val="0"/>
              </font>
              <fill>
                <patternFill>
                  <bgColor rgb="FFFFFF00"/>
                </patternFill>
              </fill>
            </x14:dxf>
          </x14:cfRule>
          <x14:cfRule type="containsText" priority="54" stopIfTrue="1" operator="containsText" text="Vencida" id="{136EA52A-01E8-4A2D-A92F-D1BEA80F4E8E}">
            <xm:f>NOT(ISERROR(SEARCH("Vencida",'GT-12'!#REF!)))</xm:f>
            <x14:dxf>
              <font>
                <b/>
                <i val="0"/>
              </font>
              <fill>
                <patternFill>
                  <bgColor rgb="FFFF0000"/>
                </patternFill>
              </fill>
            </x14:dxf>
          </x14:cfRule>
          <xm:sqref>W100</xm:sqref>
        </x14:conditionalFormatting>
        <x14:conditionalFormatting xmlns:xm="http://schemas.microsoft.com/office/excel/2006/main">
          <x14:cfRule type="containsText" priority="55" stopIfTrue="1" operator="containsText" text="Cerrada" id="{AB77CF87-D56B-40A5-A7FF-551C6B589F7F}">
            <xm:f>NOT(ISERROR(SEARCH("Cerrada",'GT-12'!#REF!)))</xm:f>
            <x14:dxf>
              <font>
                <b/>
                <i val="0"/>
              </font>
              <fill>
                <patternFill>
                  <bgColor rgb="FF00B050"/>
                </patternFill>
              </fill>
            </x14:dxf>
          </x14:cfRule>
          <x14:cfRule type="containsText" priority="56" stopIfTrue="1" operator="containsText" text="En ejecución" id="{3C1D0583-60CF-48B8-AE3D-4358E260E1FC}">
            <xm:f>NOT(ISERROR(SEARCH("En ejecución",'GT-12'!#REF!)))</xm:f>
            <x14:dxf>
              <font>
                <b/>
                <i val="0"/>
              </font>
              <fill>
                <patternFill>
                  <bgColor rgb="FFFFFF00"/>
                </patternFill>
              </fill>
            </x14:dxf>
          </x14:cfRule>
          <x14:cfRule type="containsText" priority="57" stopIfTrue="1" operator="containsText" text="Vencida" id="{96A2FFA5-AA7E-4D45-AD19-442B6109185D}">
            <xm:f>NOT(ISERROR(SEARCH("Vencida",'GT-12'!#REF!)))</xm:f>
            <x14:dxf>
              <font>
                <b/>
                <i val="0"/>
              </font>
              <fill>
                <patternFill>
                  <bgColor rgb="FFFF0000"/>
                </patternFill>
              </fill>
            </x14:dxf>
          </x14:cfRule>
          <xm:sqref>W99</xm:sqref>
        </x14:conditionalFormatting>
        <x14:conditionalFormatting xmlns:xm="http://schemas.microsoft.com/office/excel/2006/main">
          <x14:cfRule type="containsText" priority="685" stopIfTrue="1" operator="containsText" text="Cerrada" id="{011C220C-1753-410D-8C7E-42573B5E9475}">
            <xm:f>NOT(ISERROR(SEARCH("Cerrada",'AC-10'!W32)))</xm:f>
            <x14:dxf>
              <font>
                <b/>
                <i val="0"/>
              </font>
              <fill>
                <patternFill>
                  <bgColor rgb="FF00B050"/>
                </patternFill>
              </fill>
            </x14:dxf>
          </x14:cfRule>
          <x14:cfRule type="containsText" priority="686" stopIfTrue="1" operator="containsText" text="En ejecución" id="{7BC076D5-D6E5-472B-BE66-F56ADC008090}">
            <xm:f>NOT(ISERROR(SEARCH("En ejecución",'AC-10'!W32)))</xm:f>
            <x14:dxf>
              <font>
                <b/>
                <i val="0"/>
              </font>
              <fill>
                <patternFill>
                  <bgColor rgb="FFFFFF00"/>
                </patternFill>
              </fill>
            </x14:dxf>
          </x14:cfRule>
          <x14:cfRule type="containsText" priority="687" stopIfTrue="1" operator="containsText" text="Vencida" id="{5AB93584-28CB-4BA4-B681-2E52F0F86DEF}">
            <xm:f>NOT(ISERROR(SEARCH("Vencida",'AC-10'!W32)))</xm:f>
            <x14:dxf>
              <font>
                <b/>
                <i val="0"/>
              </font>
              <fill>
                <patternFill>
                  <bgColor rgb="FFFF0000"/>
                </patternFill>
              </fill>
            </x14:dxf>
          </x14:cfRule>
          <xm:sqref>W89</xm:sqref>
        </x14:conditionalFormatting>
        <x14:conditionalFormatting xmlns:xm="http://schemas.microsoft.com/office/excel/2006/main">
          <x14:cfRule type="containsText" priority="688" stopIfTrue="1" operator="containsText" text="Cerrada" id="{38E2C443-C571-4E80-888C-B31105942B17}">
            <xm:f>NOT(ISERROR(SEARCH("Cerrada",'IDP-04'!W37)))</xm:f>
            <x14:dxf>
              <font>
                <b/>
                <i val="0"/>
              </font>
              <fill>
                <patternFill>
                  <bgColor rgb="FF00B050"/>
                </patternFill>
              </fill>
            </x14:dxf>
          </x14:cfRule>
          <x14:cfRule type="containsText" priority="689" stopIfTrue="1" operator="containsText" text="En ejecución" id="{51E5E6A0-6EB1-4DF3-85F2-09CC29365613}">
            <xm:f>NOT(ISERROR(SEARCH("En ejecución",'IDP-04'!W37)))</xm:f>
            <x14:dxf>
              <font>
                <b/>
                <i val="0"/>
              </font>
              <fill>
                <patternFill>
                  <bgColor rgb="FFFFFF00"/>
                </patternFill>
              </fill>
            </x14:dxf>
          </x14:cfRule>
          <x14:cfRule type="containsText" priority="690" stopIfTrue="1" operator="containsText" text="Vencida" id="{C25BAA6D-2FDB-4FA2-A060-05EDBA6FC9E4}">
            <xm:f>NOT(ISERROR(SEARCH("Vencida",'IDP-04'!W37)))</xm:f>
            <x14:dxf>
              <font>
                <b/>
                <i val="0"/>
              </font>
              <fill>
                <patternFill>
                  <bgColor rgb="FFFF0000"/>
                </patternFill>
              </fill>
            </x14:dxf>
          </x14:cfRule>
          <xm:sqref>W92:W95</xm:sqref>
        </x14:conditionalFormatting>
        <x14:conditionalFormatting xmlns:xm="http://schemas.microsoft.com/office/excel/2006/main">
          <x14:cfRule type="containsText" priority="694" stopIfTrue="1" operator="containsText" text="Cerrada" id="{B27FA0FA-D163-4CBF-B186-99EE3EF59A50}">
            <xm:f>NOT(ISERROR(SEARCH("Cerrada",'GT-12'!U36)))</xm:f>
            <x14:dxf>
              <font>
                <b/>
                <i val="0"/>
              </font>
              <fill>
                <patternFill>
                  <bgColor rgb="FF00B050"/>
                </patternFill>
              </fill>
            </x14:dxf>
          </x14:cfRule>
          <x14:cfRule type="containsText" priority="695" stopIfTrue="1" operator="containsText" text="En ejecución" id="{A413ADF0-320C-41F9-B0A6-DBD4B385E829}">
            <xm:f>NOT(ISERROR(SEARCH("En ejecución",'GT-12'!U36)))</xm:f>
            <x14:dxf>
              <font>
                <b/>
                <i val="0"/>
              </font>
              <fill>
                <patternFill>
                  <bgColor rgb="FFFFFF00"/>
                </patternFill>
              </fill>
            </x14:dxf>
          </x14:cfRule>
          <x14:cfRule type="containsText" priority="696" stopIfTrue="1" operator="containsText" text="Vencida" id="{1DB3BA26-9DB8-48F0-B67F-2404016771A6}">
            <xm:f>NOT(ISERROR(SEARCH("Vencida",'GT-12'!U36)))</xm:f>
            <x14:dxf>
              <font>
                <b/>
                <i val="0"/>
              </font>
              <fill>
                <patternFill>
                  <bgColor rgb="FFFF0000"/>
                </patternFill>
              </fill>
            </x14:dxf>
          </x14:cfRule>
          <xm:sqref>W123:W125</xm:sqref>
        </x14:conditionalFormatting>
        <x14:conditionalFormatting xmlns:xm="http://schemas.microsoft.com/office/excel/2006/main">
          <x14:cfRule type="containsText" priority="697" stopIfTrue="1" operator="containsText" text="Cerrada" id="{F10471CA-6FFE-4BAE-8459-D826216FA603}">
            <xm:f>NOT(ISERROR(SEARCH("Cerrada",'GT-12'!U40)))</xm:f>
            <x14:dxf>
              <font>
                <b/>
                <i val="0"/>
              </font>
              <fill>
                <patternFill>
                  <bgColor rgb="FF00B050"/>
                </patternFill>
              </fill>
            </x14:dxf>
          </x14:cfRule>
          <x14:cfRule type="containsText" priority="698" stopIfTrue="1" operator="containsText" text="En ejecución" id="{1444F9E2-FB96-46C4-B41B-D695C18B1BE6}">
            <xm:f>NOT(ISERROR(SEARCH("En ejecución",'GT-12'!U40)))</xm:f>
            <x14:dxf>
              <font>
                <b/>
                <i val="0"/>
              </font>
              <fill>
                <patternFill>
                  <bgColor rgb="FFFFFF00"/>
                </patternFill>
              </fill>
            </x14:dxf>
          </x14:cfRule>
          <x14:cfRule type="containsText" priority="699" stopIfTrue="1" operator="containsText" text="Vencida" id="{F1F69268-3DE5-4510-864F-73B78E809827}">
            <xm:f>NOT(ISERROR(SEARCH("Vencida",'GT-12'!U40)))</xm:f>
            <x14:dxf>
              <font>
                <b/>
                <i val="0"/>
              </font>
              <fill>
                <patternFill>
                  <bgColor rgb="FFFF0000"/>
                </patternFill>
              </fill>
            </x14:dxf>
          </x14:cfRule>
          <xm:sqref>W126</xm:sqref>
        </x14:conditionalFormatting>
        <x14:conditionalFormatting xmlns:xm="http://schemas.microsoft.com/office/excel/2006/main">
          <x14:cfRule type="containsText" priority="700" stopIfTrue="1" operator="containsText" text="Cerrada" id="{03E2CEC6-9AB3-4187-AC67-0AD2749E20EB}">
            <xm:f>NOT(ISERROR(SEARCH("Cerrada",'GT-12'!U43)))</xm:f>
            <x14:dxf>
              <font>
                <b/>
                <i val="0"/>
              </font>
              <fill>
                <patternFill>
                  <bgColor rgb="FF00B050"/>
                </patternFill>
              </fill>
            </x14:dxf>
          </x14:cfRule>
          <x14:cfRule type="containsText" priority="701" stopIfTrue="1" operator="containsText" text="En ejecución" id="{B3688E80-D4DD-4072-ACDF-5D19296AA93D}">
            <xm:f>NOT(ISERROR(SEARCH("En ejecución",'GT-12'!U43)))</xm:f>
            <x14:dxf>
              <font>
                <b/>
                <i val="0"/>
              </font>
              <fill>
                <patternFill>
                  <bgColor rgb="FFFFFF00"/>
                </patternFill>
              </fill>
            </x14:dxf>
          </x14:cfRule>
          <x14:cfRule type="containsText" priority="702" stopIfTrue="1" operator="containsText" text="Vencida" id="{67710A21-7EEE-4473-A7AC-2E0526FDDD38}">
            <xm:f>NOT(ISERROR(SEARCH("Vencida",'GT-12'!U43)))</xm:f>
            <x14:dxf>
              <font>
                <b/>
                <i val="0"/>
              </font>
              <fill>
                <patternFill>
                  <bgColor rgb="FFFF0000"/>
                </patternFill>
              </fill>
            </x14:dxf>
          </x14:cfRule>
          <xm:sqref>W127</xm:sqref>
        </x14:conditionalFormatting>
        <x14:conditionalFormatting xmlns:xm="http://schemas.microsoft.com/office/excel/2006/main">
          <x14:cfRule type="containsText" priority="703" stopIfTrue="1" operator="containsText" text="Cerrada" id="{CD438462-1288-4CE9-B741-A4742550DD29}">
            <xm:f>NOT(ISERROR(SEARCH("Cerrada",'GTH-13'!W69)))</xm:f>
            <x14:dxf>
              <font>
                <b/>
                <i val="0"/>
              </font>
              <fill>
                <patternFill>
                  <bgColor rgb="FF00B050"/>
                </patternFill>
              </fill>
            </x14:dxf>
          </x14:cfRule>
          <x14:cfRule type="containsText" priority="704" stopIfTrue="1" operator="containsText" text="En ejecución" id="{0FA71F7C-EF62-48EA-9D62-00196BCB1C38}">
            <xm:f>NOT(ISERROR(SEARCH("En ejecución",'GTH-13'!W69)))</xm:f>
            <x14:dxf>
              <font>
                <b/>
                <i val="0"/>
              </font>
              <fill>
                <patternFill>
                  <bgColor rgb="FFFFFF00"/>
                </patternFill>
              </fill>
            </x14:dxf>
          </x14:cfRule>
          <x14:cfRule type="containsText" priority="705" stopIfTrue="1" operator="containsText" text="Vencida" id="{9A95AB2C-68D3-4658-A6AB-B3C64B833602}">
            <xm:f>NOT(ISERROR(SEARCH("Vencida",'GTH-13'!W69)))</xm:f>
            <x14:dxf>
              <font>
                <b/>
                <i val="0"/>
              </font>
              <fill>
                <patternFill>
                  <bgColor rgb="FFFF0000"/>
                </patternFill>
              </fill>
            </x14:dxf>
          </x14:cfRule>
          <xm:sqref>W128:W130</xm:sqref>
        </x14:conditionalFormatting>
        <x14:conditionalFormatting xmlns:xm="http://schemas.microsoft.com/office/excel/2006/main">
          <x14:cfRule type="containsText" priority="706" stopIfTrue="1" operator="containsText" text="Cerrada" id="{CD8AAF02-6C07-46C7-814C-ADF05D8A5A24}">
            <xm:f>NOT(ISERROR(SEARCH("Cerrada",'MIC-03'!W76)))</xm:f>
            <x14:dxf>
              <font>
                <b/>
                <i val="0"/>
              </font>
              <fill>
                <patternFill>
                  <bgColor rgb="FF00B050"/>
                </patternFill>
              </fill>
            </x14:dxf>
          </x14:cfRule>
          <x14:cfRule type="containsText" priority="707" stopIfTrue="1" operator="containsText" text="En ejecución" id="{7E756C2F-6FC1-4882-BDDE-9C94DBA6BD67}">
            <xm:f>NOT(ISERROR(SEARCH("En ejecución",'MIC-03'!W76)))</xm:f>
            <x14:dxf>
              <font>
                <b/>
                <i val="0"/>
              </font>
              <fill>
                <patternFill>
                  <bgColor rgb="FFFFFF00"/>
                </patternFill>
              </fill>
            </x14:dxf>
          </x14:cfRule>
          <x14:cfRule type="containsText" priority="708" stopIfTrue="1" operator="containsText" text="Vencida" id="{7317F3B7-48CA-4C87-892B-942A53B2AF50}">
            <xm:f>NOT(ISERROR(SEARCH("Vencida",'MIC-03'!W76)))</xm:f>
            <x14:dxf>
              <font>
                <b/>
                <i val="0"/>
              </font>
              <fill>
                <patternFill>
                  <bgColor rgb="FFFF0000"/>
                </patternFill>
              </fill>
            </x14:dxf>
          </x14:cfRule>
          <xm:sqref>W131</xm:sqref>
        </x14:conditionalFormatting>
        <x14:conditionalFormatting xmlns:xm="http://schemas.microsoft.com/office/excel/2006/main">
          <x14:cfRule type="containsText" priority="727" stopIfTrue="1" operator="containsText" text="Cerrada" id="{AF77D9D2-AE90-4F5A-8E28-5E14F9DFB46A}">
            <xm:f>NOT(ISERROR(SEARCH("Cerrada",'GT-12'!#REF!)))</xm:f>
            <x14:dxf>
              <font>
                <b/>
                <i val="0"/>
              </font>
              <fill>
                <patternFill>
                  <bgColor rgb="FF00B050"/>
                </patternFill>
              </fill>
            </x14:dxf>
          </x14:cfRule>
          <x14:cfRule type="containsText" priority="728" stopIfTrue="1" operator="containsText" text="En ejecución" id="{C5C6D08B-9BA3-467B-A24A-E03422841D1E}">
            <xm:f>NOT(ISERROR(SEARCH("En ejecución",'GT-12'!#REF!)))</xm:f>
            <x14:dxf>
              <font>
                <b/>
                <i val="0"/>
              </font>
              <fill>
                <patternFill>
                  <bgColor rgb="FFFFFF00"/>
                </patternFill>
              </fill>
            </x14:dxf>
          </x14:cfRule>
          <x14:cfRule type="containsText" priority="729" stopIfTrue="1" operator="containsText" text="Vencida" id="{1CADFA44-2928-4B99-9942-FD405B769238}">
            <xm:f>NOT(ISERROR(SEARCH("Vencida",'GT-12'!#REF!)))</xm:f>
            <x14:dxf>
              <font>
                <b/>
                <i val="0"/>
              </font>
              <fill>
                <patternFill>
                  <bgColor rgb="FFFF0000"/>
                </patternFill>
              </fill>
            </x14:dxf>
          </x14:cfRule>
          <xm:sqref>W104:W106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A951"/>
  <sheetViews>
    <sheetView showGridLines="0" topLeftCell="A22" zoomScale="85" zoomScaleNormal="85" workbookViewId="0">
      <selection activeCell="E36" sqref="E36"/>
    </sheetView>
  </sheetViews>
  <sheetFormatPr baseColWidth="10" defaultColWidth="14.42578125" defaultRowHeight="15" customHeight="1" x14ac:dyDescent="0.25"/>
  <cols>
    <col min="1" max="1" width="6.5703125" style="454" customWidth="1"/>
    <col min="2" max="2" width="14.85546875" style="454" customWidth="1"/>
    <col min="3" max="3" width="17.5703125" style="454" customWidth="1"/>
    <col min="4" max="4" width="21.5703125" style="454" customWidth="1"/>
    <col min="5" max="5" width="52.28515625" style="454" customWidth="1"/>
    <col min="6" max="6" width="24.140625" style="454" customWidth="1"/>
    <col min="7" max="7" width="26.5703125" style="454" customWidth="1"/>
    <col min="8" max="8" width="25.85546875" style="454" customWidth="1"/>
    <col min="9" max="9" width="14" style="454" customWidth="1"/>
    <col min="10" max="10" width="23" style="454" customWidth="1"/>
    <col min="11" max="11" width="18.5703125" style="454" customWidth="1"/>
    <col min="12" max="12" width="20" style="454" customWidth="1"/>
    <col min="13" max="13" width="18.28515625" style="454" customWidth="1"/>
    <col min="14" max="15" width="18" style="454" customWidth="1"/>
    <col min="16" max="16" width="26.28515625" style="454" customWidth="1"/>
    <col min="17" max="17" width="24.85546875" style="454" customWidth="1"/>
    <col min="18" max="18" width="19.42578125" style="454" customWidth="1"/>
    <col min="19" max="19" width="36" style="454" customWidth="1"/>
    <col min="20" max="20" width="76" style="454" customWidth="1"/>
    <col min="21" max="21" width="40.140625" style="454" customWidth="1"/>
    <col min="22" max="22" width="18.42578125" style="454" customWidth="1"/>
    <col min="23" max="23" width="19.42578125" style="454" customWidth="1"/>
    <col min="24" max="24" width="33.7109375" style="454" customWidth="1"/>
    <col min="25" max="25" width="31.140625" style="447" customWidth="1"/>
    <col min="26" max="26" width="14.42578125" style="447" customWidth="1"/>
    <col min="27" max="28" width="11" style="447" customWidth="1"/>
    <col min="29" max="16384" width="14.42578125" style="447"/>
  </cols>
  <sheetData>
    <row r="1" spans="1:26" ht="44.25" hidden="1" customHeight="1" x14ac:dyDescent="0.35">
      <c r="A1" s="2"/>
      <c r="B1" s="64"/>
      <c r="C1" s="65" t="s">
        <v>1</v>
      </c>
      <c r="D1" s="65" t="s">
        <v>2</v>
      </c>
      <c r="E1" s="5"/>
      <c r="F1" s="6" t="s">
        <v>3</v>
      </c>
      <c r="G1" s="6" t="s">
        <v>137</v>
      </c>
      <c r="H1" s="6" t="s">
        <v>5</v>
      </c>
      <c r="I1" s="6" t="s">
        <v>7</v>
      </c>
      <c r="J1" s="6" t="s">
        <v>158</v>
      </c>
      <c r="K1" s="1"/>
      <c r="L1" s="8"/>
      <c r="M1" s="7"/>
      <c r="N1" s="7"/>
      <c r="O1" s="7"/>
      <c r="P1" s="7"/>
      <c r="Q1" s="7"/>
      <c r="R1" s="7"/>
      <c r="S1" s="1"/>
      <c r="T1" s="1"/>
      <c r="U1" s="1"/>
      <c r="V1" s="1"/>
      <c r="W1" s="1"/>
      <c r="X1" s="1"/>
      <c r="Y1" s="1"/>
    </row>
    <row r="2" spans="1:26" s="55" customFormat="1" ht="26.25" hidden="1" customHeight="1" thickBot="1" x14ac:dyDescent="0.25">
      <c r="A2" s="51"/>
      <c r="B2" s="63"/>
      <c r="C2" s="66" t="s">
        <v>8</v>
      </c>
      <c r="D2" s="67" t="s">
        <v>9</v>
      </c>
      <c r="E2" s="58"/>
      <c r="F2" s="70" t="s">
        <v>10</v>
      </c>
      <c r="G2" s="71" t="s">
        <v>154</v>
      </c>
      <c r="H2" s="70" t="s">
        <v>24</v>
      </c>
      <c r="I2" s="125" t="s">
        <v>142</v>
      </c>
      <c r="J2" s="56" t="s">
        <v>156</v>
      </c>
      <c r="K2" s="51"/>
      <c r="L2" s="52"/>
      <c r="M2" s="54"/>
      <c r="N2" s="54"/>
      <c r="O2" s="54"/>
      <c r="P2" s="54"/>
      <c r="Q2" s="54"/>
      <c r="R2" s="54"/>
      <c r="S2" s="51"/>
      <c r="T2" s="51"/>
      <c r="U2" s="51"/>
      <c r="V2" s="51"/>
      <c r="W2" s="51"/>
      <c r="X2" s="51"/>
      <c r="Y2" s="51"/>
    </row>
    <row r="3" spans="1:26" s="55" customFormat="1" ht="26.25" hidden="1" customHeight="1" thickBot="1" x14ac:dyDescent="0.25">
      <c r="A3" s="51"/>
      <c r="B3" s="63"/>
      <c r="C3" s="66" t="s">
        <v>14</v>
      </c>
      <c r="D3" s="67" t="s">
        <v>15</v>
      </c>
      <c r="E3" s="58"/>
      <c r="F3" s="70" t="s">
        <v>128</v>
      </c>
      <c r="G3" s="71" t="s">
        <v>11</v>
      </c>
      <c r="H3" s="71" t="s">
        <v>140</v>
      </c>
      <c r="I3" s="127" t="s">
        <v>143</v>
      </c>
      <c r="J3" s="56" t="s">
        <v>159</v>
      </c>
      <c r="K3" s="51"/>
      <c r="L3" s="52"/>
      <c r="M3" s="54"/>
      <c r="N3" s="54"/>
      <c r="O3" s="54"/>
      <c r="P3" s="54"/>
      <c r="Q3" s="54"/>
      <c r="R3" s="54"/>
      <c r="S3" s="51"/>
      <c r="T3" s="51"/>
      <c r="U3" s="51"/>
      <c r="V3" s="51"/>
      <c r="W3" s="51"/>
      <c r="X3" s="51"/>
      <c r="Y3" s="51"/>
    </row>
    <row r="4" spans="1:26" s="55" customFormat="1" ht="26.25" hidden="1" customHeight="1" thickBot="1" x14ac:dyDescent="0.25">
      <c r="A4" s="51"/>
      <c r="B4" s="63"/>
      <c r="C4" s="66" t="s">
        <v>119</v>
      </c>
      <c r="D4" s="67" t="s">
        <v>123</v>
      </c>
      <c r="E4" s="58"/>
      <c r="F4" s="70" t="s">
        <v>129</v>
      </c>
      <c r="G4" s="71" t="s">
        <v>138</v>
      </c>
      <c r="H4" s="59"/>
      <c r="I4" s="126" t="s">
        <v>30</v>
      </c>
      <c r="J4" s="56" t="s">
        <v>157</v>
      </c>
      <c r="K4" s="51"/>
      <c r="L4" s="52"/>
      <c r="M4" s="54"/>
      <c r="N4" s="54"/>
      <c r="O4" s="54"/>
      <c r="P4" s="54"/>
      <c r="Q4" s="54"/>
      <c r="R4" s="54"/>
      <c r="S4" s="51"/>
      <c r="T4" s="51"/>
      <c r="U4" s="51"/>
      <c r="V4" s="51"/>
      <c r="W4" s="51"/>
      <c r="X4" s="51"/>
      <c r="Y4" s="51"/>
    </row>
    <row r="5" spans="1:26" s="55" customFormat="1" ht="39" hidden="1" customHeight="1" thickBot="1" x14ac:dyDescent="0.25">
      <c r="A5" s="51"/>
      <c r="B5" s="63"/>
      <c r="C5" s="67" t="s">
        <v>117</v>
      </c>
      <c r="D5" s="67" t="s">
        <v>125</v>
      </c>
      <c r="E5" s="58"/>
      <c r="F5" s="71" t="s">
        <v>130</v>
      </c>
      <c r="G5" s="71" t="s">
        <v>17</v>
      </c>
      <c r="H5" s="57"/>
      <c r="I5" s="56"/>
      <c r="J5" s="56"/>
      <c r="K5" s="51"/>
      <c r="L5" s="52"/>
      <c r="M5" s="54"/>
      <c r="N5" s="54"/>
      <c r="O5" s="54"/>
      <c r="P5" s="54"/>
      <c r="Q5" s="54"/>
      <c r="R5" s="54"/>
      <c r="S5" s="51"/>
      <c r="T5" s="51"/>
      <c r="U5" s="51"/>
      <c r="V5" s="51"/>
      <c r="W5" s="51"/>
      <c r="X5" s="51"/>
      <c r="Y5" s="51"/>
    </row>
    <row r="6" spans="1:26" s="55" customFormat="1" ht="26.25" hidden="1" customHeight="1" thickBot="1" x14ac:dyDescent="0.25">
      <c r="A6" s="51"/>
      <c r="B6" s="63"/>
      <c r="C6" s="66" t="s">
        <v>38</v>
      </c>
      <c r="D6" s="67" t="s">
        <v>124</v>
      </c>
      <c r="F6" s="71" t="s">
        <v>131</v>
      </c>
      <c r="G6" s="57"/>
      <c r="H6" s="57"/>
      <c r="I6" s="56"/>
      <c r="J6" s="56"/>
      <c r="K6" s="51"/>
      <c r="L6" s="52"/>
      <c r="M6" s="54"/>
      <c r="N6" s="54"/>
      <c r="O6" s="54"/>
      <c r="P6" s="54"/>
      <c r="Q6" s="54"/>
      <c r="R6" s="54"/>
      <c r="S6" s="51"/>
      <c r="T6" s="51"/>
      <c r="U6" s="51"/>
      <c r="V6" s="51"/>
      <c r="W6" s="51"/>
      <c r="X6" s="51"/>
      <c r="Y6" s="51"/>
    </row>
    <row r="7" spans="1:26" s="55" customFormat="1" ht="26.25" hidden="1" customHeight="1" thickBot="1" x14ac:dyDescent="0.25">
      <c r="A7" s="51"/>
      <c r="B7" s="63"/>
      <c r="C7" s="66" t="s">
        <v>42</v>
      </c>
      <c r="D7" s="67" t="s">
        <v>126</v>
      </c>
      <c r="E7" s="58"/>
      <c r="F7" s="59"/>
      <c r="G7" s="57"/>
      <c r="H7" s="57"/>
      <c r="I7" s="60"/>
      <c r="J7" s="60"/>
      <c r="K7" s="51"/>
      <c r="L7" s="52"/>
      <c r="M7" s="54"/>
      <c r="N7" s="54"/>
      <c r="O7" s="54"/>
      <c r="P7" s="54"/>
      <c r="Q7" s="54"/>
      <c r="R7" s="54"/>
      <c r="S7" s="51"/>
      <c r="T7" s="51"/>
      <c r="U7" s="51"/>
      <c r="V7" s="51"/>
      <c r="W7" s="51"/>
      <c r="X7" s="51"/>
      <c r="Y7" s="51"/>
    </row>
    <row r="8" spans="1:26" s="55" customFormat="1" ht="26.25" hidden="1" customHeight="1" thickBot="1" x14ac:dyDescent="0.25">
      <c r="A8" s="51"/>
      <c r="B8" s="63"/>
      <c r="C8" s="66" t="s">
        <v>45</v>
      </c>
      <c r="D8" s="67" t="s">
        <v>35</v>
      </c>
      <c r="E8" s="58"/>
      <c r="F8" s="59"/>
      <c r="G8" s="57"/>
      <c r="H8" s="57"/>
      <c r="I8" s="56"/>
      <c r="J8" s="56"/>
      <c r="K8" s="51"/>
      <c r="L8" s="52"/>
      <c r="M8" s="54"/>
      <c r="N8" s="54"/>
      <c r="O8" s="54"/>
      <c r="P8" s="54"/>
      <c r="Q8" s="54"/>
      <c r="R8" s="54"/>
      <c r="S8" s="51"/>
      <c r="T8" s="51"/>
      <c r="U8" s="51"/>
      <c r="V8" s="51"/>
      <c r="W8" s="51"/>
      <c r="X8" s="51"/>
      <c r="Y8" s="51"/>
    </row>
    <row r="9" spans="1:26" s="55" customFormat="1" ht="51.75" hidden="1" customHeight="1" thickBot="1" x14ac:dyDescent="0.25">
      <c r="A9" s="51"/>
      <c r="B9" s="63"/>
      <c r="C9" s="66" t="s">
        <v>120</v>
      </c>
      <c r="D9" s="67" t="s">
        <v>39</v>
      </c>
      <c r="E9" s="58"/>
      <c r="F9" s="57"/>
      <c r="G9" s="57"/>
      <c r="H9" s="57"/>
      <c r="I9" s="56"/>
      <c r="J9" s="56"/>
      <c r="K9" s="51"/>
      <c r="L9" s="52"/>
      <c r="M9" s="54"/>
      <c r="N9" s="54"/>
      <c r="O9" s="54"/>
      <c r="P9" s="54"/>
      <c r="Q9" s="54"/>
      <c r="R9" s="54"/>
      <c r="S9" s="51"/>
      <c r="T9" s="51"/>
      <c r="U9" s="51"/>
      <c r="V9" s="51"/>
      <c r="W9" s="51"/>
      <c r="X9" s="51"/>
      <c r="Y9" s="51"/>
    </row>
    <row r="10" spans="1:26" s="55" customFormat="1" ht="26.25" hidden="1" customHeight="1" thickBot="1" x14ac:dyDescent="0.25">
      <c r="A10" s="51"/>
      <c r="B10" s="63"/>
      <c r="C10" s="66" t="s">
        <v>50</v>
      </c>
      <c r="D10" s="67" t="s">
        <v>43</v>
      </c>
      <c r="E10" s="58"/>
      <c r="F10" s="57"/>
      <c r="G10" s="57"/>
      <c r="H10" s="57"/>
      <c r="I10" s="56"/>
      <c r="J10" s="56"/>
      <c r="K10" s="51"/>
      <c r="L10" s="52"/>
      <c r="M10" s="54"/>
      <c r="N10" s="54"/>
      <c r="O10" s="54"/>
      <c r="P10" s="54"/>
      <c r="Q10" s="54"/>
      <c r="R10" s="54"/>
      <c r="S10" s="51"/>
      <c r="T10" s="51"/>
      <c r="U10" s="51"/>
      <c r="V10" s="51"/>
      <c r="W10" s="51"/>
      <c r="X10" s="51"/>
      <c r="Y10" s="51"/>
    </row>
    <row r="11" spans="1:26" s="55" customFormat="1" ht="39" hidden="1" customHeight="1" thickBot="1" x14ac:dyDescent="0.25">
      <c r="A11" s="51"/>
      <c r="B11" s="63"/>
      <c r="C11" s="66" t="s">
        <v>52</v>
      </c>
      <c r="D11" s="67" t="s">
        <v>132</v>
      </c>
      <c r="E11" s="58"/>
      <c r="F11" s="57"/>
      <c r="G11" s="57"/>
      <c r="H11" s="57"/>
      <c r="I11" s="56"/>
      <c r="J11" s="56"/>
      <c r="K11" s="51"/>
      <c r="L11" s="52"/>
      <c r="M11" s="54"/>
      <c r="N11" s="54"/>
      <c r="O11" s="54"/>
      <c r="P11" s="54"/>
      <c r="Q11" s="54"/>
      <c r="R11" s="54"/>
      <c r="S11" s="51"/>
      <c r="T11" s="51"/>
      <c r="U11" s="51"/>
      <c r="V11" s="51"/>
      <c r="W11" s="51"/>
      <c r="X11" s="51"/>
      <c r="Y11" s="51"/>
    </row>
    <row r="12" spans="1:26" s="55" customFormat="1" ht="26.25" hidden="1" customHeight="1" thickBot="1" x14ac:dyDescent="0.25">
      <c r="A12" s="51"/>
      <c r="B12" s="63"/>
      <c r="C12" s="66" t="s">
        <v>54</v>
      </c>
      <c r="D12" s="67" t="s">
        <v>127</v>
      </c>
      <c r="E12" s="58"/>
      <c r="F12" s="61"/>
      <c r="G12" s="61"/>
      <c r="H12" s="61"/>
      <c r="I12" s="62"/>
      <c r="J12" s="54"/>
      <c r="K12" s="54"/>
      <c r="L12" s="51"/>
      <c r="M12" s="52"/>
      <c r="N12" s="54"/>
      <c r="O12" s="54"/>
      <c r="P12" s="54"/>
      <c r="Q12" s="54"/>
      <c r="R12" s="54"/>
      <c r="S12" s="54"/>
      <c r="T12" s="51"/>
      <c r="U12" s="51"/>
      <c r="V12" s="51"/>
      <c r="W12" s="51"/>
      <c r="X12" s="51"/>
      <c r="Y12" s="51"/>
      <c r="Z12" s="51"/>
    </row>
    <row r="13" spans="1:26" s="55" customFormat="1" ht="39" hidden="1" customHeight="1" thickBot="1" x14ac:dyDescent="0.25">
      <c r="A13" s="51"/>
      <c r="B13" s="63"/>
      <c r="C13" s="66" t="s">
        <v>55</v>
      </c>
      <c r="D13" s="67" t="s">
        <v>53</v>
      </c>
      <c r="E13" s="58"/>
      <c r="F13" s="61"/>
      <c r="G13" s="61"/>
      <c r="H13" s="61"/>
      <c r="I13" s="62"/>
      <c r="J13" s="54"/>
      <c r="K13" s="54"/>
      <c r="L13" s="51"/>
      <c r="M13" s="52"/>
      <c r="N13" s="54"/>
      <c r="O13" s="54"/>
      <c r="P13" s="54"/>
      <c r="Q13" s="54"/>
      <c r="R13" s="54"/>
      <c r="S13" s="54"/>
      <c r="T13" s="51"/>
      <c r="U13" s="51"/>
      <c r="V13" s="51"/>
      <c r="W13" s="51"/>
      <c r="X13" s="51"/>
      <c r="Y13" s="51"/>
      <c r="Z13" s="51"/>
    </row>
    <row r="14" spans="1:26" s="55" customFormat="1" ht="26.25" hidden="1" customHeight="1" thickBot="1" x14ac:dyDescent="0.25">
      <c r="A14" s="51"/>
      <c r="B14" s="63"/>
      <c r="C14" s="67" t="s">
        <v>121</v>
      </c>
      <c r="D14" s="68"/>
      <c r="E14" s="58"/>
      <c r="F14" s="61"/>
      <c r="G14" s="61"/>
      <c r="H14" s="61"/>
      <c r="I14" s="62"/>
      <c r="J14" s="54"/>
      <c r="K14" s="54"/>
      <c r="L14" s="51"/>
      <c r="M14" s="52"/>
      <c r="N14" s="54"/>
      <c r="O14" s="54"/>
      <c r="P14" s="54"/>
      <c r="Q14" s="54"/>
      <c r="R14" s="54"/>
      <c r="S14" s="54"/>
      <c r="T14" s="51"/>
      <c r="U14" s="51"/>
      <c r="V14" s="51"/>
      <c r="W14" s="51"/>
      <c r="X14" s="51"/>
      <c r="Y14" s="51"/>
      <c r="Z14" s="51"/>
    </row>
    <row r="15" spans="1:26" s="55" customFormat="1" ht="39" hidden="1" customHeight="1" thickBot="1" x14ac:dyDescent="0.25">
      <c r="A15" s="51"/>
      <c r="B15" s="63"/>
      <c r="C15" s="69" t="s">
        <v>21</v>
      </c>
      <c r="D15" s="67"/>
      <c r="E15" s="58"/>
      <c r="F15" s="61"/>
      <c r="G15" s="61"/>
      <c r="H15" s="61"/>
      <c r="I15" s="62"/>
      <c r="J15" s="54"/>
      <c r="K15" s="54"/>
      <c r="L15" s="51"/>
      <c r="M15" s="52"/>
      <c r="N15" s="54"/>
      <c r="O15" s="54"/>
      <c r="P15" s="54"/>
      <c r="Q15" s="54"/>
      <c r="R15" s="54"/>
      <c r="S15" s="54"/>
      <c r="T15" s="51"/>
      <c r="U15" s="51"/>
      <c r="V15" s="51"/>
      <c r="W15" s="51"/>
      <c r="X15" s="51"/>
      <c r="Y15" s="51"/>
      <c r="Z15" s="51"/>
    </row>
    <row r="16" spans="1:26" ht="24" hidden="1" customHeight="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767"/>
      <c r="B17" s="845"/>
      <c r="C17" s="846"/>
      <c r="D17" s="773" t="s">
        <v>56</v>
      </c>
      <c r="E17" s="774"/>
      <c r="F17" s="774"/>
      <c r="G17" s="774"/>
      <c r="H17" s="774"/>
      <c r="I17" s="774"/>
      <c r="J17" s="774"/>
      <c r="K17" s="774"/>
      <c r="L17" s="774"/>
      <c r="M17" s="774"/>
      <c r="N17" s="774"/>
      <c r="O17" s="774"/>
      <c r="P17" s="774"/>
      <c r="Q17" s="774"/>
      <c r="R17" s="774"/>
      <c r="S17" s="774"/>
      <c r="T17" s="774"/>
      <c r="U17" s="774"/>
      <c r="V17" s="774"/>
      <c r="W17" s="775"/>
      <c r="X17" s="90" t="s">
        <v>57</v>
      </c>
      <c r="Z17" s="1"/>
    </row>
    <row r="18" spans="1:27" ht="27.75" customHeight="1" x14ac:dyDescent="0.25">
      <c r="A18" s="847"/>
      <c r="B18" s="848"/>
      <c r="C18" s="849"/>
      <c r="D18" s="776"/>
      <c r="E18" s="777"/>
      <c r="F18" s="777"/>
      <c r="G18" s="777"/>
      <c r="H18" s="777"/>
      <c r="I18" s="777"/>
      <c r="J18" s="777"/>
      <c r="K18" s="777"/>
      <c r="L18" s="777"/>
      <c r="M18" s="777"/>
      <c r="N18" s="777"/>
      <c r="O18" s="777"/>
      <c r="P18" s="777"/>
      <c r="Q18" s="777"/>
      <c r="R18" s="777"/>
      <c r="S18" s="777"/>
      <c r="T18" s="777"/>
      <c r="U18" s="777"/>
      <c r="V18" s="777"/>
      <c r="W18" s="778"/>
      <c r="X18" s="141" t="s">
        <v>160</v>
      </c>
      <c r="Z18" s="1"/>
    </row>
    <row r="19" spans="1:27" ht="27.75" customHeight="1" x14ac:dyDescent="0.25">
      <c r="A19" s="847"/>
      <c r="B19" s="848"/>
      <c r="C19" s="849"/>
      <c r="D19" s="776"/>
      <c r="E19" s="777"/>
      <c r="F19" s="777"/>
      <c r="G19" s="777"/>
      <c r="H19" s="777"/>
      <c r="I19" s="777"/>
      <c r="J19" s="777"/>
      <c r="K19" s="777"/>
      <c r="L19" s="777"/>
      <c r="M19" s="777"/>
      <c r="N19" s="777"/>
      <c r="O19" s="777"/>
      <c r="P19" s="777"/>
      <c r="Q19" s="777"/>
      <c r="R19" s="777"/>
      <c r="S19" s="777"/>
      <c r="T19" s="777"/>
      <c r="U19" s="777"/>
      <c r="V19" s="777"/>
      <c r="W19" s="778"/>
      <c r="X19" s="142" t="s">
        <v>161</v>
      </c>
      <c r="Z19" s="1"/>
    </row>
    <row r="20" spans="1:27" ht="27.75" customHeight="1" thickBot="1" x14ac:dyDescent="0.3">
      <c r="A20" s="850"/>
      <c r="B20" s="851"/>
      <c r="C20" s="852"/>
      <c r="D20" s="779"/>
      <c r="E20" s="780"/>
      <c r="F20" s="780"/>
      <c r="G20" s="780"/>
      <c r="H20" s="780"/>
      <c r="I20" s="780"/>
      <c r="J20" s="780"/>
      <c r="K20" s="780"/>
      <c r="L20" s="780"/>
      <c r="M20" s="780"/>
      <c r="N20" s="780"/>
      <c r="O20" s="780"/>
      <c r="P20" s="780"/>
      <c r="Q20" s="780"/>
      <c r="R20" s="780"/>
      <c r="S20" s="780"/>
      <c r="T20" s="780"/>
      <c r="U20" s="780"/>
      <c r="V20" s="780"/>
      <c r="W20" s="781"/>
      <c r="X20" s="91" t="s">
        <v>58</v>
      </c>
      <c r="Z20" s="1"/>
    </row>
    <row r="21" spans="1:27" s="519" customFormat="1" ht="45" customHeight="1" thickBot="1" x14ac:dyDescent="0.3">
      <c r="A21" s="528" t="s">
        <v>934</v>
      </c>
      <c r="B21" s="521"/>
      <c r="C21" s="521"/>
      <c r="D21" s="520"/>
      <c r="E21" s="520"/>
      <c r="F21" s="520"/>
      <c r="G21" s="520"/>
      <c r="H21" s="520"/>
      <c r="I21" s="520"/>
      <c r="J21" s="520"/>
      <c r="K21" s="520"/>
      <c r="L21" s="520"/>
      <c r="M21" s="520"/>
      <c r="N21" s="520"/>
      <c r="O21" s="520"/>
      <c r="P21" s="520"/>
      <c r="Q21" s="520"/>
      <c r="R21" s="520"/>
      <c r="S21" s="520"/>
      <c r="T21" s="520"/>
      <c r="U21" s="520"/>
      <c r="V21" s="520"/>
      <c r="W21" s="520"/>
      <c r="X21" s="529"/>
      <c r="Z21" s="1"/>
    </row>
    <row r="22" spans="1:27" s="73" customFormat="1" ht="45" customHeight="1" thickBot="1" x14ac:dyDescent="0.25">
      <c r="A22" s="836" t="s">
        <v>73</v>
      </c>
      <c r="B22" s="837"/>
      <c r="C22" s="837"/>
      <c r="D22" s="837"/>
      <c r="E22" s="837"/>
      <c r="F22" s="837"/>
      <c r="G22" s="838"/>
      <c r="H22" s="839" t="s">
        <v>74</v>
      </c>
      <c r="I22" s="840"/>
      <c r="J22" s="840"/>
      <c r="K22" s="840"/>
      <c r="L22" s="840"/>
      <c r="M22" s="840"/>
      <c r="N22" s="841"/>
      <c r="O22" s="842" t="s">
        <v>75</v>
      </c>
      <c r="P22" s="843"/>
      <c r="Q22" s="843"/>
      <c r="R22" s="843"/>
      <c r="S22" s="844"/>
      <c r="T22" s="853" t="s">
        <v>141</v>
      </c>
      <c r="U22" s="854"/>
      <c r="V22" s="854"/>
      <c r="W22" s="854"/>
      <c r="X22" s="855"/>
      <c r="Y22" s="75"/>
      <c r="Z22" s="76"/>
      <c r="AA22" s="77"/>
    </row>
    <row r="23" spans="1:27" ht="63" customHeight="1" thickBot="1" x14ac:dyDescent="0.3">
      <c r="A23" s="153" t="s">
        <v>147</v>
      </c>
      <c r="B23" s="154" t="s">
        <v>3</v>
      </c>
      <c r="C23" s="154" t="s">
        <v>77</v>
      </c>
      <c r="D23" s="154" t="s">
        <v>133</v>
      </c>
      <c r="E23" s="154" t="s">
        <v>134</v>
      </c>
      <c r="F23" s="154" t="s">
        <v>135</v>
      </c>
      <c r="G23" s="155" t="s">
        <v>136</v>
      </c>
      <c r="H23" s="156" t="s">
        <v>139</v>
      </c>
      <c r="I23" s="154" t="s">
        <v>5</v>
      </c>
      <c r="J23" s="154" t="s">
        <v>78</v>
      </c>
      <c r="K23" s="157" t="s">
        <v>79</v>
      </c>
      <c r="L23" s="157" t="s">
        <v>81</v>
      </c>
      <c r="M23" s="157" t="s">
        <v>82</v>
      </c>
      <c r="N23" s="158" t="s">
        <v>83</v>
      </c>
      <c r="O23" s="833" t="s">
        <v>84</v>
      </c>
      <c r="P23" s="834"/>
      <c r="Q23" s="834"/>
      <c r="R23" s="835"/>
      <c r="S23" s="158" t="s">
        <v>85</v>
      </c>
      <c r="T23" s="159" t="s">
        <v>84</v>
      </c>
      <c r="U23" s="157" t="s">
        <v>85</v>
      </c>
      <c r="V23" s="157" t="s">
        <v>158</v>
      </c>
      <c r="W23" s="157" t="s">
        <v>86</v>
      </c>
      <c r="X23" s="158" t="s">
        <v>155</v>
      </c>
      <c r="Y23" s="74"/>
      <c r="Z23" s="78"/>
      <c r="AA23" s="78"/>
    </row>
    <row r="70" spans="1:26" ht="63.75" customHeight="1"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15"/>
      <c r="U86" s="15"/>
      <c r="V86" s="15"/>
      <c r="W86" s="13"/>
      <c r="X86" s="16"/>
      <c r="Y86" s="1"/>
      <c r="Z86" s="1"/>
    </row>
    <row r="87" spans="1:26" x14ac:dyDescent="0.25">
      <c r="A87" s="1"/>
      <c r="B87" s="1"/>
      <c r="C87" s="1"/>
      <c r="D87" s="1"/>
      <c r="E87" s="16"/>
      <c r="F87" s="1"/>
      <c r="G87" s="16"/>
      <c r="H87" s="16"/>
      <c r="I87" s="1"/>
      <c r="J87" s="1"/>
      <c r="K87" s="1"/>
      <c r="L87" s="1"/>
      <c r="M87" s="1"/>
      <c r="N87" s="1"/>
      <c r="O87" s="1"/>
      <c r="P87" s="1"/>
      <c r="Q87" s="1"/>
      <c r="R87" s="1"/>
      <c r="S87" s="1"/>
      <c r="T87" s="15"/>
      <c r="U87" s="15"/>
      <c r="V87" s="15"/>
      <c r="W87" s="13"/>
      <c r="X87" s="16"/>
      <c r="Y87" s="1"/>
      <c r="Z87" s="1"/>
    </row>
    <row r="88" spans="1:26" x14ac:dyDescent="0.25">
      <c r="A88" s="1"/>
      <c r="B88" s="1"/>
      <c r="C88" s="1"/>
      <c r="D88" s="1"/>
      <c r="E88" s="16"/>
      <c r="F88" s="1"/>
      <c r="G88" s="16"/>
      <c r="H88" s="16"/>
      <c r="I88" s="1"/>
      <c r="J88" s="1"/>
      <c r="K88" s="1"/>
      <c r="L88" s="1"/>
      <c r="M88" s="1"/>
      <c r="N88" s="1"/>
      <c r="O88" s="1"/>
      <c r="P88" s="1"/>
      <c r="Q88" s="1"/>
      <c r="R88" s="1"/>
      <c r="S88" s="1"/>
      <c r="T88" s="15"/>
      <c r="U88" s="15"/>
      <c r="V88" s="15"/>
      <c r="W88" s="13"/>
      <c r="X88" s="16"/>
      <c r="Y88" s="1"/>
      <c r="Z88" s="1"/>
    </row>
    <row r="89" spans="1:26" x14ac:dyDescent="0.25">
      <c r="A89" s="1"/>
      <c r="B89" s="1"/>
      <c r="C89" s="1"/>
      <c r="D89" s="1"/>
      <c r="E89" s="16"/>
      <c r="F89" s="1"/>
      <c r="G89" s="16"/>
      <c r="H89" s="16"/>
      <c r="I89" s="1"/>
      <c r="J89" s="1"/>
      <c r="K89" s="1"/>
      <c r="L89" s="1"/>
      <c r="M89" s="1"/>
      <c r="N89" s="1"/>
      <c r="O89" s="1"/>
      <c r="P89" s="1"/>
      <c r="Q89" s="1"/>
      <c r="R89" s="1"/>
      <c r="S89" s="1"/>
      <c r="T89" s="15"/>
      <c r="U89" s="15"/>
      <c r="V89" s="15"/>
      <c r="W89" s="13"/>
      <c r="X89" s="16"/>
      <c r="Y89" s="1"/>
      <c r="Z89" s="1"/>
    </row>
    <row r="90" spans="1:26" x14ac:dyDescent="0.25">
      <c r="A90" s="1"/>
      <c r="B90" s="1"/>
      <c r="C90" s="1"/>
      <c r="D90" s="1"/>
      <c r="E90" s="16"/>
      <c r="F90" s="1"/>
      <c r="G90" s="16"/>
      <c r="H90" s="16"/>
      <c r="I90" s="1"/>
      <c r="J90" s="1"/>
      <c r="K90" s="1"/>
      <c r="L90" s="1"/>
      <c r="M90" s="1"/>
      <c r="N90" s="1"/>
      <c r="O90" s="1"/>
      <c r="P90" s="1"/>
      <c r="Q90" s="1"/>
      <c r="R90" s="1"/>
      <c r="S90" s="1"/>
      <c r="T90" s="15"/>
      <c r="U90" s="15"/>
      <c r="V90" s="15"/>
      <c r="W90" s="13"/>
      <c r="X90" s="16"/>
      <c r="Y90" s="1"/>
      <c r="Z90" s="1"/>
    </row>
    <row r="91" spans="1:26" x14ac:dyDescent="0.25">
      <c r="A91" s="1"/>
      <c r="B91" s="1"/>
      <c r="C91" s="1"/>
      <c r="D91" s="1"/>
      <c r="E91" s="16"/>
      <c r="F91" s="1"/>
      <c r="G91" s="16"/>
      <c r="H91" s="16"/>
      <c r="I91" s="1"/>
      <c r="J91" s="1"/>
      <c r="K91" s="1"/>
      <c r="L91" s="1"/>
      <c r="M91" s="1"/>
      <c r="N91" s="1"/>
      <c r="O91" s="1"/>
      <c r="P91" s="1"/>
      <c r="Q91" s="1"/>
      <c r="R91" s="1"/>
      <c r="S91" s="1"/>
      <c r="T91" s="15"/>
      <c r="U91" s="15"/>
      <c r="V91" s="15"/>
      <c r="W91" s="13"/>
      <c r="X91" s="16"/>
      <c r="Y91" s="1"/>
      <c r="Z91" s="1"/>
    </row>
    <row r="92" spans="1:26" x14ac:dyDescent="0.25">
      <c r="A92" s="1"/>
      <c r="B92" s="1"/>
      <c r="C92" s="1"/>
      <c r="D92" s="1"/>
      <c r="E92" s="16"/>
      <c r="F92" s="1"/>
      <c r="G92" s="16"/>
      <c r="H92" s="16"/>
      <c r="I92" s="1"/>
      <c r="J92" s="1"/>
      <c r="K92" s="1"/>
      <c r="L92" s="1"/>
      <c r="M92" s="1"/>
      <c r="N92" s="1"/>
      <c r="O92" s="1"/>
      <c r="P92" s="1"/>
      <c r="Q92" s="1"/>
      <c r="R92" s="1"/>
      <c r="S92" s="1"/>
      <c r="T92" s="15"/>
      <c r="U92" s="15"/>
      <c r="V92" s="15"/>
      <c r="W92" s="13"/>
      <c r="X92" s="16"/>
      <c r="Y92" s="1"/>
      <c r="Z92" s="1"/>
    </row>
    <row r="93" spans="1:26" x14ac:dyDescent="0.25">
      <c r="A93" s="1"/>
      <c r="B93" s="1"/>
      <c r="C93" s="1"/>
      <c r="D93" s="1"/>
      <c r="E93" s="16"/>
      <c r="F93" s="1"/>
      <c r="G93" s="16"/>
      <c r="H93" s="16"/>
      <c r="I93" s="1"/>
      <c r="J93" s="1"/>
      <c r="K93" s="1"/>
      <c r="L93" s="1"/>
      <c r="M93" s="1"/>
      <c r="N93" s="1"/>
      <c r="O93" s="1"/>
      <c r="P93" s="1"/>
      <c r="Q93" s="1"/>
      <c r="R93" s="1"/>
      <c r="S93" s="1"/>
      <c r="T93" s="15"/>
      <c r="U93" s="15"/>
      <c r="V93" s="15"/>
      <c r="W93" s="13"/>
      <c r="X93" s="16"/>
      <c r="Y93" s="1"/>
      <c r="Z93" s="1"/>
    </row>
    <row r="94" spans="1:26" x14ac:dyDescent="0.25">
      <c r="A94" s="1"/>
      <c r="B94" s="1"/>
      <c r="C94" s="1"/>
      <c r="D94" s="1"/>
      <c r="E94" s="16"/>
      <c r="F94" s="1"/>
      <c r="G94" s="16"/>
      <c r="H94" s="16"/>
      <c r="I94" s="1"/>
      <c r="J94" s="1"/>
      <c r="K94" s="1"/>
      <c r="L94" s="1"/>
      <c r="M94" s="1"/>
      <c r="N94" s="1"/>
      <c r="O94" s="1"/>
      <c r="P94" s="1"/>
      <c r="Q94" s="1"/>
      <c r="R94" s="1"/>
      <c r="S94" s="1"/>
      <c r="T94" s="15"/>
      <c r="U94" s="15"/>
      <c r="V94" s="15"/>
      <c r="W94" s="13"/>
      <c r="X94" s="16"/>
      <c r="Y94" s="1"/>
      <c r="Z94" s="1"/>
    </row>
    <row r="95" spans="1:26" x14ac:dyDescent="0.25">
      <c r="A95" s="1"/>
      <c r="B95" s="1"/>
      <c r="C95" s="1"/>
      <c r="D95" s="1"/>
      <c r="E95" s="16"/>
      <c r="F95" s="1"/>
      <c r="G95" s="16"/>
      <c r="H95" s="16"/>
      <c r="I95" s="1"/>
      <c r="J95" s="1"/>
      <c r="K95" s="1"/>
      <c r="L95" s="1"/>
      <c r="M95" s="1"/>
      <c r="N95" s="1"/>
      <c r="O95" s="1"/>
      <c r="P95" s="1"/>
      <c r="Q95" s="1"/>
      <c r="R95" s="1"/>
      <c r="S95" s="1"/>
      <c r="T95" s="15"/>
      <c r="U95" s="15"/>
      <c r="V95" s="15"/>
      <c r="W95" s="13"/>
      <c r="X95" s="16"/>
      <c r="Y95" s="1"/>
      <c r="Z95" s="1"/>
    </row>
    <row r="96" spans="1:26" x14ac:dyDescent="0.25">
      <c r="A96" s="1"/>
      <c r="B96" s="1"/>
      <c r="C96" s="1"/>
      <c r="D96" s="1"/>
      <c r="E96" s="16"/>
      <c r="F96" s="1"/>
      <c r="G96" s="16"/>
      <c r="H96" s="16"/>
      <c r="I96" s="1"/>
      <c r="J96" s="1"/>
      <c r="K96" s="1"/>
      <c r="L96" s="1"/>
      <c r="M96" s="1"/>
      <c r="N96" s="1"/>
      <c r="O96" s="1"/>
      <c r="P96" s="1"/>
      <c r="Q96" s="1"/>
      <c r="R96" s="1"/>
      <c r="S96" s="1"/>
      <c r="T96" s="15"/>
      <c r="U96" s="15"/>
      <c r="V96" s="15"/>
      <c r="W96" s="13"/>
      <c r="X96" s="16"/>
      <c r="Y96" s="1"/>
      <c r="Z96" s="1"/>
    </row>
    <row r="97" spans="1:26" x14ac:dyDescent="0.25">
      <c r="A97" s="1"/>
      <c r="B97" s="1"/>
      <c r="C97" s="1"/>
      <c r="D97" s="1"/>
      <c r="E97" s="16"/>
      <c r="F97" s="1"/>
      <c r="G97" s="16"/>
      <c r="H97" s="16"/>
      <c r="I97" s="1"/>
      <c r="J97" s="1"/>
      <c r="K97" s="1"/>
      <c r="L97" s="1"/>
      <c r="M97" s="1"/>
      <c r="N97" s="1"/>
      <c r="O97" s="1"/>
      <c r="P97" s="1"/>
      <c r="Q97" s="1"/>
      <c r="R97" s="1"/>
      <c r="S97" s="1"/>
      <c r="T97" s="15"/>
      <c r="U97" s="15"/>
      <c r="V97" s="15"/>
      <c r="W97" s="13"/>
      <c r="X97" s="16"/>
      <c r="Y97" s="1"/>
      <c r="Z97" s="1"/>
    </row>
    <row r="98" spans="1:26" x14ac:dyDescent="0.25">
      <c r="A98" s="1"/>
      <c r="B98" s="1"/>
      <c r="C98" s="1"/>
      <c r="D98" s="1"/>
      <c r="E98" s="16"/>
      <c r="F98" s="1"/>
      <c r="G98" s="16"/>
      <c r="H98" s="16"/>
      <c r="I98" s="1"/>
      <c r="J98" s="1"/>
      <c r="K98" s="1"/>
      <c r="L98" s="1"/>
      <c r="M98" s="1"/>
      <c r="N98" s="1"/>
      <c r="O98" s="1"/>
      <c r="P98" s="1"/>
      <c r="Q98" s="1"/>
      <c r="R98" s="1"/>
      <c r="S98" s="1"/>
      <c r="T98" s="15"/>
      <c r="U98" s="15"/>
      <c r="V98" s="15"/>
      <c r="W98" s="13"/>
      <c r="X98" s="16"/>
      <c r="Y98" s="1"/>
      <c r="Z98" s="1"/>
    </row>
    <row r="99" spans="1:26" x14ac:dyDescent="0.25">
      <c r="A99" s="1"/>
      <c r="B99" s="1"/>
      <c r="C99" s="1"/>
      <c r="D99" s="1"/>
      <c r="E99" s="16"/>
      <c r="F99" s="1"/>
      <c r="G99" s="16"/>
      <c r="H99" s="16"/>
      <c r="I99" s="1"/>
      <c r="J99" s="1"/>
      <c r="K99" s="1"/>
      <c r="L99" s="1"/>
      <c r="M99" s="1"/>
      <c r="N99" s="1"/>
      <c r="O99" s="1"/>
      <c r="P99" s="1"/>
      <c r="Q99" s="1"/>
      <c r="R99" s="1"/>
      <c r="S99" s="1"/>
      <c r="T99" s="15"/>
      <c r="U99" s="15"/>
      <c r="V99" s="15"/>
      <c r="W99" s="13"/>
      <c r="X99" s="16"/>
      <c r="Y99" s="1"/>
      <c r="Z99" s="1"/>
    </row>
    <row r="100" spans="1:26" x14ac:dyDescent="0.25">
      <c r="A100" s="1"/>
      <c r="B100" s="1"/>
      <c r="C100" s="1"/>
      <c r="D100" s="1"/>
      <c r="E100" s="16"/>
      <c r="F100" s="1"/>
      <c r="G100" s="16"/>
      <c r="H100" s="16"/>
      <c r="I100" s="1"/>
      <c r="J100" s="1"/>
      <c r="K100" s="1"/>
      <c r="L100" s="1"/>
      <c r="M100" s="1"/>
      <c r="N100" s="1"/>
      <c r="O100" s="1"/>
      <c r="P100" s="1"/>
      <c r="Q100" s="1"/>
      <c r="R100" s="1"/>
      <c r="S100" s="1"/>
      <c r="T100" s="15"/>
      <c r="U100" s="15"/>
      <c r="V100" s="15"/>
      <c r="W100" s="13"/>
      <c r="X100" s="16"/>
      <c r="Y100" s="1"/>
      <c r="Z100" s="1"/>
    </row>
    <row r="101" spans="1:26" x14ac:dyDescent="0.25">
      <c r="A101" s="1"/>
      <c r="B101" s="1"/>
      <c r="C101" s="1"/>
      <c r="D101" s="1"/>
      <c r="E101" s="16"/>
      <c r="F101" s="1"/>
      <c r="G101" s="16"/>
      <c r="H101" s="16"/>
      <c r="I101" s="1"/>
      <c r="J101" s="1"/>
      <c r="K101" s="1"/>
      <c r="L101" s="1"/>
      <c r="M101" s="1"/>
      <c r="N101" s="1"/>
      <c r="O101" s="1"/>
      <c r="P101" s="1"/>
      <c r="Q101" s="1"/>
      <c r="R101" s="1"/>
      <c r="S101" s="1"/>
      <c r="T101" s="15"/>
      <c r="U101" s="15"/>
      <c r="V101" s="15"/>
      <c r="W101" s="13"/>
      <c r="X101" s="16"/>
      <c r="Y101" s="1"/>
      <c r="Z101" s="1"/>
    </row>
    <row r="102" spans="1:26" x14ac:dyDescent="0.25">
      <c r="A102" s="1"/>
      <c r="B102" s="1"/>
      <c r="C102" s="1"/>
      <c r="D102" s="1"/>
      <c r="E102" s="16"/>
      <c r="F102" s="1"/>
      <c r="G102" s="16"/>
      <c r="H102" s="16"/>
      <c r="I102" s="1"/>
      <c r="J102" s="1"/>
      <c r="K102" s="1"/>
      <c r="L102" s="1"/>
      <c r="M102" s="1"/>
      <c r="N102" s="1"/>
      <c r="O102" s="1"/>
      <c r="P102" s="1"/>
      <c r="Q102" s="1"/>
      <c r="R102" s="1"/>
      <c r="S102" s="1"/>
      <c r="T102" s="15"/>
      <c r="U102" s="15"/>
      <c r="V102" s="15"/>
      <c r="W102" s="13"/>
      <c r="X102" s="16"/>
      <c r="Y102" s="1"/>
      <c r="Z102" s="1"/>
    </row>
    <row r="103" spans="1:26" x14ac:dyDescent="0.25">
      <c r="A103" s="1"/>
      <c r="B103" s="1"/>
      <c r="C103" s="1"/>
      <c r="D103" s="1"/>
      <c r="E103" s="16"/>
      <c r="F103" s="1"/>
      <c r="G103" s="16"/>
      <c r="H103" s="16"/>
      <c r="I103" s="1"/>
      <c r="J103" s="1"/>
      <c r="K103" s="1"/>
      <c r="L103" s="1"/>
      <c r="M103" s="1"/>
      <c r="N103" s="1"/>
      <c r="O103" s="1"/>
      <c r="P103" s="1"/>
      <c r="Q103" s="1"/>
      <c r="R103" s="1"/>
      <c r="S103" s="1"/>
      <c r="T103" s="15"/>
      <c r="U103" s="15"/>
      <c r="V103" s="15"/>
      <c r="W103" s="13"/>
      <c r="X103" s="16"/>
      <c r="Y103" s="1"/>
      <c r="Z103" s="1"/>
    </row>
    <row r="104" spans="1:26" x14ac:dyDescent="0.25">
      <c r="A104" s="1"/>
      <c r="B104" s="1"/>
      <c r="C104" s="1"/>
      <c r="D104" s="1"/>
      <c r="E104" s="16"/>
      <c r="F104" s="1"/>
      <c r="G104" s="16"/>
      <c r="H104" s="16"/>
      <c r="I104" s="1"/>
      <c r="J104" s="1"/>
      <c r="K104" s="1"/>
      <c r="L104" s="1"/>
      <c r="M104" s="1"/>
      <c r="N104" s="1"/>
      <c r="O104" s="1"/>
      <c r="P104" s="1"/>
      <c r="Q104" s="1"/>
      <c r="R104" s="1"/>
      <c r="S104" s="1"/>
      <c r="T104" s="15"/>
      <c r="U104" s="15"/>
      <c r="V104" s="15"/>
      <c r="W104" s="13"/>
      <c r="X104" s="16"/>
      <c r="Y104" s="1"/>
      <c r="Z104" s="1"/>
    </row>
    <row r="105" spans="1:26" x14ac:dyDescent="0.25">
      <c r="A105" s="1"/>
      <c r="B105" s="1"/>
      <c r="C105" s="1"/>
      <c r="D105" s="1"/>
      <c r="E105" s="16"/>
      <c r="F105" s="1"/>
      <c r="G105" s="16"/>
      <c r="H105" s="16"/>
      <c r="I105" s="1"/>
      <c r="J105" s="1"/>
      <c r="K105" s="1"/>
      <c r="L105" s="1"/>
      <c r="M105" s="1"/>
      <c r="N105" s="1"/>
      <c r="O105" s="1"/>
      <c r="P105" s="1"/>
      <c r="Q105" s="1"/>
      <c r="R105" s="1"/>
      <c r="S105" s="1"/>
      <c r="T105" s="15"/>
      <c r="U105" s="15"/>
      <c r="V105" s="15"/>
      <c r="W105" s="13"/>
      <c r="X105" s="16"/>
      <c r="Y105" s="1"/>
      <c r="Z105" s="1"/>
    </row>
    <row r="106" spans="1:26" x14ac:dyDescent="0.25">
      <c r="A106" s="1"/>
      <c r="B106" s="1"/>
      <c r="C106" s="1"/>
      <c r="D106" s="1"/>
      <c r="E106" s="16"/>
      <c r="F106" s="1"/>
      <c r="G106" s="16"/>
      <c r="H106" s="16"/>
      <c r="I106" s="1"/>
      <c r="J106" s="1"/>
      <c r="K106" s="1"/>
      <c r="L106" s="1"/>
      <c r="M106" s="1"/>
      <c r="N106" s="1"/>
      <c r="O106" s="1"/>
      <c r="P106" s="1"/>
      <c r="Q106" s="1"/>
      <c r="R106" s="1"/>
      <c r="S106" s="1"/>
      <c r="T106" s="15"/>
      <c r="U106" s="15"/>
      <c r="V106" s="15"/>
      <c r="W106" s="13"/>
      <c r="X106" s="16"/>
      <c r="Y106" s="1"/>
      <c r="Z106" s="1"/>
    </row>
    <row r="107" spans="1:26" x14ac:dyDescent="0.25">
      <c r="A107" s="1"/>
      <c r="B107" s="1"/>
      <c r="C107" s="1"/>
      <c r="D107" s="1"/>
      <c r="E107" s="16"/>
      <c r="F107" s="1"/>
      <c r="G107" s="16"/>
      <c r="H107" s="16"/>
      <c r="I107" s="1"/>
      <c r="J107" s="1"/>
      <c r="K107" s="1"/>
      <c r="L107" s="1"/>
      <c r="M107" s="1"/>
      <c r="N107" s="1"/>
      <c r="O107" s="1"/>
      <c r="P107" s="1"/>
      <c r="Q107" s="1"/>
      <c r="R107" s="1"/>
      <c r="S107" s="1"/>
      <c r="T107" s="15"/>
      <c r="U107" s="15"/>
      <c r="V107" s="15"/>
      <c r="W107" s="13"/>
      <c r="X107" s="16"/>
      <c r="Y107" s="1"/>
      <c r="Z107" s="1"/>
    </row>
    <row r="108" spans="1:26" x14ac:dyDescent="0.25">
      <c r="A108" s="1"/>
      <c r="B108" s="1"/>
      <c r="C108" s="1"/>
      <c r="D108" s="1"/>
      <c r="E108" s="16"/>
      <c r="F108" s="1"/>
      <c r="G108" s="16"/>
      <c r="H108" s="16"/>
      <c r="I108" s="1"/>
      <c r="J108" s="1"/>
      <c r="K108" s="1"/>
      <c r="L108" s="1"/>
      <c r="M108" s="1"/>
      <c r="N108" s="1"/>
      <c r="O108" s="1"/>
      <c r="P108" s="1"/>
      <c r="Q108" s="1"/>
      <c r="R108" s="1"/>
      <c r="S108" s="1"/>
      <c r="T108" s="15"/>
      <c r="U108" s="15"/>
      <c r="V108" s="15"/>
      <c r="W108" s="13"/>
      <c r="X108" s="16"/>
      <c r="Y108" s="1"/>
      <c r="Z108" s="1"/>
    </row>
    <row r="109" spans="1:26" x14ac:dyDescent="0.25">
      <c r="A109" s="1"/>
      <c r="B109" s="1"/>
      <c r="C109" s="1"/>
      <c r="D109" s="1"/>
      <c r="E109" s="16"/>
      <c r="F109" s="1"/>
      <c r="G109" s="16"/>
      <c r="H109" s="16"/>
      <c r="I109" s="1"/>
      <c r="J109" s="1"/>
      <c r="K109" s="1"/>
      <c r="L109" s="1"/>
      <c r="M109" s="1"/>
      <c r="N109" s="1"/>
      <c r="O109" s="1"/>
      <c r="P109" s="1"/>
      <c r="Q109" s="1"/>
      <c r="R109" s="1"/>
      <c r="S109" s="1"/>
      <c r="T109" s="15"/>
      <c r="U109" s="15"/>
      <c r="V109" s="15"/>
      <c r="W109" s="13"/>
      <c r="X109" s="16"/>
      <c r="Y109" s="1"/>
      <c r="Z109" s="1"/>
    </row>
    <row r="110" spans="1:26" x14ac:dyDescent="0.25">
      <c r="A110" s="1"/>
      <c r="B110" s="1"/>
      <c r="C110" s="1"/>
      <c r="D110" s="1"/>
      <c r="E110" s="16"/>
      <c r="F110" s="1"/>
      <c r="G110" s="16"/>
      <c r="H110" s="16"/>
      <c r="I110" s="1"/>
      <c r="J110" s="1"/>
      <c r="K110" s="1"/>
      <c r="L110" s="1"/>
      <c r="M110" s="1"/>
      <c r="N110" s="1"/>
      <c r="O110" s="1"/>
      <c r="P110" s="1"/>
      <c r="Q110" s="1"/>
      <c r="R110" s="1"/>
      <c r="S110" s="1"/>
      <c r="T110" s="15"/>
      <c r="U110" s="15"/>
      <c r="V110" s="15"/>
      <c r="W110" s="13"/>
      <c r="X110" s="16"/>
      <c r="Y110" s="1"/>
      <c r="Z110" s="1"/>
    </row>
    <row r="111" spans="1:26" x14ac:dyDescent="0.25">
      <c r="A111" s="1"/>
      <c r="B111" s="1"/>
      <c r="C111" s="1"/>
      <c r="D111" s="1"/>
      <c r="E111" s="16"/>
      <c r="F111" s="1"/>
      <c r="G111" s="16"/>
      <c r="H111" s="16"/>
      <c r="I111" s="1"/>
      <c r="J111" s="1"/>
      <c r="K111" s="1"/>
      <c r="L111" s="1"/>
      <c r="M111" s="1"/>
      <c r="N111" s="1"/>
      <c r="O111" s="1"/>
      <c r="P111" s="1"/>
      <c r="Q111" s="1"/>
      <c r="R111" s="1"/>
      <c r="S111" s="1"/>
      <c r="T111" s="15"/>
      <c r="U111" s="15"/>
      <c r="V111" s="15"/>
      <c r="W111" s="13"/>
      <c r="X111" s="16"/>
      <c r="Y111" s="1"/>
      <c r="Z111" s="1"/>
    </row>
    <row r="112" spans="1:26" x14ac:dyDescent="0.25">
      <c r="A112" s="1"/>
      <c r="B112" s="1"/>
      <c r="C112" s="1"/>
      <c r="D112" s="1"/>
      <c r="E112" s="16"/>
      <c r="F112" s="1"/>
      <c r="G112" s="16"/>
      <c r="H112" s="16"/>
      <c r="I112" s="1"/>
      <c r="J112" s="1"/>
      <c r="K112" s="1"/>
      <c r="L112" s="1"/>
      <c r="M112" s="1"/>
      <c r="N112" s="1"/>
      <c r="O112" s="1"/>
      <c r="P112" s="1"/>
      <c r="Q112" s="1"/>
      <c r="R112" s="1"/>
      <c r="S112" s="1"/>
      <c r="T112" s="15"/>
      <c r="U112" s="15"/>
      <c r="V112" s="15"/>
      <c r="W112" s="13"/>
      <c r="X112" s="16"/>
      <c r="Y112" s="1"/>
      <c r="Z112" s="1"/>
    </row>
    <row r="113" spans="1:26" x14ac:dyDescent="0.25">
      <c r="A113" s="1"/>
      <c r="B113" s="1"/>
      <c r="C113" s="1"/>
      <c r="D113" s="1"/>
      <c r="E113" s="16"/>
      <c r="F113" s="1"/>
      <c r="G113" s="16"/>
      <c r="H113" s="16"/>
      <c r="I113" s="1"/>
      <c r="J113" s="1"/>
      <c r="K113" s="1"/>
      <c r="L113" s="1"/>
      <c r="M113" s="1"/>
      <c r="N113" s="1"/>
      <c r="O113" s="1"/>
      <c r="P113" s="1"/>
      <c r="Q113" s="1"/>
      <c r="R113" s="1"/>
      <c r="S113" s="1"/>
      <c r="T113" s="15"/>
      <c r="U113" s="15"/>
      <c r="V113" s="15"/>
      <c r="W113" s="13"/>
      <c r="X113" s="16"/>
      <c r="Y113" s="1"/>
      <c r="Z113" s="1"/>
    </row>
    <row r="114" spans="1:26" x14ac:dyDescent="0.25">
      <c r="A114" s="1"/>
      <c r="B114" s="1"/>
      <c r="C114" s="1"/>
      <c r="D114" s="1"/>
      <c r="E114" s="16"/>
      <c r="F114" s="1"/>
      <c r="G114" s="16"/>
      <c r="H114" s="16"/>
      <c r="I114" s="1"/>
      <c r="J114" s="1"/>
      <c r="K114" s="1"/>
      <c r="L114" s="1"/>
      <c r="M114" s="1"/>
      <c r="N114" s="1"/>
      <c r="O114" s="1"/>
      <c r="P114" s="1"/>
      <c r="Q114" s="1"/>
      <c r="R114" s="1"/>
      <c r="S114" s="1"/>
      <c r="T114" s="15"/>
      <c r="U114" s="15"/>
      <c r="V114" s="15"/>
      <c r="W114" s="13"/>
      <c r="X114" s="16"/>
      <c r="Y114" s="1"/>
      <c r="Z114" s="1"/>
    </row>
    <row r="115" spans="1:26" x14ac:dyDescent="0.25">
      <c r="A115" s="1"/>
      <c r="B115" s="1"/>
      <c r="C115" s="1"/>
      <c r="D115" s="1"/>
      <c r="E115" s="16"/>
      <c r="F115" s="1"/>
      <c r="G115" s="16"/>
      <c r="H115" s="16"/>
      <c r="I115" s="1"/>
      <c r="J115" s="1"/>
      <c r="K115" s="1"/>
      <c r="L115" s="1"/>
      <c r="M115" s="1"/>
      <c r="N115" s="1"/>
      <c r="O115" s="1"/>
      <c r="P115" s="1"/>
      <c r="Q115" s="1"/>
      <c r="R115" s="1"/>
      <c r="S115" s="1"/>
      <c r="T115" s="15"/>
      <c r="U115" s="15"/>
      <c r="V115" s="15"/>
      <c r="W115" s="13"/>
      <c r="X115" s="16"/>
      <c r="Y115" s="1"/>
      <c r="Z115" s="1"/>
    </row>
    <row r="116" spans="1:26" x14ac:dyDescent="0.25">
      <c r="A116" s="1"/>
      <c r="B116" s="1"/>
      <c r="C116" s="1"/>
      <c r="D116" s="1"/>
      <c r="E116" s="16"/>
      <c r="F116" s="1"/>
      <c r="G116" s="16"/>
      <c r="H116" s="16"/>
      <c r="I116" s="1"/>
      <c r="J116" s="1"/>
      <c r="K116" s="1"/>
      <c r="L116" s="1"/>
      <c r="M116" s="1"/>
      <c r="N116" s="1"/>
      <c r="O116" s="1"/>
      <c r="P116" s="1"/>
      <c r="Q116" s="1"/>
      <c r="R116" s="1"/>
      <c r="S116" s="1"/>
      <c r="T116" s="15"/>
      <c r="U116" s="15"/>
      <c r="V116" s="15"/>
      <c r="W116" s="13"/>
      <c r="X116" s="16"/>
      <c r="Y116" s="1"/>
      <c r="Z116" s="1"/>
    </row>
    <row r="117" spans="1:26" x14ac:dyDescent="0.25">
      <c r="A117" s="1"/>
      <c r="B117" s="1"/>
      <c r="C117" s="1"/>
      <c r="D117" s="1"/>
      <c r="E117" s="16"/>
      <c r="F117" s="1"/>
      <c r="G117" s="16"/>
      <c r="H117" s="16"/>
      <c r="I117" s="1"/>
      <c r="J117" s="1"/>
      <c r="K117" s="1"/>
      <c r="L117" s="1"/>
      <c r="M117" s="1"/>
      <c r="N117" s="1"/>
      <c r="O117" s="1"/>
      <c r="P117" s="1"/>
      <c r="Q117" s="1"/>
      <c r="R117" s="1"/>
      <c r="S117" s="1"/>
      <c r="T117" s="15"/>
      <c r="U117" s="15"/>
      <c r="V117" s="15"/>
      <c r="W117" s="13"/>
      <c r="X117" s="16"/>
      <c r="Y117" s="1"/>
      <c r="Z117" s="1"/>
    </row>
    <row r="118" spans="1:26" x14ac:dyDescent="0.25">
      <c r="A118" s="1"/>
      <c r="B118" s="1"/>
      <c r="C118" s="1"/>
      <c r="D118" s="1"/>
      <c r="E118" s="16"/>
      <c r="F118" s="1"/>
      <c r="G118" s="16"/>
      <c r="H118" s="16"/>
      <c r="I118" s="1"/>
      <c r="J118" s="1"/>
      <c r="K118" s="1"/>
      <c r="L118" s="1"/>
      <c r="M118" s="1"/>
      <c r="N118" s="1"/>
      <c r="O118" s="1"/>
      <c r="P118" s="1"/>
      <c r="Q118" s="1"/>
      <c r="R118" s="1"/>
      <c r="S118" s="1"/>
      <c r="T118" s="15"/>
      <c r="U118" s="15"/>
      <c r="V118" s="15"/>
      <c r="W118" s="13"/>
      <c r="X118" s="16"/>
      <c r="Y118" s="1"/>
      <c r="Z118" s="1"/>
    </row>
    <row r="119" spans="1:26" x14ac:dyDescent="0.25">
      <c r="A119" s="1"/>
      <c r="B119" s="1"/>
      <c r="C119" s="1"/>
      <c r="D119" s="1"/>
      <c r="E119" s="16"/>
      <c r="F119" s="1"/>
      <c r="G119" s="16"/>
      <c r="H119" s="16"/>
      <c r="I119" s="1"/>
      <c r="J119" s="1"/>
      <c r="K119" s="1"/>
      <c r="L119" s="1"/>
      <c r="M119" s="1"/>
      <c r="N119" s="1"/>
      <c r="O119" s="1"/>
      <c r="P119" s="1"/>
      <c r="Q119" s="1"/>
      <c r="R119" s="1"/>
      <c r="S119" s="1"/>
      <c r="T119" s="15"/>
      <c r="U119" s="15"/>
      <c r="V119" s="15"/>
      <c r="W119" s="13"/>
      <c r="X119" s="16"/>
      <c r="Y119" s="1"/>
      <c r="Z119" s="1"/>
    </row>
    <row r="120" spans="1:26" x14ac:dyDescent="0.25">
      <c r="A120" s="1"/>
      <c r="B120" s="1"/>
      <c r="C120" s="1"/>
      <c r="D120" s="1"/>
      <c r="E120" s="16"/>
      <c r="F120" s="1"/>
      <c r="G120" s="16"/>
      <c r="H120" s="16"/>
      <c r="I120" s="1"/>
      <c r="J120" s="1"/>
      <c r="K120" s="1"/>
      <c r="L120" s="1"/>
      <c r="M120" s="1"/>
      <c r="N120" s="1"/>
      <c r="O120" s="1"/>
      <c r="P120" s="1"/>
      <c r="Q120" s="1"/>
      <c r="R120" s="1"/>
      <c r="S120" s="1"/>
      <c r="T120" s="15"/>
      <c r="U120" s="15"/>
      <c r="V120" s="15"/>
      <c r="W120" s="13"/>
      <c r="X120" s="16"/>
      <c r="Y120" s="1"/>
      <c r="Z120" s="1"/>
    </row>
    <row r="121" spans="1:26" x14ac:dyDescent="0.25">
      <c r="A121" s="1"/>
      <c r="B121" s="1"/>
      <c r="C121" s="1"/>
      <c r="D121" s="1"/>
      <c r="E121" s="16"/>
      <c r="F121" s="1"/>
      <c r="G121" s="16"/>
      <c r="H121" s="16"/>
      <c r="I121" s="1"/>
      <c r="J121" s="1"/>
      <c r="K121" s="1"/>
      <c r="L121" s="1"/>
      <c r="M121" s="1"/>
      <c r="N121" s="1"/>
      <c r="O121" s="1"/>
      <c r="P121" s="1"/>
      <c r="Q121" s="1"/>
      <c r="R121" s="1"/>
      <c r="S121" s="1"/>
      <c r="T121" s="15"/>
      <c r="U121" s="15"/>
      <c r="V121" s="15"/>
      <c r="W121" s="13"/>
      <c r="X121" s="16"/>
      <c r="Y121" s="1"/>
      <c r="Z121" s="1"/>
    </row>
    <row r="122" spans="1:26" x14ac:dyDescent="0.25">
      <c r="A122" s="1"/>
      <c r="B122" s="1"/>
      <c r="C122" s="1"/>
      <c r="D122" s="1"/>
      <c r="E122" s="16"/>
      <c r="F122" s="1"/>
      <c r="G122" s="16"/>
      <c r="H122" s="16"/>
      <c r="I122" s="1"/>
      <c r="J122" s="1"/>
      <c r="K122" s="1"/>
      <c r="L122" s="1"/>
      <c r="M122" s="1"/>
      <c r="N122" s="1"/>
      <c r="O122" s="1"/>
      <c r="P122" s="1"/>
      <c r="Q122" s="1"/>
      <c r="R122" s="1"/>
      <c r="S122" s="1"/>
      <c r="T122" s="15"/>
      <c r="U122" s="15"/>
      <c r="V122" s="15"/>
      <c r="W122" s="13"/>
      <c r="X122" s="16"/>
      <c r="Y122" s="1"/>
      <c r="Z122" s="1"/>
    </row>
    <row r="123" spans="1:26" x14ac:dyDescent="0.25">
      <c r="A123" s="1"/>
      <c r="B123" s="1"/>
      <c r="C123" s="1"/>
      <c r="D123" s="1"/>
      <c r="E123" s="16"/>
      <c r="F123" s="1"/>
      <c r="G123" s="16"/>
      <c r="H123" s="16"/>
      <c r="I123" s="1"/>
      <c r="J123" s="1"/>
      <c r="K123" s="1"/>
      <c r="L123" s="1"/>
      <c r="M123" s="1"/>
      <c r="N123" s="1"/>
      <c r="O123" s="1"/>
      <c r="P123" s="1"/>
      <c r="Q123" s="1"/>
      <c r="R123" s="1"/>
      <c r="S123" s="1"/>
      <c r="T123" s="15"/>
      <c r="U123" s="15"/>
      <c r="V123" s="15"/>
      <c r="W123" s="13"/>
      <c r="X123" s="16"/>
      <c r="Y123" s="1"/>
      <c r="Z123" s="1"/>
    </row>
    <row r="124" spans="1:26" x14ac:dyDescent="0.25">
      <c r="A124" s="1"/>
      <c r="B124" s="1"/>
      <c r="C124" s="1"/>
      <c r="D124" s="1"/>
      <c r="E124" s="16"/>
      <c r="F124" s="1"/>
      <c r="G124" s="16"/>
      <c r="H124" s="16"/>
      <c r="I124" s="1"/>
      <c r="J124" s="1"/>
      <c r="K124" s="1"/>
      <c r="L124" s="1"/>
      <c r="M124" s="1"/>
      <c r="N124" s="1"/>
      <c r="O124" s="1"/>
      <c r="P124" s="1"/>
      <c r="Q124" s="1"/>
      <c r="R124" s="1"/>
      <c r="S124" s="1"/>
      <c r="T124" s="15"/>
      <c r="U124" s="15"/>
      <c r="V124" s="15"/>
      <c r="W124" s="13"/>
      <c r="X124" s="16"/>
      <c r="Y124" s="1"/>
      <c r="Z124" s="1"/>
    </row>
    <row r="125" spans="1:26" x14ac:dyDescent="0.25">
      <c r="A125" s="1"/>
      <c r="B125" s="1"/>
      <c r="C125" s="1"/>
      <c r="D125" s="1"/>
      <c r="E125" s="1"/>
      <c r="F125" s="1"/>
      <c r="G125" s="1"/>
      <c r="H125" s="1"/>
      <c r="I125" s="1"/>
      <c r="J125" s="1"/>
      <c r="K125" s="1"/>
      <c r="L125" s="1"/>
      <c r="M125" s="1"/>
      <c r="N125" s="1"/>
      <c r="O125" s="1"/>
      <c r="P125" s="1"/>
      <c r="Q125" s="1"/>
      <c r="R125" s="1"/>
      <c r="S125" s="1"/>
      <c r="T125" s="1"/>
      <c r="U125" s="1"/>
      <c r="V125" s="1"/>
      <c r="W125" s="13"/>
      <c r="X125" s="1"/>
      <c r="Y125" s="1"/>
      <c r="Z125" s="1"/>
    </row>
    <row r="126" spans="1:26" x14ac:dyDescent="0.25">
      <c r="W126" s="13"/>
    </row>
    <row r="127" spans="1:26" x14ac:dyDescent="0.25">
      <c r="W127" s="13"/>
    </row>
    <row r="128" spans="1:26"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row r="914" spans="23:23" x14ac:dyDescent="0.25">
      <c r="W914" s="13"/>
    </row>
    <row r="915" spans="23:23" x14ac:dyDescent="0.25">
      <c r="W915" s="13"/>
    </row>
    <row r="916" spans="23:23" x14ac:dyDescent="0.25">
      <c r="W916" s="13"/>
    </row>
    <row r="917" spans="23:23" x14ac:dyDescent="0.25">
      <c r="W917" s="13"/>
    </row>
    <row r="918" spans="23:23" x14ac:dyDescent="0.25">
      <c r="W918" s="13"/>
    </row>
    <row r="919" spans="23:23" x14ac:dyDescent="0.25">
      <c r="W919" s="13"/>
    </row>
    <row r="920" spans="23:23" x14ac:dyDescent="0.25">
      <c r="W920" s="13"/>
    </row>
    <row r="921" spans="23:23" x14ac:dyDescent="0.25">
      <c r="W921" s="13"/>
    </row>
    <row r="922" spans="23:23" x14ac:dyDescent="0.25">
      <c r="W922" s="13"/>
    </row>
    <row r="923" spans="23:23" x14ac:dyDescent="0.25">
      <c r="W923" s="13"/>
    </row>
    <row r="924" spans="23:23" x14ac:dyDescent="0.25">
      <c r="W924" s="13"/>
    </row>
    <row r="925" spans="23:23" x14ac:dyDescent="0.25">
      <c r="W925" s="13"/>
    </row>
    <row r="926" spans="23:23" x14ac:dyDescent="0.25">
      <c r="W926" s="13"/>
    </row>
    <row r="927" spans="23:23" x14ac:dyDescent="0.25">
      <c r="W927" s="13"/>
    </row>
    <row r="928" spans="23:23" x14ac:dyDescent="0.25">
      <c r="W928" s="13"/>
    </row>
    <row r="929" spans="23:23" x14ac:dyDescent="0.25">
      <c r="W929" s="13"/>
    </row>
    <row r="930" spans="23:23" x14ac:dyDescent="0.25">
      <c r="W930" s="13"/>
    </row>
    <row r="931" spans="23:23" x14ac:dyDescent="0.25">
      <c r="W931" s="13"/>
    </row>
    <row r="932" spans="23:23" x14ac:dyDescent="0.25">
      <c r="W932" s="13"/>
    </row>
    <row r="933" spans="23:23" x14ac:dyDescent="0.25">
      <c r="W933" s="13"/>
    </row>
    <row r="934" spans="23:23" x14ac:dyDescent="0.25">
      <c r="W934" s="13"/>
    </row>
    <row r="935" spans="23:23" x14ac:dyDescent="0.25">
      <c r="W935" s="13"/>
    </row>
    <row r="936" spans="23:23" x14ac:dyDescent="0.25">
      <c r="W936" s="13"/>
    </row>
    <row r="937" spans="23:23" x14ac:dyDescent="0.25">
      <c r="W937" s="13"/>
    </row>
    <row r="938" spans="23:23" x14ac:dyDescent="0.25">
      <c r="W938" s="13"/>
    </row>
    <row r="939" spans="23:23" x14ac:dyDescent="0.25">
      <c r="W939" s="13"/>
    </row>
    <row r="940" spans="23:23" x14ac:dyDescent="0.25">
      <c r="W940" s="13"/>
    </row>
    <row r="941" spans="23:23" x14ac:dyDescent="0.25">
      <c r="W941" s="13"/>
    </row>
    <row r="942" spans="23:23" x14ac:dyDescent="0.25">
      <c r="W942" s="13"/>
    </row>
    <row r="943" spans="23:23" x14ac:dyDescent="0.25">
      <c r="W943" s="13"/>
    </row>
    <row r="944" spans="23:23" x14ac:dyDescent="0.25">
      <c r="W944" s="13"/>
    </row>
    <row r="945" spans="23:23" x14ac:dyDescent="0.25">
      <c r="W945" s="13"/>
    </row>
    <row r="946" spans="23:23" x14ac:dyDescent="0.25">
      <c r="W946" s="13"/>
    </row>
    <row r="947" spans="23:23" x14ac:dyDescent="0.25">
      <c r="W947" s="13"/>
    </row>
    <row r="948" spans="23:23" x14ac:dyDescent="0.25">
      <c r="W948" s="13"/>
    </row>
    <row r="949" spans="23:23" x14ac:dyDescent="0.25">
      <c r="W949" s="13"/>
    </row>
    <row r="950" spans="23:23" x14ac:dyDescent="0.25">
      <c r="W950" s="13"/>
    </row>
    <row r="951" spans="23:23" x14ac:dyDescent="0.25">
      <c r="W951" s="13"/>
    </row>
  </sheetData>
  <mergeCells count="7">
    <mergeCell ref="O23:R23"/>
    <mergeCell ref="A22:G22"/>
    <mergeCell ref="H22:N22"/>
    <mergeCell ref="O22:S22"/>
    <mergeCell ref="A17:C20"/>
    <mergeCell ref="D17:W20"/>
    <mergeCell ref="T22:X2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48"/>
  <sheetViews>
    <sheetView topLeftCell="E32" workbookViewId="0">
      <selection activeCell="P48" sqref="P48"/>
    </sheetView>
  </sheetViews>
  <sheetFormatPr baseColWidth="10" defaultRowHeight="15" x14ac:dyDescent="0.25"/>
  <cols>
    <col min="1" max="1" width="11.42578125" style="331"/>
    <col min="2" max="3" width="26.7109375" style="331" customWidth="1"/>
    <col min="4" max="4" width="15" style="331" customWidth="1"/>
    <col min="5" max="6" width="11.5703125" style="331" customWidth="1"/>
    <col min="7" max="7" width="9.7109375" style="331" customWidth="1"/>
    <col min="8" max="8" width="7.28515625" style="332" customWidth="1"/>
    <col min="9" max="10" width="16.42578125" style="331" customWidth="1"/>
    <col min="11" max="11" width="13" style="331" customWidth="1"/>
    <col min="12" max="15" width="11.42578125" style="331"/>
    <col min="16" max="16" width="14.42578125" style="331" customWidth="1"/>
    <col min="17" max="17" width="14.7109375" style="331" customWidth="1"/>
    <col min="18" max="18" width="16.5703125" style="331" customWidth="1"/>
    <col min="19" max="19" width="11.42578125" style="331"/>
    <col min="20" max="20" width="14.42578125" style="331" customWidth="1"/>
    <col min="21" max="16384" width="11.42578125" style="331"/>
  </cols>
  <sheetData>
    <row r="1" spans="2:21" x14ac:dyDescent="0.25">
      <c r="I1" s="331" t="s">
        <v>658</v>
      </c>
    </row>
    <row r="2" spans="2:21" ht="15.75" thickBot="1" x14ac:dyDescent="0.3">
      <c r="I2" s="331" t="s">
        <v>659</v>
      </c>
      <c r="J2" s="331">
        <v>25</v>
      </c>
    </row>
    <row r="3" spans="2:21" ht="30" x14ac:dyDescent="0.25">
      <c r="B3" s="333" t="s">
        <v>61</v>
      </c>
      <c r="C3" s="365"/>
      <c r="D3" s="334">
        <v>31</v>
      </c>
      <c r="E3" s="335">
        <v>1</v>
      </c>
      <c r="I3" s="331" t="s">
        <v>660</v>
      </c>
      <c r="J3" s="331">
        <v>26</v>
      </c>
    </row>
    <row r="4" spans="2:21" x14ac:dyDescent="0.25">
      <c r="B4" s="336" t="s">
        <v>145</v>
      </c>
      <c r="C4" s="366"/>
      <c r="D4" s="337">
        <v>0</v>
      </c>
      <c r="E4" s="338">
        <f>+D4/$D$3</f>
        <v>0</v>
      </c>
      <c r="I4" s="331" t="s">
        <v>151</v>
      </c>
      <c r="J4" s="331">
        <v>0</v>
      </c>
    </row>
    <row r="5" spans="2:21" x14ac:dyDescent="0.25">
      <c r="B5" s="336" t="s">
        <v>146</v>
      </c>
      <c r="C5" s="366"/>
      <c r="D5" s="337">
        <v>23</v>
      </c>
      <c r="E5" s="338">
        <f>+D5/$D$3</f>
        <v>0.74193548387096775</v>
      </c>
      <c r="I5" s="331" t="s">
        <v>661</v>
      </c>
      <c r="J5" s="331">
        <v>20</v>
      </c>
    </row>
    <row r="6" spans="2:21" ht="15.75" thickBot="1" x14ac:dyDescent="0.3">
      <c r="B6" s="339" t="s">
        <v>153</v>
      </c>
      <c r="C6" s="367"/>
      <c r="D6" s="340">
        <v>8</v>
      </c>
      <c r="E6" s="341">
        <f>+D6/$D$3</f>
        <v>0.25806451612903225</v>
      </c>
      <c r="I6" s="331" t="s">
        <v>150</v>
      </c>
      <c r="J6" s="331">
        <v>6</v>
      </c>
    </row>
    <row r="8" spans="2:21" ht="15.75" thickBot="1" x14ac:dyDescent="0.3">
      <c r="I8" s="331" t="s">
        <v>640</v>
      </c>
      <c r="P8" s="856" t="s">
        <v>641</v>
      </c>
      <c r="Q8" s="856"/>
      <c r="R8" s="856"/>
      <c r="S8" s="856"/>
      <c r="T8" s="856"/>
      <c r="U8" s="856"/>
    </row>
    <row r="9" spans="2:21" s="348" customFormat="1" ht="48" customHeight="1" x14ac:dyDescent="0.25">
      <c r="B9" s="342" t="s">
        <v>1</v>
      </c>
      <c r="C9" s="343" t="s">
        <v>655</v>
      </c>
      <c r="D9" s="343" t="s">
        <v>80</v>
      </c>
      <c r="E9" s="343" t="s">
        <v>151</v>
      </c>
      <c r="F9" s="343" t="s">
        <v>150</v>
      </c>
      <c r="G9" s="344" t="s">
        <v>64</v>
      </c>
      <c r="H9" s="345"/>
      <c r="I9" s="346" t="s">
        <v>1</v>
      </c>
      <c r="J9" s="346" t="s">
        <v>656</v>
      </c>
      <c r="K9" s="346" t="s">
        <v>657</v>
      </c>
      <c r="L9" s="346" t="s">
        <v>642</v>
      </c>
      <c r="M9" s="346" t="s">
        <v>643</v>
      </c>
      <c r="N9" s="346" t="s">
        <v>644</v>
      </c>
      <c r="O9" s="345"/>
      <c r="P9" s="347" t="s">
        <v>645</v>
      </c>
      <c r="Q9" s="347" t="s">
        <v>646</v>
      </c>
      <c r="R9" s="347" t="s">
        <v>647</v>
      </c>
      <c r="S9" s="347" t="s">
        <v>642</v>
      </c>
      <c r="T9" s="347" t="s">
        <v>143</v>
      </c>
      <c r="U9" s="347" t="s">
        <v>654</v>
      </c>
    </row>
    <row r="10" spans="2:21" x14ac:dyDescent="0.25">
      <c r="B10" s="351" t="s">
        <v>88</v>
      </c>
      <c r="C10" s="337">
        <v>4</v>
      </c>
      <c r="D10" s="337">
        <v>4</v>
      </c>
      <c r="E10" s="337">
        <v>0</v>
      </c>
      <c r="F10" s="337">
        <v>4</v>
      </c>
      <c r="G10" s="349">
        <v>0</v>
      </c>
      <c r="H10" s="353"/>
      <c r="I10" s="354" t="s">
        <v>648</v>
      </c>
      <c r="J10" s="355">
        <f>+C10+C11+C12</f>
        <v>7</v>
      </c>
      <c r="K10" s="355">
        <f>+D10+D11+D12</f>
        <v>7</v>
      </c>
      <c r="L10" s="355">
        <f>+E10+E11+E12</f>
        <v>0</v>
      </c>
      <c r="M10" s="355">
        <f>+F10+F11+F12</f>
        <v>6</v>
      </c>
      <c r="N10" s="355">
        <f>+G10+G11+G12</f>
        <v>1</v>
      </c>
      <c r="O10" s="356"/>
      <c r="P10" s="357" t="s">
        <v>649</v>
      </c>
      <c r="Q10" s="358">
        <v>28</v>
      </c>
      <c r="R10" s="358">
        <v>31</v>
      </c>
      <c r="S10" s="357">
        <v>0</v>
      </c>
      <c r="T10" s="357">
        <v>23</v>
      </c>
      <c r="U10" s="357">
        <v>8</v>
      </c>
    </row>
    <row r="11" spans="2:21" x14ac:dyDescent="0.25">
      <c r="B11" s="351" t="s">
        <v>90</v>
      </c>
      <c r="C11" s="337">
        <v>1</v>
      </c>
      <c r="D11" s="337">
        <v>1</v>
      </c>
      <c r="E11" s="337">
        <v>0</v>
      </c>
      <c r="F11" s="337">
        <v>0</v>
      </c>
      <c r="G11" s="352">
        <v>1</v>
      </c>
      <c r="H11" s="353"/>
      <c r="I11" s="354" t="s">
        <v>650</v>
      </c>
      <c r="J11" s="355">
        <f>+C13</f>
        <v>6</v>
      </c>
      <c r="K11" s="355">
        <f>+D13</f>
        <v>6</v>
      </c>
      <c r="L11" s="355">
        <f>+E13</f>
        <v>0</v>
      </c>
      <c r="M11" s="355">
        <f>+F13</f>
        <v>6</v>
      </c>
      <c r="N11" s="355">
        <f>+G13</f>
        <v>0</v>
      </c>
      <c r="O11" s="356"/>
      <c r="P11" s="357" t="s">
        <v>651</v>
      </c>
      <c r="Q11" s="359">
        <v>25</v>
      </c>
      <c r="R11" s="359">
        <v>26</v>
      </c>
      <c r="S11" s="357"/>
      <c r="T11" s="357">
        <v>6</v>
      </c>
      <c r="U11" s="357">
        <v>20</v>
      </c>
    </row>
    <row r="12" spans="2:21" x14ac:dyDescent="0.25">
      <c r="B12" s="351" t="s">
        <v>92</v>
      </c>
      <c r="C12" s="337">
        <v>2</v>
      </c>
      <c r="D12" s="337">
        <v>2</v>
      </c>
      <c r="E12" s="337">
        <v>0</v>
      </c>
      <c r="F12" s="337">
        <v>2</v>
      </c>
      <c r="G12" s="352">
        <v>0</v>
      </c>
      <c r="H12" s="353"/>
      <c r="I12" s="354" t="s">
        <v>652</v>
      </c>
      <c r="J12" s="355">
        <f>+C14+C15+C17+C18+C19+C20+C21</f>
        <v>13</v>
      </c>
      <c r="K12" s="355">
        <f>+D14+D15+D17+D18+D19+D20+D21</f>
        <v>16</v>
      </c>
      <c r="L12" s="355">
        <f>+E14+E15+E17+E18+E19+E20+E21</f>
        <v>0</v>
      </c>
      <c r="M12" s="355">
        <f>+F14+F15+F17+F18+F19+F20+F21</f>
        <v>10</v>
      </c>
      <c r="N12" s="355">
        <f>+G14+G15+G17+G18+G19+G20+G21</f>
        <v>6</v>
      </c>
      <c r="O12" s="356"/>
      <c r="P12" s="350" t="s">
        <v>71</v>
      </c>
      <c r="Q12" s="350">
        <f>SUM(Q10:Q11)</f>
        <v>53</v>
      </c>
      <c r="R12" s="350">
        <f>SUM(R10:R11)</f>
        <v>57</v>
      </c>
      <c r="S12" s="350">
        <f>SUM(S10:S11)</f>
        <v>0</v>
      </c>
      <c r="T12" s="350">
        <f>SUM(T10:T11)</f>
        <v>29</v>
      </c>
      <c r="U12" s="350">
        <f>SUM(U10:U11)</f>
        <v>28</v>
      </c>
    </row>
    <row r="13" spans="2:21" ht="30" x14ac:dyDescent="0.25">
      <c r="B13" s="360" t="s">
        <v>94</v>
      </c>
      <c r="C13" s="337">
        <v>6</v>
      </c>
      <c r="D13" s="337">
        <v>6</v>
      </c>
      <c r="E13" s="337">
        <v>0</v>
      </c>
      <c r="F13" s="337">
        <v>6</v>
      </c>
      <c r="G13" s="352">
        <v>0</v>
      </c>
      <c r="H13" s="353"/>
      <c r="I13" s="354" t="s">
        <v>653</v>
      </c>
      <c r="J13" s="355">
        <f>+C22+C23</f>
        <v>2</v>
      </c>
      <c r="K13" s="355">
        <f>+D22+D23</f>
        <v>2</v>
      </c>
      <c r="L13" s="355">
        <f>+E22+E23</f>
        <v>0</v>
      </c>
      <c r="M13" s="355">
        <f>+F22+F23</f>
        <v>1</v>
      </c>
      <c r="N13" s="355">
        <f>+G22+G23</f>
        <v>1</v>
      </c>
      <c r="O13" s="356"/>
    </row>
    <row r="14" spans="2:21" x14ac:dyDescent="0.25">
      <c r="B14" s="351" t="s">
        <v>96</v>
      </c>
      <c r="C14" s="337">
        <v>2</v>
      </c>
      <c r="D14" s="337">
        <v>3</v>
      </c>
      <c r="E14" s="337">
        <v>0</v>
      </c>
      <c r="F14" s="337">
        <v>2</v>
      </c>
      <c r="G14" s="352">
        <v>1</v>
      </c>
      <c r="H14" s="353"/>
      <c r="I14" s="350" t="s">
        <v>71</v>
      </c>
      <c r="J14" s="355">
        <f>SUM(J10:J13)</f>
        <v>28</v>
      </c>
      <c r="K14" s="355">
        <f>SUM(K10:K13)</f>
        <v>31</v>
      </c>
      <c r="L14" s="355">
        <f>SUM(L10:L13)</f>
        <v>0</v>
      </c>
      <c r="M14" s="355">
        <f>SUM(M10:M13)</f>
        <v>23</v>
      </c>
      <c r="N14" s="355">
        <f>SUM(N10:N13)</f>
        <v>8</v>
      </c>
      <c r="O14" s="356"/>
    </row>
    <row r="15" spans="2:21" x14ac:dyDescent="0.25">
      <c r="B15" s="351" t="s">
        <v>98</v>
      </c>
      <c r="C15" s="337">
        <v>0</v>
      </c>
      <c r="D15" s="337">
        <v>0</v>
      </c>
      <c r="E15" s="337">
        <v>0</v>
      </c>
      <c r="F15" s="337">
        <v>0</v>
      </c>
      <c r="G15" s="352">
        <v>0</v>
      </c>
      <c r="H15" s="353"/>
      <c r="K15" s="361"/>
      <c r="L15" s="361"/>
      <c r="M15" s="361"/>
      <c r="N15" s="361"/>
      <c r="O15" s="361"/>
    </row>
    <row r="16" spans="2:21" x14ac:dyDescent="0.25">
      <c r="B16" s="351" t="s">
        <v>100</v>
      </c>
      <c r="C16" s="337">
        <v>0</v>
      </c>
      <c r="D16" s="337">
        <v>0</v>
      </c>
      <c r="E16" s="337">
        <v>0</v>
      </c>
      <c r="F16" s="337">
        <v>0</v>
      </c>
      <c r="G16" s="352">
        <v>0</v>
      </c>
      <c r="H16" s="353"/>
    </row>
    <row r="17" spans="2:15" ht="30" x14ac:dyDescent="0.25">
      <c r="B17" s="360" t="s">
        <v>102</v>
      </c>
      <c r="C17" s="337">
        <v>2</v>
      </c>
      <c r="D17" s="337">
        <v>3</v>
      </c>
      <c r="E17" s="337">
        <v>0</v>
      </c>
      <c r="F17" s="337">
        <v>1</v>
      </c>
      <c r="G17" s="352">
        <v>2</v>
      </c>
      <c r="H17" s="353"/>
    </row>
    <row r="18" spans="2:15" x14ac:dyDescent="0.25">
      <c r="B18" s="351" t="s">
        <v>104</v>
      </c>
      <c r="C18" s="337">
        <v>2</v>
      </c>
      <c r="D18" s="337">
        <v>3</v>
      </c>
      <c r="E18" s="337">
        <v>0</v>
      </c>
      <c r="F18" s="337">
        <v>3</v>
      </c>
      <c r="G18" s="352">
        <v>0</v>
      </c>
      <c r="H18" s="353"/>
    </row>
    <row r="19" spans="2:15" x14ac:dyDescent="0.25">
      <c r="B19" s="351" t="s">
        <v>106</v>
      </c>
      <c r="C19" s="337">
        <v>6</v>
      </c>
      <c r="D19" s="337">
        <v>6</v>
      </c>
      <c r="E19" s="337">
        <v>0</v>
      </c>
      <c r="F19" s="337">
        <v>4</v>
      </c>
      <c r="G19" s="352">
        <v>2</v>
      </c>
      <c r="H19" s="353"/>
    </row>
    <row r="20" spans="2:15" x14ac:dyDescent="0.25">
      <c r="B20" s="351" t="s">
        <v>108</v>
      </c>
      <c r="C20" s="337">
        <v>1</v>
      </c>
      <c r="D20" s="337">
        <v>1</v>
      </c>
      <c r="E20" s="337">
        <v>0</v>
      </c>
      <c r="F20" s="337">
        <v>0</v>
      </c>
      <c r="G20" s="352">
        <v>1</v>
      </c>
      <c r="H20" s="353"/>
    </row>
    <row r="21" spans="2:15" x14ac:dyDescent="0.25">
      <c r="B21" s="351" t="s">
        <v>110</v>
      </c>
      <c r="C21" s="337">
        <v>0</v>
      </c>
      <c r="D21" s="337">
        <v>0</v>
      </c>
      <c r="E21" s="337">
        <v>0</v>
      </c>
      <c r="F21" s="337">
        <v>0</v>
      </c>
      <c r="G21" s="352">
        <v>0</v>
      </c>
      <c r="H21" s="353"/>
    </row>
    <row r="22" spans="2:15" x14ac:dyDescent="0.25">
      <c r="B22" s="351" t="s">
        <v>112</v>
      </c>
      <c r="C22" s="337">
        <v>0</v>
      </c>
      <c r="D22" s="337">
        <v>0</v>
      </c>
      <c r="E22" s="337">
        <v>0</v>
      </c>
      <c r="F22" s="337">
        <v>0</v>
      </c>
      <c r="G22" s="352">
        <v>0</v>
      </c>
      <c r="H22" s="353"/>
    </row>
    <row r="23" spans="2:15" x14ac:dyDescent="0.25">
      <c r="B23" s="351" t="s">
        <v>114</v>
      </c>
      <c r="C23" s="337">
        <v>2</v>
      </c>
      <c r="D23" s="337">
        <v>2</v>
      </c>
      <c r="E23" s="337">
        <v>0</v>
      </c>
      <c r="F23" s="337">
        <v>1</v>
      </c>
      <c r="G23" s="352">
        <v>1</v>
      </c>
      <c r="H23" s="353"/>
    </row>
    <row r="24" spans="2:15" s="364" customFormat="1" ht="15.75" thickBot="1" x14ac:dyDescent="0.3">
      <c r="B24" s="362" t="s">
        <v>71</v>
      </c>
      <c r="C24" s="368">
        <f>SUM(C10:C23)</f>
        <v>28</v>
      </c>
      <c r="D24" s="363">
        <f>SUM(D10:D23)</f>
        <v>31</v>
      </c>
      <c r="E24" s="363">
        <f>SUM(E10:E23)</f>
        <v>0</v>
      </c>
      <c r="F24" s="363">
        <f>SUM(F10:F23)</f>
        <v>23</v>
      </c>
      <c r="G24" s="363">
        <f>SUM(G10:G23)</f>
        <v>8</v>
      </c>
      <c r="H24" s="353"/>
    </row>
    <row r="31" spans="2:15" ht="15.75" thickBot="1" x14ac:dyDescent="0.3"/>
    <row r="32" spans="2:15" ht="30" x14ac:dyDescent="0.25">
      <c r="J32" s="369" t="s">
        <v>1</v>
      </c>
      <c r="K32" s="369" t="s">
        <v>662</v>
      </c>
      <c r="L32" s="369" t="s">
        <v>151</v>
      </c>
      <c r="M32" s="369" t="s">
        <v>150</v>
      </c>
      <c r="N32" s="369" t="s">
        <v>64</v>
      </c>
      <c r="O32" s="369" t="s">
        <v>543</v>
      </c>
    </row>
    <row r="33" spans="10:15" ht="15.75" hidden="1" x14ac:dyDescent="0.25">
      <c r="J33" s="370" t="s">
        <v>87</v>
      </c>
      <c r="K33" s="327">
        <v>4</v>
      </c>
      <c r="L33" s="327">
        <v>0</v>
      </c>
      <c r="M33" s="327">
        <v>4</v>
      </c>
      <c r="N33" s="326">
        <v>0</v>
      </c>
      <c r="O33" s="371">
        <v>0</v>
      </c>
    </row>
    <row r="34" spans="10:15" ht="15.75" hidden="1" x14ac:dyDescent="0.25">
      <c r="J34" s="372" t="s">
        <v>89</v>
      </c>
      <c r="K34" s="325">
        <v>1</v>
      </c>
      <c r="L34" s="325">
        <v>1</v>
      </c>
      <c r="M34" s="325">
        <v>0</v>
      </c>
      <c r="N34" s="328">
        <v>0</v>
      </c>
      <c r="O34" s="373">
        <v>0</v>
      </c>
    </row>
    <row r="35" spans="10:15" ht="15.75" hidden="1" x14ac:dyDescent="0.25">
      <c r="J35" s="372" t="s">
        <v>91</v>
      </c>
      <c r="K35" s="324">
        <v>2</v>
      </c>
      <c r="L35" s="324">
        <v>0</v>
      </c>
      <c r="M35" s="324">
        <v>2</v>
      </c>
      <c r="N35" s="329">
        <v>0</v>
      </c>
      <c r="O35" s="374">
        <v>0</v>
      </c>
    </row>
    <row r="36" spans="10:15" ht="15.75" hidden="1" x14ac:dyDescent="0.25">
      <c r="J36" s="375" t="s">
        <v>93</v>
      </c>
      <c r="K36" s="325">
        <v>6</v>
      </c>
      <c r="L36" s="325">
        <v>0</v>
      </c>
      <c r="M36" s="325">
        <v>6</v>
      </c>
      <c r="N36" s="328">
        <v>0</v>
      </c>
      <c r="O36" s="373">
        <v>0</v>
      </c>
    </row>
    <row r="37" spans="10:15" ht="15.75" hidden="1" x14ac:dyDescent="0.25">
      <c r="J37" s="376" t="s">
        <v>95</v>
      </c>
      <c r="K37" s="325">
        <v>7</v>
      </c>
      <c r="L37" s="325">
        <v>1</v>
      </c>
      <c r="M37" s="325">
        <v>2</v>
      </c>
      <c r="N37" s="328">
        <v>4</v>
      </c>
      <c r="O37" s="373">
        <v>0</v>
      </c>
    </row>
    <row r="38" spans="10:15" ht="15.75" hidden="1" x14ac:dyDescent="0.25">
      <c r="J38" s="376" t="s">
        <v>97</v>
      </c>
      <c r="K38" s="325">
        <v>0</v>
      </c>
      <c r="L38" s="325">
        <v>0</v>
      </c>
      <c r="M38" s="325">
        <v>0</v>
      </c>
      <c r="N38" s="328">
        <v>0</v>
      </c>
      <c r="O38" s="373">
        <v>0</v>
      </c>
    </row>
    <row r="39" spans="10:15" ht="15.75" hidden="1" x14ac:dyDescent="0.25">
      <c r="J39" s="376" t="s">
        <v>99</v>
      </c>
      <c r="K39" s="324">
        <v>0</v>
      </c>
      <c r="L39" s="324">
        <v>0</v>
      </c>
      <c r="M39" s="324">
        <v>0</v>
      </c>
      <c r="N39" s="329">
        <v>0</v>
      </c>
      <c r="O39" s="374">
        <v>0</v>
      </c>
    </row>
    <row r="40" spans="10:15" ht="15.75" hidden="1" x14ac:dyDescent="0.25">
      <c r="J40" s="376" t="s">
        <v>101</v>
      </c>
      <c r="K40" s="324">
        <v>3</v>
      </c>
      <c r="L40" s="324">
        <v>2</v>
      </c>
      <c r="M40" s="324">
        <v>0</v>
      </c>
      <c r="N40" s="329">
        <v>1</v>
      </c>
      <c r="O40" s="374">
        <v>0</v>
      </c>
    </row>
    <row r="41" spans="10:15" ht="15.75" hidden="1" x14ac:dyDescent="0.25">
      <c r="J41" s="376" t="s">
        <v>103</v>
      </c>
      <c r="K41" s="325">
        <v>12</v>
      </c>
      <c r="L41" s="324">
        <v>0</v>
      </c>
      <c r="M41" s="330">
        <v>3</v>
      </c>
      <c r="N41" s="329">
        <v>6</v>
      </c>
      <c r="O41" s="374">
        <v>3</v>
      </c>
    </row>
    <row r="42" spans="10:15" ht="15.75" hidden="1" x14ac:dyDescent="0.25">
      <c r="J42" s="376" t="s">
        <v>105</v>
      </c>
      <c r="K42" s="325">
        <v>6</v>
      </c>
      <c r="L42" s="324">
        <v>0</v>
      </c>
      <c r="M42" s="324">
        <v>6</v>
      </c>
      <c r="N42" s="329">
        <v>0</v>
      </c>
      <c r="O42" s="374"/>
    </row>
    <row r="43" spans="10:15" ht="15.75" hidden="1" x14ac:dyDescent="0.25">
      <c r="J43" s="376" t="s">
        <v>107</v>
      </c>
      <c r="K43" s="324">
        <v>10</v>
      </c>
      <c r="L43" s="324">
        <v>0</v>
      </c>
      <c r="M43" s="324">
        <v>1</v>
      </c>
      <c r="N43" s="329">
        <v>9</v>
      </c>
      <c r="O43" s="374"/>
    </row>
    <row r="44" spans="10:15" ht="15.75" hidden="1" x14ac:dyDescent="0.25">
      <c r="J44" s="376" t="s">
        <v>109</v>
      </c>
      <c r="K44" s="324">
        <v>0</v>
      </c>
      <c r="L44" s="324">
        <v>0</v>
      </c>
      <c r="M44" s="324">
        <v>0</v>
      </c>
      <c r="N44" s="329">
        <v>0</v>
      </c>
      <c r="O44" s="374"/>
    </row>
    <row r="45" spans="10:15" ht="15.75" hidden="1" x14ac:dyDescent="0.25">
      <c r="J45" s="377" t="s">
        <v>111</v>
      </c>
      <c r="K45" s="324">
        <v>0</v>
      </c>
      <c r="L45" s="324">
        <v>0</v>
      </c>
      <c r="M45" s="324">
        <v>0</v>
      </c>
      <c r="N45" s="329">
        <v>0</v>
      </c>
      <c r="O45" s="374"/>
    </row>
    <row r="46" spans="10:15" ht="15.75" hidden="1" x14ac:dyDescent="0.25">
      <c r="J46" s="378" t="s">
        <v>113</v>
      </c>
      <c r="K46" s="379">
        <v>2</v>
      </c>
      <c r="L46" s="379">
        <v>0</v>
      </c>
      <c r="M46" s="379">
        <v>2</v>
      </c>
      <c r="N46" s="380">
        <v>0</v>
      </c>
      <c r="O46" s="381"/>
    </row>
    <row r="47" spans="10:15" x14ac:dyDescent="0.25">
      <c r="J47" s="382" t="s">
        <v>663</v>
      </c>
      <c r="K47" s="383">
        <f>SUM(K33:K46)</f>
        <v>53</v>
      </c>
      <c r="L47" s="383">
        <f>SUM(L33:L46)</f>
        <v>4</v>
      </c>
      <c r="M47" s="383">
        <f>SUM(M33:M46)</f>
        <v>26</v>
      </c>
      <c r="N47" s="383">
        <f>SUM(N33:N46)</f>
        <v>20</v>
      </c>
      <c r="O47" s="383">
        <f>SUM(O33:O46)</f>
        <v>3</v>
      </c>
    </row>
    <row r="48" spans="10:15" x14ac:dyDescent="0.25">
      <c r="J48" s="382" t="s">
        <v>664</v>
      </c>
      <c r="K48" s="383">
        <v>31</v>
      </c>
      <c r="L48" s="383">
        <v>0</v>
      </c>
      <c r="M48" s="383">
        <v>23</v>
      </c>
      <c r="N48" s="383">
        <v>8</v>
      </c>
      <c r="O48" s="383">
        <v>0</v>
      </c>
    </row>
  </sheetData>
  <mergeCells count="1">
    <mergeCell ref="P8:U8"/>
  </mergeCells>
  <hyperlinks>
    <hyperlink ref="J33" location="'DIC-01'!A1" display="DIC-01"/>
    <hyperlink ref="J34" location="'DIP-02'!A1" display="DIP-02"/>
    <hyperlink ref="J35" location="'AC-10'!A1" display="AC-10"/>
    <hyperlink ref="J36" location="'IDP-04'!A1" display="IDP-04"/>
    <hyperlink ref="J37" location="'GD-07'!A1" display="GD-07"/>
    <hyperlink ref="J38" location="'GC-08'!A1" display="GC-08"/>
    <hyperlink ref="J39" location="'GJ-09'!A1" display="GJ-09"/>
    <hyperlink ref="J40" location="'GRF-11'!A1" display="GRF-11"/>
    <hyperlink ref="J41" location="'GT-12 '!A1" display="GT-12"/>
    <hyperlink ref="J42" location="'GTH-13'!A1" display="GTH-13"/>
    <hyperlink ref="J43" location="'GF-14'!A1" display="GF-14"/>
    <hyperlink ref="J44" location="'CID-15'!A1" display="CID-15"/>
    <hyperlink ref="J45" location="'EC-16'!A1" display="EC-16"/>
    <hyperlink ref="J46" location="'MIC-03'!A1" display="MIC-03"/>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A912"/>
  <sheetViews>
    <sheetView showGridLines="0" topLeftCell="S32" zoomScale="70" zoomScaleNormal="70" workbookViewId="0">
      <selection activeCell="B32" sqref="B32:X32"/>
    </sheetView>
  </sheetViews>
  <sheetFormatPr baseColWidth="10" defaultColWidth="11.42578125" defaultRowHeight="15" customHeight="1" x14ac:dyDescent="0.25"/>
  <cols>
    <col min="1" max="1" width="6.5703125" customWidth="1"/>
    <col min="2" max="2" width="14.85546875" customWidth="1"/>
    <col min="3" max="3" width="17.5703125" customWidth="1"/>
    <col min="4" max="4" width="21.5703125" customWidth="1"/>
    <col min="5" max="5" width="52.28515625" customWidth="1"/>
    <col min="6" max="6" width="24.140625" customWidth="1"/>
    <col min="7" max="7" width="34.28515625" customWidth="1"/>
    <col min="8" max="8" width="37.7109375" customWidth="1"/>
    <col min="9" max="9" width="14" customWidth="1"/>
    <col min="10" max="10" width="23" customWidth="1"/>
    <col min="11" max="11" width="18.5703125" customWidth="1"/>
    <col min="12" max="12" width="20" customWidth="1"/>
    <col min="13" max="13" width="18.28515625" customWidth="1"/>
    <col min="14" max="14" width="18" customWidth="1"/>
    <col min="15" max="15" width="18" style="72" customWidth="1"/>
    <col min="16" max="16" width="26.28515625" style="72" customWidth="1"/>
    <col min="17" max="17" width="24.85546875" style="72" customWidth="1"/>
    <col min="18" max="18" width="29.85546875" customWidth="1"/>
    <col min="19" max="19" width="76.42578125" customWidth="1"/>
    <col min="20" max="20" width="76" customWidth="1"/>
    <col min="21" max="21" width="40.140625" customWidth="1"/>
    <col min="22" max="22" width="18.42578125" style="124" customWidth="1"/>
    <col min="23" max="23" width="19.42578125" customWidth="1"/>
    <col min="24" max="24" width="33.7109375" customWidth="1"/>
    <col min="25" max="25" width="31.140625" customWidth="1"/>
    <col min="26" max="26" width="14.42578125" customWidth="1"/>
    <col min="27" max="28" width="11" customWidth="1"/>
  </cols>
  <sheetData>
    <row r="1" spans="1:26" ht="44.25" hidden="1" customHeight="1" x14ac:dyDescent="0.35">
      <c r="A1" s="2"/>
      <c r="B1" s="64"/>
      <c r="C1" s="65" t="s">
        <v>1</v>
      </c>
      <c r="D1" s="65" t="s">
        <v>2</v>
      </c>
      <c r="E1" s="5"/>
      <c r="F1" s="6" t="s">
        <v>3</v>
      </c>
      <c r="G1" s="6" t="s">
        <v>137</v>
      </c>
      <c r="H1" s="6" t="s">
        <v>5</v>
      </c>
      <c r="I1" s="6" t="s">
        <v>7</v>
      </c>
      <c r="J1" s="6" t="s">
        <v>158</v>
      </c>
      <c r="K1" s="1"/>
      <c r="L1" s="8"/>
      <c r="M1" s="7"/>
      <c r="N1" s="7"/>
      <c r="O1" s="7"/>
      <c r="P1" s="7"/>
      <c r="Q1" s="7"/>
      <c r="R1" s="7"/>
      <c r="S1" s="1"/>
      <c r="T1" s="1"/>
      <c r="U1" s="1"/>
      <c r="V1" s="1"/>
      <c r="W1" s="1"/>
      <c r="X1" s="1"/>
      <c r="Y1" s="1"/>
    </row>
    <row r="2" spans="1:26" s="55" customFormat="1" ht="26.25" hidden="1" thickBot="1" x14ac:dyDescent="0.25">
      <c r="A2" s="51"/>
      <c r="B2" s="63"/>
      <c r="C2" s="66" t="s">
        <v>8</v>
      </c>
      <c r="D2" s="67" t="s">
        <v>9</v>
      </c>
      <c r="E2" s="58"/>
      <c r="F2" s="70" t="s">
        <v>10</v>
      </c>
      <c r="G2" s="71" t="s">
        <v>154</v>
      </c>
      <c r="H2" s="70" t="s">
        <v>24</v>
      </c>
      <c r="I2" s="125" t="s">
        <v>142</v>
      </c>
      <c r="J2" s="56" t="s">
        <v>156</v>
      </c>
      <c r="K2" s="51"/>
      <c r="L2" s="52"/>
      <c r="M2" s="54"/>
      <c r="N2" s="54"/>
      <c r="O2" s="54"/>
      <c r="P2" s="54"/>
      <c r="Q2" s="54"/>
      <c r="R2" s="54"/>
      <c r="S2" s="51"/>
      <c r="T2" s="51"/>
      <c r="U2" s="51"/>
      <c r="V2" s="51"/>
      <c r="W2" s="51"/>
      <c r="X2" s="51"/>
      <c r="Y2" s="51"/>
    </row>
    <row r="3" spans="1:26" s="55" customFormat="1" ht="26.25" hidden="1" thickBot="1" x14ac:dyDescent="0.25">
      <c r="A3" s="51"/>
      <c r="B3" s="63"/>
      <c r="C3" s="66" t="s">
        <v>14</v>
      </c>
      <c r="D3" s="67" t="s">
        <v>15</v>
      </c>
      <c r="E3" s="58"/>
      <c r="F3" s="70" t="s">
        <v>128</v>
      </c>
      <c r="G3" s="71" t="s">
        <v>11</v>
      </c>
      <c r="H3" s="71" t="s">
        <v>140</v>
      </c>
      <c r="I3" s="127" t="s">
        <v>143</v>
      </c>
      <c r="J3" s="56" t="s">
        <v>159</v>
      </c>
      <c r="K3" s="51"/>
      <c r="L3" s="52"/>
      <c r="M3" s="54"/>
      <c r="N3" s="54"/>
      <c r="O3" s="54"/>
      <c r="P3" s="54"/>
      <c r="Q3" s="54"/>
      <c r="R3" s="54"/>
      <c r="S3" s="51"/>
      <c r="T3" s="51"/>
      <c r="U3" s="51"/>
      <c r="V3" s="51"/>
      <c r="W3" s="51"/>
      <c r="X3" s="51"/>
      <c r="Y3" s="51"/>
    </row>
    <row r="4" spans="1:26" s="55" customFormat="1" ht="26.25" hidden="1" thickBot="1" x14ac:dyDescent="0.25">
      <c r="A4" s="51"/>
      <c r="B4" s="63"/>
      <c r="C4" s="66" t="s">
        <v>119</v>
      </c>
      <c r="D4" s="67" t="s">
        <v>123</v>
      </c>
      <c r="E4" s="58"/>
      <c r="F4" s="70" t="s">
        <v>129</v>
      </c>
      <c r="G4" s="71" t="s">
        <v>138</v>
      </c>
      <c r="H4" s="59"/>
      <c r="I4" s="126" t="s">
        <v>30</v>
      </c>
      <c r="J4" s="56" t="s">
        <v>157</v>
      </c>
      <c r="K4" s="51"/>
      <c r="L4" s="52"/>
      <c r="M4" s="54"/>
      <c r="N4" s="54"/>
      <c r="O4" s="54"/>
      <c r="P4" s="54"/>
      <c r="Q4" s="54"/>
      <c r="R4" s="54"/>
      <c r="S4" s="51"/>
      <c r="T4" s="51"/>
      <c r="U4" s="51"/>
      <c r="V4" s="51"/>
      <c r="W4" s="51"/>
      <c r="X4" s="51"/>
      <c r="Y4" s="51"/>
    </row>
    <row r="5" spans="1:26" s="55" customFormat="1" ht="39" hidden="1" thickBot="1" x14ac:dyDescent="0.25">
      <c r="A5" s="51"/>
      <c r="B5" s="63"/>
      <c r="C5" s="67" t="s">
        <v>117</v>
      </c>
      <c r="D5" s="67" t="s">
        <v>125</v>
      </c>
      <c r="E5" s="58"/>
      <c r="F5" s="71" t="s">
        <v>130</v>
      </c>
      <c r="G5" s="71" t="s">
        <v>17</v>
      </c>
      <c r="H5" s="57"/>
      <c r="I5" s="56"/>
      <c r="J5" s="56"/>
      <c r="K5" s="51"/>
      <c r="L5" s="52"/>
      <c r="M5" s="54"/>
      <c r="N5" s="54"/>
      <c r="O5" s="54"/>
      <c r="P5" s="54"/>
      <c r="Q5" s="54"/>
      <c r="R5" s="54"/>
      <c r="S5" s="51"/>
      <c r="T5" s="51"/>
      <c r="U5" s="51"/>
      <c r="V5" s="51"/>
      <c r="W5" s="51"/>
      <c r="X5" s="51"/>
      <c r="Y5" s="51"/>
    </row>
    <row r="6" spans="1:26" s="55" customFormat="1" ht="26.25" hidden="1" thickBot="1" x14ac:dyDescent="0.25">
      <c r="A6" s="51"/>
      <c r="B6" s="63"/>
      <c r="C6" s="66" t="s">
        <v>38</v>
      </c>
      <c r="D6" s="67" t="s">
        <v>124</v>
      </c>
      <c r="F6" s="71" t="s">
        <v>131</v>
      </c>
      <c r="G6" s="57"/>
      <c r="H6" s="57"/>
      <c r="I6" s="56"/>
      <c r="J6" s="56"/>
      <c r="K6" s="51"/>
      <c r="L6" s="52"/>
      <c r="M6" s="54"/>
      <c r="N6" s="54"/>
      <c r="O6" s="54"/>
      <c r="P6" s="54"/>
      <c r="Q6" s="54"/>
      <c r="R6" s="54"/>
      <c r="S6" s="51"/>
      <c r="T6" s="51"/>
      <c r="U6" s="51"/>
      <c r="V6" s="51"/>
      <c r="W6" s="51"/>
      <c r="X6" s="51"/>
      <c r="Y6" s="51"/>
    </row>
    <row r="7" spans="1:26" s="55" customFormat="1" ht="26.25" hidden="1" thickBot="1" x14ac:dyDescent="0.25">
      <c r="A7" s="51"/>
      <c r="B7" s="63"/>
      <c r="C7" s="66" t="s">
        <v>42</v>
      </c>
      <c r="D7" s="67" t="s">
        <v>126</v>
      </c>
      <c r="E7" s="58"/>
      <c r="F7" s="59"/>
      <c r="G7" s="57"/>
      <c r="H7" s="57"/>
      <c r="I7" s="60"/>
      <c r="J7" s="60"/>
      <c r="K7" s="51"/>
      <c r="L7" s="52"/>
      <c r="M7" s="54"/>
      <c r="N7" s="54"/>
      <c r="O7" s="54"/>
      <c r="P7" s="54"/>
      <c r="Q7" s="54"/>
      <c r="R7" s="54"/>
      <c r="S7" s="51"/>
      <c r="T7" s="51"/>
      <c r="U7" s="51"/>
      <c r="V7" s="51"/>
      <c r="W7" s="51"/>
      <c r="X7" s="51"/>
      <c r="Y7" s="51"/>
    </row>
    <row r="8" spans="1:26" s="55" customFormat="1" ht="26.25" hidden="1" thickBot="1" x14ac:dyDescent="0.25">
      <c r="A8" s="51"/>
      <c r="B8" s="63"/>
      <c r="C8" s="66" t="s">
        <v>45</v>
      </c>
      <c r="D8" s="67" t="s">
        <v>35</v>
      </c>
      <c r="E8" s="58"/>
      <c r="F8" s="59"/>
      <c r="G8" s="57"/>
      <c r="H8" s="57"/>
      <c r="I8" s="56"/>
      <c r="J8" s="56"/>
      <c r="K8" s="51"/>
      <c r="L8" s="52"/>
      <c r="M8" s="54"/>
      <c r="N8" s="54"/>
      <c r="O8" s="54"/>
      <c r="P8" s="54"/>
      <c r="Q8" s="54"/>
      <c r="R8" s="54"/>
      <c r="S8" s="51"/>
      <c r="T8" s="51"/>
      <c r="U8" s="51"/>
      <c r="V8" s="51"/>
      <c r="W8" s="51"/>
      <c r="X8" s="51"/>
      <c r="Y8" s="51"/>
    </row>
    <row r="9" spans="1:26" s="55" customFormat="1" ht="51.75" hidden="1" thickBot="1" x14ac:dyDescent="0.25">
      <c r="A9" s="51"/>
      <c r="B9" s="63"/>
      <c r="C9" s="66" t="s">
        <v>120</v>
      </c>
      <c r="D9" s="67" t="s">
        <v>39</v>
      </c>
      <c r="E9" s="58"/>
      <c r="F9" s="57"/>
      <c r="G9" s="57"/>
      <c r="H9" s="57"/>
      <c r="I9" s="56"/>
      <c r="J9" s="56"/>
      <c r="K9" s="51"/>
      <c r="L9" s="52"/>
      <c r="M9" s="54"/>
      <c r="N9" s="54"/>
      <c r="O9" s="54"/>
      <c r="P9" s="54"/>
      <c r="Q9" s="54"/>
      <c r="R9" s="54"/>
      <c r="S9" s="51"/>
      <c r="T9" s="51"/>
      <c r="U9" s="51"/>
      <c r="V9" s="51"/>
      <c r="W9" s="51"/>
      <c r="X9" s="51"/>
      <c r="Y9" s="51"/>
    </row>
    <row r="10" spans="1:26" s="55" customFormat="1" ht="26.25" hidden="1" thickBot="1" x14ac:dyDescent="0.25">
      <c r="A10" s="51"/>
      <c r="B10" s="63"/>
      <c r="C10" s="66" t="s">
        <v>50</v>
      </c>
      <c r="D10" s="67" t="s">
        <v>43</v>
      </c>
      <c r="E10" s="58"/>
      <c r="F10" s="57"/>
      <c r="G10" s="57"/>
      <c r="H10" s="57"/>
      <c r="I10" s="56"/>
      <c r="J10" s="56"/>
      <c r="K10" s="51"/>
      <c r="L10" s="52"/>
      <c r="M10" s="54"/>
      <c r="N10" s="54"/>
      <c r="O10" s="54"/>
      <c r="P10" s="54"/>
      <c r="Q10" s="54"/>
      <c r="R10" s="54"/>
      <c r="S10" s="51"/>
      <c r="T10" s="51"/>
      <c r="U10" s="51"/>
      <c r="V10" s="51"/>
      <c r="W10" s="51"/>
      <c r="X10" s="51"/>
      <c r="Y10" s="51"/>
    </row>
    <row r="11" spans="1:26" s="55" customFormat="1" ht="39" hidden="1" thickBot="1" x14ac:dyDescent="0.25">
      <c r="A11" s="51"/>
      <c r="B11" s="63"/>
      <c r="C11" s="66" t="s">
        <v>52</v>
      </c>
      <c r="D11" s="67" t="s">
        <v>132</v>
      </c>
      <c r="E11" s="58"/>
      <c r="F11" s="57"/>
      <c r="G11" s="57"/>
      <c r="H11" s="57"/>
      <c r="I11" s="56"/>
      <c r="J11" s="56"/>
      <c r="K11" s="51"/>
      <c r="L11" s="52"/>
      <c r="M11" s="54"/>
      <c r="N11" s="54"/>
      <c r="O11" s="54"/>
      <c r="P11" s="54"/>
      <c r="Q11" s="54"/>
      <c r="R11" s="54"/>
      <c r="S11" s="51"/>
      <c r="T11" s="51"/>
      <c r="U11" s="51"/>
      <c r="V11" s="51"/>
      <c r="W11" s="51"/>
      <c r="X11" s="51"/>
      <c r="Y11" s="51"/>
    </row>
    <row r="12" spans="1:26" s="55" customFormat="1" ht="26.25" hidden="1" thickBot="1" x14ac:dyDescent="0.25">
      <c r="A12" s="51"/>
      <c r="B12" s="63"/>
      <c r="C12" s="66" t="s">
        <v>54</v>
      </c>
      <c r="D12" s="67" t="s">
        <v>127</v>
      </c>
      <c r="E12" s="58"/>
      <c r="F12" s="61"/>
      <c r="G12" s="61"/>
      <c r="H12" s="61"/>
      <c r="I12" s="62"/>
      <c r="J12" s="54"/>
      <c r="K12" s="54"/>
      <c r="L12" s="51"/>
      <c r="M12" s="52"/>
      <c r="N12" s="54"/>
      <c r="O12" s="54"/>
      <c r="P12" s="54"/>
      <c r="Q12" s="54"/>
      <c r="R12" s="54"/>
      <c r="S12" s="54"/>
      <c r="T12" s="51"/>
      <c r="U12" s="51"/>
      <c r="V12" s="51"/>
      <c r="W12" s="51"/>
      <c r="X12" s="51"/>
      <c r="Y12" s="51"/>
      <c r="Z12" s="51"/>
    </row>
    <row r="13" spans="1:26" s="55" customFormat="1" ht="39" hidden="1" thickBot="1" x14ac:dyDescent="0.25">
      <c r="A13" s="51"/>
      <c r="B13" s="63"/>
      <c r="C13" s="66" t="s">
        <v>55</v>
      </c>
      <c r="D13" s="67" t="s">
        <v>53</v>
      </c>
      <c r="E13" s="58"/>
      <c r="F13" s="61"/>
      <c r="G13" s="61"/>
      <c r="H13" s="61"/>
      <c r="I13" s="62"/>
      <c r="J13" s="54"/>
      <c r="K13" s="54"/>
      <c r="L13" s="51"/>
      <c r="M13" s="52"/>
      <c r="N13" s="54"/>
      <c r="O13" s="54"/>
      <c r="P13" s="54"/>
      <c r="Q13" s="54"/>
      <c r="R13" s="54"/>
      <c r="S13" s="54"/>
      <c r="T13" s="51"/>
      <c r="U13" s="51"/>
      <c r="V13" s="51"/>
      <c r="W13" s="51"/>
      <c r="X13" s="51"/>
      <c r="Y13" s="51"/>
      <c r="Z13" s="51"/>
    </row>
    <row r="14" spans="1:26" s="55" customFormat="1" ht="26.25" hidden="1" thickBot="1" x14ac:dyDescent="0.25">
      <c r="A14" s="51"/>
      <c r="B14" s="63"/>
      <c r="C14" s="67" t="s">
        <v>121</v>
      </c>
      <c r="D14" s="68"/>
      <c r="E14" s="58"/>
      <c r="F14" s="61"/>
      <c r="G14" s="61"/>
      <c r="H14" s="61"/>
      <c r="I14" s="62"/>
      <c r="J14" s="54"/>
      <c r="K14" s="54"/>
      <c r="L14" s="51"/>
      <c r="M14" s="52"/>
      <c r="N14" s="54"/>
      <c r="O14" s="54"/>
      <c r="P14" s="54"/>
      <c r="Q14" s="54"/>
      <c r="R14" s="54"/>
      <c r="S14" s="54"/>
      <c r="T14" s="51"/>
      <c r="U14" s="51"/>
      <c r="V14" s="51"/>
      <c r="W14" s="51"/>
      <c r="X14" s="51"/>
      <c r="Y14" s="51"/>
      <c r="Z14" s="51"/>
    </row>
    <row r="15" spans="1:26" s="55" customFormat="1" ht="39" hidden="1" thickBot="1" x14ac:dyDescent="0.25">
      <c r="A15" s="51"/>
      <c r="B15" s="63"/>
      <c r="C15" s="69" t="s">
        <v>21</v>
      </c>
      <c r="D15" s="67"/>
      <c r="E15" s="58"/>
      <c r="F15" s="61"/>
      <c r="G15" s="61"/>
      <c r="H15" s="61"/>
      <c r="I15" s="62"/>
      <c r="J15" s="54"/>
      <c r="K15" s="54"/>
      <c r="L15" s="51"/>
      <c r="M15" s="52"/>
      <c r="N15" s="54"/>
      <c r="O15" s="54"/>
      <c r="P15" s="54"/>
      <c r="Q15" s="54"/>
      <c r="R15" s="54"/>
      <c r="S15" s="54"/>
      <c r="T15" s="51"/>
      <c r="U15" s="51"/>
      <c r="V15" s="51"/>
      <c r="W15" s="51"/>
      <c r="X15" s="51"/>
      <c r="Y15" s="51"/>
      <c r="Z15" s="51"/>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50.25" customHeight="1" x14ac:dyDescent="0.25">
      <c r="A17" s="767"/>
      <c r="B17" s="697"/>
      <c r="C17" s="698"/>
      <c r="D17" s="773" t="s">
        <v>56</v>
      </c>
      <c r="E17" s="774"/>
      <c r="F17" s="774"/>
      <c r="G17" s="774"/>
      <c r="H17" s="774"/>
      <c r="I17" s="774"/>
      <c r="J17" s="774"/>
      <c r="K17" s="774"/>
      <c r="L17" s="774"/>
      <c r="M17" s="774"/>
      <c r="N17" s="774"/>
      <c r="O17" s="774"/>
      <c r="P17" s="774"/>
      <c r="Q17" s="774"/>
      <c r="R17" s="774"/>
      <c r="S17" s="774"/>
      <c r="T17" s="774"/>
      <c r="U17" s="774"/>
      <c r="V17" s="774"/>
      <c r="W17" s="775"/>
      <c r="X17" s="614" t="s">
        <v>57</v>
      </c>
      <c r="Z17" s="1"/>
    </row>
    <row r="18" spans="1:27" ht="27.75" customHeight="1" x14ac:dyDescent="0.25">
      <c r="A18" s="768"/>
      <c r="B18" s="769"/>
      <c r="C18" s="770"/>
      <c r="D18" s="776"/>
      <c r="E18" s="777"/>
      <c r="F18" s="777"/>
      <c r="G18" s="777"/>
      <c r="H18" s="777"/>
      <c r="I18" s="777"/>
      <c r="J18" s="777"/>
      <c r="K18" s="777"/>
      <c r="L18" s="777"/>
      <c r="M18" s="777"/>
      <c r="N18" s="777"/>
      <c r="O18" s="777"/>
      <c r="P18" s="777"/>
      <c r="Q18" s="777"/>
      <c r="R18" s="777"/>
      <c r="S18" s="777"/>
      <c r="T18" s="777"/>
      <c r="U18" s="777"/>
      <c r="V18" s="777"/>
      <c r="W18" s="778"/>
      <c r="X18" s="615" t="s">
        <v>1034</v>
      </c>
      <c r="Z18" s="1"/>
    </row>
    <row r="19" spans="1:27" ht="49.5" customHeight="1" x14ac:dyDescent="0.25">
      <c r="A19" s="768"/>
      <c r="B19" s="769"/>
      <c r="C19" s="770"/>
      <c r="D19" s="776"/>
      <c r="E19" s="777"/>
      <c r="F19" s="777"/>
      <c r="G19" s="777"/>
      <c r="H19" s="777"/>
      <c r="I19" s="777"/>
      <c r="J19" s="777"/>
      <c r="K19" s="777"/>
      <c r="L19" s="777"/>
      <c r="M19" s="777"/>
      <c r="N19" s="777"/>
      <c r="O19" s="777"/>
      <c r="P19" s="777"/>
      <c r="Q19" s="777"/>
      <c r="R19" s="777"/>
      <c r="S19" s="777"/>
      <c r="T19" s="777"/>
      <c r="U19" s="777"/>
      <c r="V19" s="777"/>
      <c r="W19" s="778"/>
      <c r="X19" s="616" t="s">
        <v>1035</v>
      </c>
      <c r="Z19" s="1"/>
    </row>
    <row r="20" spans="1:27" ht="27.75" customHeight="1" thickBot="1" x14ac:dyDescent="0.3">
      <c r="A20" s="771"/>
      <c r="B20" s="655"/>
      <c r="C20" s="772"/>
      <c r="D20" s="779"/>
      <c r="E20" s="780"/>
      <c r="F20" s="780"/>
      <c r="G20" s="780"/>
      <c r="H20" s="780"/>
      <c r="I20" s="780"/>
      <c r="J20" s="780"/>
      <c r="K20" s="780"/>
      <c r="L20" s="780"/>
      <c r="M20" s="780"/>
      <c r="N20" s="780"/>
      <c r="O20" s="780"/>
      <c r="P20" s="780"/>
      <c r="Q20" s="780"/>
      <c r="R20" s="780"/>
      <c r="S20" s="780"/>
      <c r="T20" s="780"/>
      <c r="U20" s="780"/>
      <c r="V20" s="780"/>
      <c r="W20" s="781"/>
      <c r="X20" s="613" t="s">
        <v>58</v>
      </c>
      <c r="Z20" s="1"/>
    </row>
    <row r="21" spans="1:27" ht="36.75" customHeight="1" thickBot="1" x14ac:dyDescent="0.3">
      <c r="A21" s="17"/>
      <c r="B21" s="18"/>
      <c r="C21" s="18"/>
      <c r="D21" s="18"/>
      <c r="E21" s="19"/>
      <c r="F21" s="20"/>
      <c r="G21" s="21"/>
      <c r="H21" s="21"/>
      <c r="I21" s="20"/>
      <c r="J21" s="20"/>
      <c r="K21" s="20"/>
      <c r="L21" s="88"/>
      <c r="M21" s="88"/>
      <c r="N21" s="88"/>
      <c r="O21" s="88"/>
      <c r="P21" s="88"/>
      <c r="Q21" s="20"/>
      <c r="R21" s="20"/>
      <c r="S21" s="20"/>
      <c r="T21" s="22"/>
      <c r="U21" s="22"/>
      <c r="V21" s="22"/>
      <c r="W21" s="20"/>
      <c r="X21" s="21"/>
      <c r="Y21" s="72"/>
      <c r="Z21" s="72"/>
      <c r="AA21" s="72"/>
    </row>
    <row r="22" spans="1:27" ht="63" customHeight="1" thickBot="1" x14ac:dyDescent="0.3">
      <c r="A22" s="857" t="s">
        <v>59</v>
      </c>
      <c r="B22" s="858"/>
      <c r="C22" s="859"/>
      <c r="D22" s="23"/>
      <c r="E22" s="871" t="str">
        <f>CONCATENATE("INFORME DE SEGUIMIENTO DEL PROCESO ",A23)</f>
        <v>INFORME DE SEGUIMIENTO DEL PROCESO DIVULGACIÓN Y COMUNICACIÓN</v>
      </c>
      <c r="F22" s="872"/>
      <c r="G22" s="21"/>
      <c r="H22" s="863" t="s">
        <v>60</v>
      </c>
      <c r="I22" s="864"/>
      <c r="J22" s="865"/>
      <c r="K22" s="83"/>
      <c r="L22" s="88"/>
      <c r="M22" s="88"/>
      <c r="N22" s="88"/>
      <c r="O22" s="88"/>
      <c r="P22" s="88"/>
      <c r="Q22" s="87"/>
      <c r="R22" s="87"/>
      <c r="S22" s="87"/>
      <c r="T22" s="87"/>
      <c r="U22" s="87"/>
      <c r="V22" s="87"/>
      <c r="W22" s="87"/>
      <c r="X22" s="86"/>
      <c r="Y22" s="72"/>
      <c r="Z22" s="72"/>
      <c r="AA22" s="72"/>
    </row>
    <row r="23" spans="1:27" ht="53.25" customHeight="1" thickBot="1" x14ac:dyDescent="0.3">
      <c r="A23" s="860" t="s">
        <v>8</v>
      </c>
      <c r="B23" s="861"/>
      <c r="C23" s="862"/>
      <c r="D23" s="23"/>
      <c r="E23" s="93" t="s">
        <v>144</v>
      </c>
      <c r="F23" s="94">
        <f>COUNTA(E32:E33)</f>
        <v>2</v>
      </c>
      <c r="G23" s="21"/>
      <c r="H23" s="866" t="s">
        <v>66</v>
      </c>
      <c r="I23" s="867"/>
      <c r="J23" s="99">
        <f>COUNTIF(I31:I33,"Acción correctiva")</f>
        <v>1</v>
      </c>
      <c r="K23" s="88"/>
      <c r="L23" s="88"/>
      <c r="M23" s="88"/>
      <c r="N23" s="88"/>
      <c r="O23" s="88"/>
      <c r="P23" s="88"/>
      <c r="Q23" s="87"/>
      <c r="R23" s="87"/>
      <c r="S23" s="87"/>
      <c r="T23" s="87"/>
      <c r="U23" s="86"/>
      <c r="V23" s="86"/>
      <c r="W23" s="23"/>
      <c r="X23" s="86"/>
    </row>
    <row r="24" spans="1:27" ht="48.75" customHeight="1" thickBot="1" x14ac:dyDescent="0.4">
      <c r="A24" s="27"/>
      <c r="B24" s="23"/>
      <c r="C24" s="23"/>
      <c r="D24" s="28"/>
      <c r="E24" s="95" t="s">
        <v>61</v>
      </c>
      <c r="F24" s="96">
        <f>COUNTA(H32:H38)</f>
        <v>2</v>
      </c>
      <c r="G24" s="24"/>
      <c r="H24" s="868" t="s">
        <v>149</v>
      </c>
      <c r="I24" s="869"/>
      <c r="J24" s="99">
        <f>COUNTIF(I32:I33,"Acción Preventiva y/o de mejora")</f>
        <v>1</v>
      </c>
      <c r="K24" s="88"/>
      <c r="L24" s="88"/>
      <c r="M24" s="88"/>
      <c r="N24" s="88"/>
      <c r="O24" s="88"/>
      <c r="P24" s="88"/>
      <c r="Q24" s="87"/>
      <c r="R24" s="88"/>
      <c r="S24" s="88"/>
      <c r="T24" s="88"/>
      <c r="U24" s="86"/>
      <c r="V24" s="86"/>
      <c r="W24" s="23"/>
      <c r="X24" s="86"/>
    </row>
    <row r="25" spans="1:27" ht="53.25" customHeight="1" x14ac:dyDescent="0.35">
      <c r="A25" s="27"/>
      <c r="B25" s="23"/>
      <c r="C25" s="23"/>
      <c r="D25" s="33"/>
      <c r="E25" s="97" t="s">
        <v>145</v>
      </c>
      <c r="F25" s="96">
        <f>COUNTIF(W32:W33, "Vencida")</f>
        <v>0</v>
      </c>
      <c r="G25" s="24"/>
      <c r="H25" s="870"/>
      <c r="I25" s="870"/>
      <c r="J25" s="89"/>
      <c r="K25" s="88"/>
      <c r="L25" s="88"/>
      <c r="M25" s="88"/>
      <c r="N25" s="88"/>
      <c r="O25" s="88"/>
      <c r="P25" s="88"/>
      <c r="Q25" s="87"/>
      <c r="R25" s="88"/>
      <c r="S25" s="88"/>
      <c r="T25" s="88"/>
      <c r="U25" s="86"/>
      <c r="V25" s="86"/>
      <c r="W25" s="23"/>
      <c r="X25" s="47"/>
    </row>
    <row r="26" spans="1:27" ht="48.75" customHeight="1" x14ac:dyDescent="0.35">
      <c r="A26" s="27"/>
      <c r="B26" s="23"/>
      <c r="C26" s="23"/>
      <c r="D26" s="28"/>
      <c r="E26" s="97" t="s">
        <v>146</v>
      </c>
      <c r="F26" s="270">
        <f>COUNTIF(W32:W38, "En ejecución")</f>
        <v>2</v>
      </c>
      <c r="G26" s="24"/>
      <c r="H26" s="870"/>
      <c r="I26" s="870"/>
      <c r="J26" s="100"/>
      <c r="K26" s="89"/>
      <c r="L26" s="88"/>
      <c r="M26" s="88"/>
      <c r="N26" s="88"/>
      <c r="O26" s="88"/>
      <c r="P26" s="88"/>
      <c r="Q26" s="87"/>
      <c r="R26" s="88"/>
      <c r="S26" s="88"/>
      <c r="T26" s="88"/>
      <c r="U26" s="86"/>
      <c r="V26" s="86"/>
      <c r="W26" s="23"/>
      <c r="X26" s="47"/>
    </row>
    <row r="27" spans="1:27" ht="51" customHeight="1" thickBot="1" x14ac:dyDescent="0.4">
      <c r="A27" s="27"/>
      <c r="B27" s="23"/>
      <c r="C27" s="23"/>
      <c r="D27" s="33"/>
      <c r="E27" s="98" t="s">
        <v>153</v>
      </c>
      <c r="F27" s="99">
        <f>COUNTIF(W32:W38,"Cerrada")</f>
        <v>0</v>
      </c>
      <c r="G27" s="24"/>
      <c r="H27" s="25"/>
      <c r="I27" s="85"/>
      <c r="J27" s="84"/>
      <c r="K27" s="84"/>
      <c r="L27" s="88"/>
      <c r="M27" s="88"/>
      <c r="N27" s="88"/>
      <c r="O27" s="88"/>
      <c r="P27" s="88"/>
      <c r="Q27" s="87"/>
      <c r="R27" s="88"/>
      <c r="S27" s="88"/>
      <c r="T27" s="88"/>
      <c r="U27" s="86"/>
      <c r="V27" s="86"/>
      <c r="W27" s="23"/>
      <c r="X27" s="47"/>
    </row>
    <row r="28" spans="1:27" s="568" customFormat="1" ht="51" customHeight="1" x14ac:dyDescent="0.35">
      <c r="A28" s="27"/>
      <c r="B28" s="23"/>
      <c r="C28" s="23"/>
      <c r="D28" s="33"/>
      <c r="E28" s="101"/>
      <c r="F28" s="593"/>
      <c r="G28" s="24"/>
      <c r="H28" s="25"/>
      <c r="I28" s="85"/>
      <c r="J28" s="84"/>
      <c r="K28" s="84"/>
      <c r="L28" s="88"/>
      <c r="M28" s="88"/>
      <c r="N28" s="88"/>
      <c r="O28" s="88"/>
      <c r="P28" s="88"/>
      <c r="Q28" s="87"/>
      <c r="R28" s="88"/>
      <c r="S28" s="88"/>
      <c r="T28" s="88"/>
      <c r="U28" s="86"/>
      <c r="V28" s="86"/>
      <c r="W28" s="23"/>
      <c r="X28" s="47"/>
    </row>
    <row r="29" spans="1:27" ht="41.25" customHeight="1" thickBot="1" x14ac:dyDescent="0.4">
      <c r="A29" s="27"/>
      <c r="B29" s="23"/>
      <c r="C29" s="23"/>
      <c r="D29" s="23"/>
      <c r="E29" s="79"/>
      <c r="F29" s="80"/>
      <c r="G29" s="24"/>
      <c r="H29" s="25"/>
      <c r="I29" s="81"/>
      <c r="J29" s="82"/>
      <c r="K29" s="81"/>
      <c r="L29" s="82"/>
      <c r="M29" s="92"/>
      <c r="N29" s="26"/>
      <c r="O29" s="26"/>
      <c r="P29" s="26"/>
      <c r="Q29" s="26"/>
      <c r="R29" s="20"/>
      <c r="S29" s="20"/>
      <c r="T29" s="20"/>
      <c r="U29" s="20"/>
      <c r="V29" s="20"/>
      <c r="W29" s="20"/>
      <c r="X29" s="20"/>
      <c r="Y29" s="72"/>
      <c r="Z29" s="72"/>
    </row>
    <row r="30" spans="1:27" s="73" customFormat="1" ht="45" customHeight="1" thickBot="1" x14ac:dyDescent="0.25">
      <c r="A30" s="791" t="s">
        <v>73</v>
      </c>
      <c r="B30" s="792"/>
      <c r="C30" s="792"/>
      <c r="D30" s="792"/>
      <c r="E30" s="792"/>
      <c r="F30" s="792"/>
      <c r="G30" s="793"/>
      <c r="H30" s="764" t="s">
        <v>74</v>
      </c>
      <c r="I30" s="765"/>
      <c r="J30" s="765"/>
      <c r="K30" s="765"/>
      <c r="L30" s="765"/>
      <c r="M30" s="765"/>
      <c r="N30" s="766"/>
      <c r="O30" s="782" t="s">
        <v>75</v>
      </c>
      <c r="P30" s="873"/>
      <c r="Q30" s="873"/>
      <c r="R30" s="873"/>
      <c r="S30" s="783"/>
      <c r="T30" s="784" t="s">
        <v>141</v>
      </c>
      <c r="U30" s="785"/>
      <c r="V30" s="785"/>
      <c r="W30" s="785"/>
      <c r="X30" s="786"/>
      <c r="Y30" s="75"/>
      <c r="Z30" s="76"/>
      <c r="AA30" s="77"/>
    </row>
    <row r="31" spans="1:27" ht="63" customHeight="1" thickBot="1" x14ac:dyDescent="0.3">
      <c r="A31" s="153" t="s">
        <v>147</v>
      </c>
      <c r="B31" s="154" t="s">
        <v>3</v>
      </c>
      <c r="C31" s="154" t="s">
        <v>77</v>
      </c>
      <c r="D31" s="154" t="s">
        <v>133</v>
      </c>
      <c r="E31" s="154" t="s">
        <v>134</v>
      </c>
      <c r="F31" s="154" t="s">
        <v>135</v>
      </c>
      <c r="G31" s="155" t="s">
        <v>136</v>
      </c>
      <c r="H31" s="156" t="s">
        <v>139</v>
      </c>
      <c r="I31" s="154" t="s">
        <v>5</v>
      </c>
      <c r="J31" s="154" t="s">
        <v>78</v>
      </c>
      <c r="K31" s="157" t="s">
        <v>79</v>
      </c>
      <c r="L31" s="157" t="s">
        <v>81</v>
      </c>
      <c r="M31" s="157" t="s">
        <v>82</v>
      </c>
      <c r="N31" s="158" t="s">
        <v>83</v>
      </c>
      <c r="O31" s="833" t="s">
        <v>84</v>
      </c>
      <c r="P31" s="834"/>
      <c r="Q31" s="834"/>
      <c r="R31" s="835"/>
      <c r="S31" s="158" t="s">
        <v>85</v>
      </c>
      <c r="T31" s="159" t="s">
        <v>84</v>
      </c>
      <c r="U31" s="157" t="s">
        <v>85</v>
      </c>
      <c r="V31" s="157" t="s">
        <v>158</v>
      </c>
      <c r="W31" s="157" t="s">
        <v>86</v>
      </c>
      <c r="X31" s="158" t="s">
        <v>155</v>
      </c>
      <c r="Y31" s="74"/>
      <c r="Z31" s="78"/>
      <c r="AA31" s="78"/>
    </row>
    <row r="32" spans="1:27" s="424" customFormat="1" ht="409.5" customHeight="1" x14ac:dyDescent="0.25">
      <c r="A32" s="228">
        <v>1</v>
      </c>
      <c r="B32" s="239" t="s">
        <v>129</v>
      </c>
      <c r="C32" s="239" t="s">
        <v>9</v>
      </c>
      <c r="D32" s="240">
        <v>43432</v>
      </c>
      <c r="E32" s="230" t="s">
        <v>428</v>
      </c>
      <c r="F32" s="239" t="s">
        <v>138</v>
      </c>
      <c r="G32" s="230" t="s">
        <v>429</v>
      </c>
      <c r="H32" s="168" t="s">
        <v>936</v>
      </c>
      <c r="I32" s="167" t="s">
        <v>24</v>
      </c>
      <c r="J32" s="530" t="s">
        <v>937</v>
      </c>
      <c r="K32" s="228" t="s">
        <v>430</v>
      </c>
      <c r="L32" s="229">
        <v>43712</v>
      </c>
      <c r="M32" s="229">
        <v>43712</v>
      </c>
      <c r="N32" s="229">
        <v>43830</v>
      </c>
      <c r="O32" s="817" t="s">
        <v>1026</v>
      </c>
      <c r="P32" s="818"/>
      <c r="Q32" s="818"/>
      <c r="R32" s="819"/>
      <c r="S32" s="404" t="s">
        <v>1027</v>
      </c>
      <c r="T32" s="194" t="s">
        <v>1030</v>
      </c>
      <c r="U32" s="547" t="s">
        <v>1031</v>
      </c>
      <c r="V32" s="69" t="s">
        <v>156</v>
      </c>
      <c r="W32" s="403" t="s">
        <v>143</v>
      </c>
      <c r="X32" s="425" t="s">
        <v>1029</v>
      </c>
    </row>
    <row r="33" spans="1:26" s="543" customFormat="1" ht="126" customHeight="1" x14ac:dyDescent="0.25">
      <c r="A33" s="545">
        <v>2</v>
      </c>
      <c r="B33" s="404" t="s">
        <v>10</v>
      </c>
      <c r="C33" s="404" t="s">
        <v>9</v>
      </c>
      <c r="D33" s="406">
        <v>43781</v>
      </c>
      <c r="E33" s="217" t="s">
        <v>966</v>
      </c>
      <c r="F33" s="404" t="s">
        <v>17</v>
      </c>
      <c r="G33" s="217" t="s">
        <v>967</v>
      </c>
      <c r="H33" s="217" t="s">
        <v>968</v>
      </c>
      <c r="I33" s="405" t="s">
        <v>140</v>
      </c>
      <c r="J33" s="217" t="s">
        <v>969</v>
      </c>
      <c r="K33" s="403" t="s">
        <v>430</v>
      </c>
      <c r="L33" s="406">
        <v>43810</v>
      </c>
      <c r="M33" s="406">
        <v>43845</v>
      </c>
      <c r="N33" s="406">
        <v>44012</v>
      </c>
      <c r="O33" s="817" t="s">
        <v>1032</v>
      </c>
      <c r="P33" s="818"/>
      <c r="Q33" s="818"/>
      <c r="R33" s="819"/>
      <c r="S33" s="544" t="s">
        <v>1028</v>
      </c>
      <c r="T33" s="404" t="s">
        <v>973</v>
      </c>
      <c r="U33" s="550"/>
      <c r="V33" s="69" t="s">
        <v>156</v>
      </c>
      <c r="W33" s="403" t="s">
        <v>143</v>
      </c>
      <c r="X33" s="425" t="s">
        <v>1029</v>
      </c>
      <c r="Y33" s="1"/>
      <c r="Z33" s="1"/>
    </row>
    <row r="34" spans="1:26" x14ac:dyDescent="0.25">
      <c r="A34" s="1"/>
      <c r="B34" s="1"/>
      <c r="C34" s="1"/>
      <c r="D34" s="1"/>
      <c r="E34" s="16"/>
      <c r="F34" s="1"/>
      <c r="G34" s="16"/>
      <c r="H34" s="16"/>
      <c r="I34" s="1"/>
      <c r="J34" s="1"/>
      <c r="K34" s="1"/>
      <c r="L34" s="1"/>
      <c r="M34" s="1"/>
      <c r="N34" s="1"/>
      <c r="O34" s="1"/>
      <c r="P34" s="1"/>
      <c r="Q34" s="1"/>
      <c r="R34" s="1"/>
      <c r="S34" s="1"/>
      <c r="T34" s="15"/>
      <c r="U34" s="15"/>
      <c r="V34" s="15"/>
      <c r="W34" s="13"/>
      <c r="X34" s="16"/>
      <c r="Y34" s="1"/>
      <c r="Z34" s="1"/>
    </row>
    <row r="35" spans="1:26" x14ac:dyDescent="0.25">
      <c r="A35" s="1"/>
      <c r="B35" s="1"/>
      <c r="C35" s="1"/>
      <c r="D35" s="1"/>
      <c r="E35" s="16"/>
      <c r="F35" s="1"/>
      <c r="G35" s="16"/>
      <c r="H35" s="16"/>
      <c r="I35" s="1"/>
      <c r="J35" s="1"/>
      <c r="K35" s="1"/>
      <c r="L35" s="1"/>
      <c r="M35" s="1"/>
      <c r="N35" s="1"/>
      <c r="O35" s="1"/>
      <c r="P35" s="1"/>
      <c r="Q35" s="1"/>
      <c r="R35" s="1"/>
      <c r="S35" s="1"/>
      <c r="T35" s="15"/>
      <c r="U35" s="15"/>
      <c r="V35" s="15"/>
      <c r="W35" s="13"/>
      <c r="X35" s="16"/>
      <c r="Y35" s="1"/>
      <c r="Z35" s="1"/>
    </row>
    <row r="36" spans="1:26" x14ac:dyDescent="0.25">
      <c r="A36" s="1"/>
      <c r="B36" s="1"/>
      <c r="C36" s="1"/>
      <c r="D36" s="1"/>
      <c r="E36" s="16"/>
      <c r="F36" s="1"/>
      <c r="G36" s="16"/>
      <c r="H36" s="16"/>
      <c r="I36" s="1"/>
      <c r="J36" s="1"/>
      <c r="K36" s="1"/>
      <c r="L36" s="1"/>
      <c r="M36" s="1"/>
      <c r="N36" s="1"/>
      <c r="O36" s="1"/>
      <c r="P36" s="1"/>
      <c r="Q36" s="1"/>
      <c r="R36" s="1"/>
      <c r="S36" s="1"/>
      <c r="T36" s="15"/>
      <c r="U36" s="15"/>
      <c r="V36" s="15"/>
      <c r="W36" s="13"/>
      <c r="X36" s="16"/>
      <c r="Y36" s="1"/>
      <c r="Z36" s="1"/>
    </row>
    <row r="37" spans="1:26" x14ac:dyDescent="0.25">
      <c r="A37" s="1"/>
      <c r="B37" s="1"/>
      <c r="C37" s="1"/>
      <c r="D37" s="1"/>
      <c r="E37" s="16"/>
      <c r="F37" s="1"/>
      <c r="G37" s="16"/>
      <c r="H37" s="16"/>
      <c r="I37" s="1"/>
      <c r="J37" s="1"/>
      <c r="K37" s="1"/>
      <c r="L37" s="1"/>
      <c r="M37" s="1"/>
      <c r="N37" s="1"/>
      <c r="O37" s="1"/>
      <c r="P37" s="1"/>
      <c r="Q37" s="1"/>
      <c r="R37" s="1"/>
      <c r="S37" s="1"/>
      <c r="T37" s="15"/>
      <c r="U37" s="15"/>
      <c r="V37" s="15"/>
      <c r="W37" s="13"/>
      <c r="X37" s="16"/>
      <c r="Y37" s="1"/>
      <c r="Z37" s="1"/>
    </row>
    <row r="38" spans="1:26" x14ac:dyDescent="0.25">
      <c r="A38" s="1"/>
      <c r="B38" s="1"/>
      <c r="C38" s="1"/>
      <c r="D38" s="1"/>
      <c r="E38" s="16"/>
      <c r="F38" s="1"/>
      <c r="G38" s="16"/>
      <c r="H38" s="16"/>
      <c r="I38" s="1"/>
      <c r="J38" s="1"/>
      <c r="K38" s="1"/>
      <c r="L38" s="1"/>
      <c r="M38" s="1"/>
      <c r="N38" s="1"/>
      <c r="O38" s="1"/>
      <c r="P38" s="1"/>
      <c r="Q38" s="1"/>
      <c r="R38" s="1"/>
      <c r="S38" s="1"/>
      <c r="T38" s="15"/>
      <c r="U38" s="15"/>
      <c r="V38" s="15"/>
      <c r="W38" s="13"/>
      <c r="X38" s="16"/>
      <c r="Y38" s="1"/>
      <c r="Z38" s="1"/>
    </row>
    <row r="39" spans="1:26" x14ac:dyDescent="0.25">
      <c r="A39" s="1"/>
      <c r="B39" s="1"/>
      <c r="C39" s="1"/>
      <c r="D39" s="1"/>
      <c r="E39" s="16"/>
      <c r="F39" s="1"/>
      <c r="G39" s="16"/>
      <c r="H39" s="16"/>
      <c r="I39" s="1"/>
      <c r="J39" s="1"/>
      <c r="K39" s="1"/>
      <c r="L39" s="1"/>
      <c r="M39" s="1"/>
      <c r="N39" s="1"/>
      <c r="O39" s="1"/>
      <c r="P39" s="1"/>
      <c r="Q39" s="1"/>
      <c r="R39" s="1"/>
      <c r="S39" s="1"/>
      <c r="T39" s="15"/>
      <c r="U39" s="15"/>
      <c r="V39" s="15"/>
      <c r="W39" s="13"/>
      <c r="X39" s="16"/>
      <c r="Y39" s="1"/>
      <c r="Z39" s="1"/>
    </row>
    <row r="40" spans="1:26" x14ac:dyDescent="0.25">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6" x14ac:dyDescent="0.25">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6" x14ac:dyDescent="0.25">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x14ac:dyDescent="0.25">
      <c r="A86" s="1"/>
      <c r="B86" s="1"/>
      <c r="C86" s="1"/>
      <c r="D86" s="1"/>
      <c r="E86" s="1"/>
      <c r="F86" s="1"/>
      <c r="G86" s="1"/>
      <c r="H86" s="1"/>
      <c r="I86" s="1"/>
      <c r="J86" s="1"/>
      <c r="K86" s="1"/>
      <c r="L86" s="1"/>
      <c r="M86" s="1"/>
      <c r="N86" s="1"/>
      <c r="O86" s="1"/>
      <c r="P86" s="1"/>
      <c r="Q86" s="1"/>
      <c r="R86" s="1"/>
      <c r="S86" s="1"/>
      <c r="T86" s="1"/>
      <c r="U86" s="1"/>
      <c r="V86" s="1"/>
      <c r="W86" s="13"/>
      <c r="X86" s="1"/>
      <c r="Y86" s="1"/>
      <c r="Z86" s="1"/>
    </row>
    <row r="87" spans="1:26" x14ac:dyDescent="0.25">
      <c r="W87" s="13"/>
    </row>
    <row r="88" spans="1:26" x14ac:dyDescent="0.25">
      <c r="W88" s="13"/>
    </row>
    <row r="89" spans="1:26" x14ac:dyDescent="0.25">
      <c r="W89" s="13"/>
    </row>
    <row r="90" spans="1:26" x14ac:dyDescent="0.25">
      <c r="W90" s="13"/>
    </row>
    <row r="91" spans="1:26" x14ac:dyDescent="0.25">
      <c r="W91" s="13"/>
    </row>
    <row r="92" spans="1:26" x14ac:dyDescent="0.25">
      <c r="W92" s="13"/>
    </row>
    <row r="93" spans="1:26" x14ac:dyDescent="0.25">
      <c r="W93" s="13"/>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sheetData>
  <autoFilter ref="A30:X33">
    <filterColumn colId="0" showButton="0"/>
    <filterColumn colId="1" showButton="0"/>
    <filterColumn colId="2" showButton="0"/>
    <filterColumn colId="3" showButton="0"/>
    <filterColumn colId="4" showButton="0"/>
    <filterColumn colId="5" showButton="0"/>
    <filterColumn colId="7" showButton="0"/>
    <filterColumn colId="8" showButton="0"/>
    <filterColumn colId="9" showButton="0"/>
    <filterColumn colId="10" showButton="0"/>
    <filterColumn colId="11" showButton="0"/>
    <filterColumn colId="12" showButton="0"/>
    <filterColumn colId="14" showButton="0"/>
    <filterColumn colId="15" showButton="0"/>
    <filterColumn colId="16" showButton="0"/>
    <filterColumn colId="17" showButton="0"/>
    <filterColumn colId="19" showButton="0"/>
    <filterColumn colId="20" showButton="0"/>
    <filterColumn colId="21" showButton="0"/>
    <filterColumn colId="22" showButton="0"/>
  </autoFilter>
  <mergeCells count="17">
    <mergeCell ref="O33:R33"/>
    <mergeCell ref="D17:W20"/>
    <mergeCell ref="O30:S30"/>
    <mergeCell ref="T30:X30"/>
    <mergeCell ref="O31:R31"/>
    <mergeCell ref="O32:R32"/>
    <mergeCell ref="A22:C22"/>
    <mergeCell ref="H30:N30"/>
    <mergeCell ref="A17:C20"/>
    <mergeCell ref="A30:G30"/>
    <mergeCell ref="A23:C23"/>
    <mergeCell ref="H22:J22"/>
    <mergeCell ref="H23:I23"/>
    <mergeCell ref="H24:I24"/>
    <mergeCell ref="H25:I25"/>
    <mergeCell ref="H26:I26"/>
    <mergeCell ref="E22:F22"/>
  </mergeCells>
  <conditionalFormatting sqref="W32">
    <cfRule type="containsText" dxfId="74" priority="28" stopIfTrue="1" operator="containsText" text="Cerrada">
      <formula>NOT(ISERROR(SEARCH("Cerrada",W32)))</formula>
    </cfRule>
    <cfRule type="containsText" dxfId="73" priority="29" stopIfTrue="1" operator="containsText" text="En ejecución">
      <formula>NOT(ISERROR(SEARCH("En ejecución",W32)))</formula>
    </cfRule>
    <cfRule type="containsText" dxfId="72" priority="30" stopIfTrue="1" operator="containsText" text="Vencida">
      <formula>NOT(ISERROR(SEARCH("Vencida",W32)))</formula>
    </cfRule>
  </conditionalFormatting>
  <conditionalFormatting sqref="W32">
    <cfRule type="containsText" dxfId="71" priority="25" stopIfTrue="1" operator="containsText" text="Cerrada">
      <formula>NOT(ISERROR(SEARCH("Cerrada",W32)))</formula>
    </cfRule>
    <cfRule type="containsText" dxfId="70" priority="26" stopIfTrue="1" operator="containsText" text="En ejecución">
      <formula>NOT(ISERROR(SEARCH("En ejecución",W32)))</formula>
    </cfRule>
    <cfRule type="containsText" dxfId="69" priority="27" stopIfTrue="1" operator="containsText" text="Vencida">
      <formula>NOT(ISERROR(SEARCH("Vencida",W32)))</formula>
    </cfRule>
  </conditionalFormatting>
  <conditionalFormatting sqref="W33">
    <cfRule type="containsText" dxfId="68" priority="4" stopIfTrue="1" operator="containsText" text="Cerrada">
      <formula>NOT(ISERROR(SEARCH("Cerrada",W33)))</formula>
    </cfRule>
    <cfRule type="containsText" dxfId="67" priority="5" stopIfTrue="1" operator="containsText" text="En ejecución">
      <formula>NOT(ISERROR(SEARCH("En ejecución",W33)))</formula>
    </cfRule>
    <cfRule type="containsText" dxfId="66" priority="6" stopIfTrue="1" operator="containsText" text="Vencida">
      <formula>NOT(ISERROR(SEARCH("Vencida",W33)))</formula>
    </cfRule>
  </conditionalFormatting>
  <conditionalFormatting sqref="W33">
    <cfRule type="containsText" dxfId="65" priority="1" stopIfTrue="1" operator="containsText" text="Cerrada">
      <formula>NOT(ISERROR(SEARCH("Cerrada",W33)))</formula>
    </cfRule>
    <cfRule type="containsText" dxfId="64" priority="2" stopIfTrue="1" operator="containsText" text="En ejecución">
      <formula>NOT(ISERROR(SEARCH("En ejecución",W33)))</formula>
    </cfRule>
    <cfRule type="containsText" dxfId="63" priority="3" stopIfTrue="1" operator="containsText" text="Vencida">
      <formula>NOT(ISERROR(SEARCH("Vencida",W33)))</formula>
    </cfRule>
  </conditionalFormatting>
  <dataValidations count="7">
    <dataValidation type="list" allowBlank="1" showErrorMessage="1" sqref="A23">
      <formula1>PROCESOS</formula1>
    </dataValidation>
    <dataValidation type="list" allowBlank="1" showInputMessage="1" showErrorMessage="1" sqref="B32:B33">
      <formula1>$F$2:$F$6</formula1>
    </dataValidation>
    <dataValidation type="list" allowBlank="1" showInputMessage="1" showErrorMessage="1" sqref="C32:C33">
      <formula1>$D$2:$D$13</formula1>
    </dataValidation>
    <dataValidation type="list" allowBlank="1" showInputMessage="1" showErrorMessage="1" sqref="F32:F33">
      <formula1>$G$2:$G$5</formula1>
    </dataValidation>
    <dataValidation type="list" allowBlank="1" showInputMessage="1" showErrorMessage="1" sqref="I32:I33">
      <formula1>$H$2:$H$3</formula1>
    </dataValidation>
    <dataValidation type="list" allowBlank="1" showInputMessage="1" showErrorMessage="1" sqref="V32:V33">
      <formula1>$J$2:$J$4</formula1>
    </dataValidation>
    <dataValidation type="list" allowBlank="1" showInputMessage="1" showErrorMessage="1" sqref="W32:W33">
      <formula1>$I$2:$I$4</formula1>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A917"/>
  <sheetViews>
    <sheetView showGridLines="0" tabSelected="1" topLeftCell="A26" zoomScale="70" zoomScaleNormal="70" workbookViewId="0">
      <selection activeCell="A31" sqref="A31"/>
    </sheetView>
  </sheetViews>
  <sheetFormatPr baseColWidth="10" defaultColWidth="14.42578125" defaultRowHeight="15" customHeight="1" x14ac:dyDescent="0.25"/>
  <cols>
    <col min="1" max="1" width="6.5703125" style="138" customWidth="1"/>
    <col min="2" max="2" width="10.7109375" style="138" customWidth="1"/>
    <col min="3" max="3" width="17.5703125" style="138" customWidth="1"/>
    <col min="4" max="4" width="21.5703125" style="138" customWidth="1"/>
    <col min="5" max="5" width="52.28515625" style="138" customWidth="1"/>
    <col min="6" max="6" width="24.140625" style="138" customWidth="1"/>
    <col min="7" max="7" width="26.5703125" style="138" customWidth="1"/>
    <col min="8" max="8" width="25.85546875" style="138" customWidth="1"/>
    <col min="9" max="9" width="14" style="138" customWidth="1"/>
    <col min="10" max="10" width="18" style="138" customWidth="1"/>
    <col min="11" max="11" width="18.5703125" style="138" customWidth="1"/>
    <col min="12" max="12" width="20" style="138" customWidth="1"/>
    <col min="13" max="14" width="15.42578125" style="138" customWidth="1"/>
    <col min="15" max="15" width="18" style="138" customWidth="1"/>
    <col min="16" max="16" width="26.28515625" style="138" customWidth="1"/>
    <col min="17" max="17" width="24.85546875" style="138" customWidth="1"/>
    <col min="18" max="18" width="44.28515625" style="138" customWidth="1"/>
    <col min="19" max="19" width="28.140625" style="138" customWidth="1"/>
    <col min="20" max="20" width="100.7109375" style="138" customWidth="1"/>
    <col min="21" max="21" width="40.140625" style="138" customWidth="1"/>
    <col min="22" max="22" width="18.42578125" style="138" customWidth="1"/>
    <col min="23" max="23" width="19.42578125" style="138" customWidth="1"/>
    <col min="24" max="24" width="80.28515625" style="138" customWidth="1"/>
    <col min="25" max="25" width="31.140625" style="138" customWidth="1"/>
    <col min="26" max="26" width="14.42578125" style="138" customWidth="1"/>
    <col min="27" max="28" width="11" style="138" customWidth="1"/>
    <col min="29" max="16384" width="14.42578125" style="138"/>
  </cols>
  <sheetData>
    <row r="1" spans="1:26" ht="44.25" hidden="1" customHeight="1" x14ac:dyDescent="0.35">
      <c r="A1" s="2"/>
      <c r="B1" s="64"/>
      <c r="C1" s="65" t="s">
        <v>1</v>
      </c>
      <c r="D1" s="65" t="s">
        <v>2</v>
      </c>
      <c r="E1" s="5"/>
      <c r="F1" s="6" t="s">
        <v>3</v>
      </c>
      <c r="G1" s="6" t="s">
        <v>137</v>
      </c>
      <c r="H1" s="6" t="s">
        <v>5</v>
      </c>
      <c r="I1" s="6" t="s">
        <v>7</v>
      </c>
      <c r="J1" s="6" t="s">
        <v>158</v>
      </c>
      <c r="K1" s="1"/>
      <c r="L1" s="8"/>
      <c r="M1" s="7"/>
      <c r="N1" s="7"/>
      <c r="O1" s="7"/>
      <c r="P1" s="7"/>
      <c r="Q1" s="7"/>
      <c r="R1" s="7"/>
      <c r="S1" s="1"/>
      <c r="T1" s="1"/>
      <c r="U1" s="1"/>
      <c r="V1" s="1"/>
      <c r="W1" s="1"/>
      <c r="X1" s="1"/>
      <c r="Y1" s="1"/>
    </row>
    <row r="2" spans="1:26" s="55" customFormat="1" ht="26.25" hidden="1" thickBot="1" x14ac:dyDescent="0.25">
      <c r="A2" s="51"/>
      <c r="B2" s="63"/>
      <c r="C2" s="66" t="s">
        <v>8</v>
      </c>
      <c r="D2" s="67" t="s">
        <v>9</v>
      </c>
      <c r="E2" s="58"/>
      <c r="F2" s="70" t="s">
        <v>10</v>
      </c>
      <c r="G2" s="71" t="s">
        <v>154</v>
      </c>
      <c r="H2" s="70" t="s">
        <v>24</v>
      </c>
      <c r="I2" s="125" t="s">
        <v>142</v>
      </c>
      <c r="J2" s="56" t="s">
        <v>156</v>
      </c>
      <c r="K2" s="51"/>
      <c r="L2" s="52"/>
      <c r="M2" s="54"/>
      <c r="N2" s="54"/>
      <c r="O2" s="54"/>
      <c r="P2" s="54"/>
      <c r="Q2" s="54"/>
      <c r="R2" s="54"/>
      <c r="S2" s="51"/>
      <c r="T2" s="51"/>
      <c r="U2" s="51"/>
      <c r="V2" s="51"/>
      <c r="W2" s="51"/>
      <c r="X2" s="51"/>
      <c r="Y2" s="51"/>
    </row>
    <row r="3" spans="1:26" s="55" customFormat="1" ht="26.25" hidden="1" thickBot="1" x14ac:dyDescent="0.25">
      <c r="A3" s="51"/>
      <c r="B3" s="63"/>
      <c r="C3" s="66" t="s">
        <v>14</v>
      </c>
      <c r="D3" s="67" t="s">
        <v>15</v>
      </c>
      <c r="E3" s="58"/>
      <c r="F3" s="70" t="s">
        <v>128</v>
      </c>
      <c r="G3" s="71" t="s">
        <v>11</v>
      </c>
      <c r="H3" s="71" t="s">
        <v>140</v>
      </c>
      <c r="I3" s="127" t="s">
        <v>143</v>
      </c>
      <c r="J3" s="56" t="s">
        <v>159</v>
      </c>
      <c r="K3" s="51"/>
      <c r="L3" s="52"/>
      <c r="M3" s="54"/>
      <c r="N3" s="54"/>
      <c r="O3" s="54"/>
      <c r="P3" s="54"/>
      <c r="Q3" s="54"/>
      <c r="R3" s="54"/>
      <c r="S3" s="51"/>
      <c r="T3" s="51"/>
      <c r="U3" s="51"/>
      <c r="V3" s="51"/>
      <c r="W3" s="51"/>
      <c r="X3" s="51"/>
      <c r="Y3" s="51"/>
    </row>
    <row r="4" spans="1:26" s="55" customFormat="1" ht="26.25" hidden="1" thickBot="1" x14ac:dyDescent="0.25">
      <c r="A4" s="51"/>
      <c r="B4" s="63"/>
      <c r="C4" s="66" t="s">
        <v>119</v>
      </c>
      <c r="D4" s="67" t="s">
        <v>123</v>
      </c>
      <c r="E4" s="58"/>
      <c r="F4" s="70" t="s">
        <v>129</v>
      </c>
      <c r="G4" s="71" t="s">
        <v>138</v>
      </c>
      <c r="H4" s="59"/>
      <c r="I4" s="126" t="s">
        <v>30</v>
      </c>
      <c r="J4" s="56" t="s">
        <v>157</v>
      </c>
      <c r="K4" s="51"/>
      <c r="L4" s="52"/>
      <c r="M4" s="54"/>
      <c r="N4" s="54"/>
      <c r="O4" s="54"/>
      <c r="P4" s="54"/>
      <c r="Q4" s="54"/>
      <c r="R4" s="54"/>
      <c r="S4" s="51"/>
      <c r="T4" s="51"/>
      <c r="U4" s="51"/>
      <c r="V4" s="51"/>
      <c r="W4" s="51"/>
      <c r="X4" s="51"/>
      <c r="Y4" s="51"/>
    </row>
    <row r="5" spans="1:26" s="55" customFormat="1" ht="39" hidden="1" thickBot="1" x14ac:dyDescent="0.25">
      <c r="A5" s="51"/>
      <c r="B5" s="63"/>
      <c r="C5" s="67" t="s">
        <v>117</v>
      </c>
      <c r="D5" s="67" t="s">
        <v>125</v>
      </c>
      <c r="E5" s="58"/>
      <c r="F5" s="71" t="s">
        <v>130</v>
      </c>
      <c r="G5" s="71" t="s">
        <v>17</v>
      </c>
      <c r="H5" s="57"/>
      <c r="I5" s="56"/>
      <c r="J5" s="56"/>
      <c r="K5" s="51"/>
      <c r="L5" s="52"/>
      <c r="M5" s="54"/>
      <c r="N5" s="54"/>
      <c r="O5" s="54"/>
      <c r="P5" s="54"/>
      <c r="Q5" s="54"/>
      <c r="R5" s="54"/>
      <c r="S5" s="51"/>
      <c r="T5" s="51"/>
      <c r="U5" s="51"/>
      <c r="V5" s="51"/>
      <c r="W5" s="51"/>
      <c r="X5" s="51"/>
      <c r="Y5" s="51"/>
    </row>
    <row r="6" spans="1:26" s="55" customFormat="1" ht="26.25" hidden="1" thickBot="1" x14ac:dyDescent="0.25">
      <c r="A6" s="51"/>
      <c r="B6" s="63"/>
      <c r="C6" s="66" t="s">
        <v>38</v>
      </c>
      <c r="D6" s="67" t="s">
        <v>124</v>
      </c>
      <c r="F6" s="71" t="s">
        <v>131</v>
      </c>
      <c r="G6" s="57"/>
      <c r="H6" s="57"/>
      <c r="I6" s="56"/>
      <c r="J6" s="56"/>
      <c r="K6" s="51"/>
      <c r="L6" s="52"/>
      <c r="M6" s="54"/>
      <c r="N6" s="54"/>
      <c r="O6" s="54"/>
      <c r="P6" s="54"/>
      <c r="Q6" s="54"/>
      <c r="R6" s="54"/>
      <c r="S6" s="51"/>
      <c r="T6" s="51"/>
      <c r="U6" s="51"/>
      <c r="V6" s="51"/>
      <c r="W6" s="51"/>
      <c r="X6" s="51"/>
      <c r="Y6" s="51"/>
    </row>
    <row r="7" spans="1:26" s="55" customFormat="1" ht="26.25" hidden="1" thickBot="1" x14ac:dyDescent="0.25">
      <c r="A7" s="51"/>
      <c r="B7" s="63"/>
      <c r="C7" s="66" t="s">
        <v>42</v>
      </c>
      <c r="D7" s="67" t="s">
        <v>126</v>
      </c>
      <c r="E7" s="58"/>
      <c r="F7" s="59"/>
      <c r="G7" s="57"/>
      <c r="H7" s="57"/>
      <c r="I7" s="60"/>
      <c r="J7" s="60"/>
      <c r="K7" s="51"/>
      <c r="L7" s="52"/>
      <c r="M7" s="54"/>
      <c r="N7" s="54"/>
      <c r="O7" s="54"/>
      <c r="P7" s="54"/>
      <c r="Q7" s="54"/>
      <c r="R7" s="54"/>
      <c r="S7" s="51"/>
      <c r="T7" s="51"/>
      <c r="U7" s="51"/>
      <c r="V7" s="51"/>
      <c r="W7" s="51"/>
      <c r="X7" s="51"/>
      <c r="Y7" s="51"/>
    </row>
    <row r="8" spans="1:26" s="55" customFormat="1" ht="26.25" hidden="1" thickBot="1" x14ac:dyDescent="0.25">
      <c r="A8" s="51"/>
      <c r="B8" s="63"/>
      <c r="C8" s="66" t="s">
        <v>45</v>
      </c>
      <c r="D8" s="67" t="s">
        <v>35</v>
      </c>
      <c r="E8" s="58"/>
      <c r="F8" s="59"/>
      <c r="G8" s="57"/>
      <c r="H8" s="57"/>
      <c r="I8" s="56"/>
      <c r="J8" s="56"/>
      <c r="K8" s="51"/>
      <c r="L8" s="52"/>
      <c r="M8" s="54"/>
      <c r="N8" s="54"/>
      <c r="O8" s="54"/>
      <c r="P8" s="54"/>
      <c r="Q8" s="54"/>
      <c r="R8" s="54"/>
      <c r="S8" s="51"/>
      <c r="T8" s="51"/>
      <c r="U8" s="51"/>
      <c r="V8" s="51"/>
      <c r="W8" s="51"/>
      <c r="X8" s="51"/>
      <c r="Y8" s="51"/>
    </row>
    <row r="9" spans="1:26" s="55" customFormat="1" ht="51.75" hidden="1" thickBot="1" x14ac:dyDescent="0.25">
      <c r="A9" s="51"/>
      <c r="B9" s="63"/>
      <c r="C9" s="66" t="s">
        <v>120</v>
      </c>
      <c r="D9" s="67" t="s">
        <v>39</v>
      </c>
      <c r="E9" s="58"/>
      <c r="F9" s="57"/>
      <c r="G9" s="57"/>
      <c r="H9" s="57"/>
      <c r="I9" s="56"/>
      <c r="J9" s="56"/>
      <c r="K9" s="51"/>
      <c r="L9" s="52"/>
      <c r="M9" s="54"/>
      <c r="N9" s="54"/>
      <c r="O9" s="54"/>
      <c r="P9" s="54"/>
      <c r="Q9" s="54"/>
      <c r="R9" s="54"/>
      <c r="S9" s="51"/>
      <c r="T9" s="51"/>
      <c r="U9" s="51"/>
      <c r="V9" s="51"/>
      <c r="W9" s="51"/>
      <c r="X9" s="51"/>
      <c r="Y9" s="51"/>
    </row>
    <row r="10" spans="1:26" s="55" customFormat="1" ht="26.25" hidden="1" thickBot="1" x14ac:dyDescent="0.25">
      <c r="A10" s="51"/>
      <c r="B10" s="63"/>
      <c r="C10" s="66" t="s">
        <v>50</v>
      </c>
      <c r="D10" s="67" t="s">
        <v>43</v>
      </c>
      <c r="E10" s="58"/>
      <c r="F10" s="57"/>
      <c r="G10" s="57"/>
      <c r="H10" s="57"/>
      <c r="I10" s="56"/>
      <c r="J10" s="56"/>
      <c r="K10" s="51"/>
      <c r="L10" s="52"/>
      <c r="M10" s="54"/>
      <c r="N10" s="54"/>
      <c r="O10" s="54"/>
      <c r="P10" s="54"/>
      <c r="Q10" s="54"/>
      <c r="R10" s="54"/>
      <c r="S10" s="51"/>
      <c r="T10" s="51"/>
      <c r="U10" s="51"/>
      <c r="V10" s="51"/>
      <c r="W10" s="51"/>
      <c r="X10" s="51"/>
      <c r="Y10" s="51"/>
    </row>
    <row r="11" spans="1:26" s="55" customFormat="1" ht="39" hidden="1" thickBot="1" x14ac:dyDescent="0.25">
      <c r="A11" s="51"/>
      <c r="B11" s="63"/>
      <c r="C11" s="66" t="s">
        <v>52</v>
      </c>
      <c r="D11" s="67" t="s">
        <v>132</v>
      </c>
      <c r="E11" s="58"/>
      <c r="F11" s="57"/>
      <c r="G11" s="57"/>
      <c r="H11" s="57"/>
      <c r="I11" s="56"/>
      <c r="J11" s="56"/>
      <c r="K11" s="51"/>
      <c r="L11" s="52"/>
      <c r="M11" s="54"/>
      <c r="N11" s="54"/>
      <c r="O11" s="54"/>
      <c r="P11" s="54"/>
      <c r="Q11" s="54"/>
      <c r="R11" s="54"/>
      <c r="S11" s="51"/>
      <c r="T11" s="51"/>
      <c r="U11" s="51"/>
      <c r="V11" s="51"/>
      <c r="W11" s="51"/>
      <c r="X11" s="51"/>
      <c r="Y11" s="51"/>
    </row>
    <row r="12" spans="1:26" s="55" customFormat="1" ht="26.25" hidden="1" thickBot="1" x14ac:dyDescent="0.25">
      <c r="A12" s="51"/>
      <c r="B12" s="63"/>
      <c r="C12" s="66" t="s">
        <v>54</v>
      </c>
      <c r="D12" s="67" t="s">
        <v>127</v>
      </c>
      <c r="E12" s="58"/>
      <c r="F12" s="61"/>
      <c r="G12" s="61"/>
      <c r="H12" s="61"/>
      <c r="I12" s="62"/>
      <c r="J12" s="54"/>
      <c r="K12" s="54"/>
      <c r="L12" s="51"/>
      <c r="M12" s="52"/>
      <c r="N12" s="54"/>
      <c r="O12" s="54"/>
      <c r="P12" s="54"/>
      <c r="Q12" s="54"/>
      <c r="R12" s="54"/>
      <c r="S12" s="54"/>
      <c r="T12" s="51"/>
      <c r="U12" s="51"/>
      <c r="V12" s="51"/>
      <c r="W12" s="51"/>
      <c r="X12" s="51"/>
      <c r="Y12" s="51"/>
      <c r="Z12" s="51"/>
    </row>
    <row r="13" spans="1:26" s="55" customFormat="1" ht="39" hidden="1" thickBot="1" x14ac:dyDescent="0.25">
      <c r="A13" s="51"/>
      <c r="B13" s="63"/>
      <c r="C13" s="66" t="s">
        <v>55</v>
      </c>
      <c r="D13" s="67" t="s">
        <v>53</v>
      </c>
      <c r="E13" s="58"/>
      <c r="F13" s="61"/>
      <c r="G13" s="61"/>
      <c r="H13" s="61"/>
      <c r="I13" s="62"/>
      <c r="J13" s="54"/>
      <c r="K13" s="54"/>
      <c r="L13" s="51"/>
      <c r="M13" s="52"/>
      <c r="N13" s="54"/>
      <c r="O13" s="54"/>
      <c r="P13" s="54"/>
      <c r="Q13" s="54"/>
      <c r="R13" s="54"/>
      <c r="S13" s="54"/>
      <c r="T13" s="51"/>
      <c r="U13" s="51"/>
      <c r="V13" s="51"/>
      <c r="W13" s="51"/>
      <c r="X13" s="51"/>
      <c r="Y13" s="51"/>
      <c r="Z13" s="51"/>
    </row>
    <row r="14" spans="1:26" s="55" customFormat="1" ht="26.25" hidden="1" thickBot="1" x14ac:dyDescent="0.25">
      <c r="A14" s="51"/>
      <c r="B14" s="63"/>
      <c r="C14" s="67" t="s">
        <v>121</v>
      </c>
      <c r="D14" s="68"/>
      <c r="E14" s="58"/>
      <c r="F14" s="61"/>
      <c r="G14" s="61"/>
      <c r="H14" s="61"/>
      <c r="I14" s="62"/>
      <c r="J14" s="54"/>
      <c r="K14" s="54"/>
      <c r="L14" s="51"/>
      <c r="M14" s="52"/>
      <c r="N14" s="54"/>
      <c r="O14" s="54"/>
      <c r="P14" s="54"/>
      <c r="Q14" s="54"/>
      <c r="R14" s="54"/>
      <c r="S14" s="54"/>
      <c r="T14" s="51"/>
      <c r="U14" s="51"/>
      <c r="V14" s="51"/>
      <c r="W14" s="51"/>
      <c r="X14" s="51"/>
      <c r="Y14" s="51"/>
      <c r="Z14" s="51"/>
    </row>
    <row r="15" spans="1:26" s="55" customFormat="1" ht="39" hidden="1" thickBot="1" x14ac:dyDescent="0.25">
      <c r="A15" s="51"/>
      <c r="B15" s="63"/>
      <c r="C15" s="69" t="s">
        <v>21</v>
      </c>
      <c r="D15" s="67"/>
      <c r="E15" s="58"/>
      <c r="F15" s="61"/>
      <c r="G15" s="61"/>
      <c r="H15" s="61"/>
      <c r="I15" s="62"/>
      <c r="J15" s="54"/>
      <c r="K15" s="54"/>
      <c r="L15" s="51"/>
      <c r="M15" s="52"/>
      <c r="N15" s="54"/>
      <c r="O15" s="54"/>
      <c r="P15" s="54"/>
      <c r="Q15" s="54"/>
      <c r="R15" s="54"/>
      <c r="S15" s="54"/>
      <c r="T15" s="51"/>
      <c r="U15" s="51"/>
      <c r="V15" s="51"/>
      <c r="W15" s="51"/>
      <c r="X15" s="51"/>
      <c r="Y15" s="51"/>
      <c r="Z15" s="51"/>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767"/>
      <c r="B17" s="697"/>
      <c r="C17" s="698"/>
      <c r="D17" s="773" t="s">
        <v>56</v>
      </c>
      <c r="E17" s="774"/>
      <c r="F17" s="774"/>
      <c r="G17" s="774"/>
      <c r="H17" s="774"/>
      <c r="I17" s="774"/>
      <c r="J17" s="774"/>
      <c r="K17" s="774"/>
      <c r="L17" s="774"/>
      <c r="M17" s="774"/>
      <c r="N17" s="774"/>
      <c r="O17" s="774"/>
      <c r="P17" s="774"/>
      <c r="Q17" s="774"/>
      <c r="R17" s="774"/>
      <c r="S17" s="774"/>
      <c r="T17" s="774"/>
      <c r="U17" s="774"/>
      <c r="V17" s="774"/>
      <c r="W17" s="775"/>
      <c r="X17" s="607" t="s">
        <v>57</v>
      </c>
      <c r="Z17" s="1"/>
    </row>
    <row r="18" spans="1:27" ht="27.75" customHeight="1" x14ac:dyDescent="0.25">
      <c r="A18" s="768"/>
      <c r="B18" s="769"/>
      <c r="C18" s="770"/>
      <c r="D18" s="776"/>
      <c r="E18" s="777"/>
      <c r="F18" s="777"/>
      <c r="G18" s="777"/>
      <c r="H18" s="777"/>
      <c r="I18" s="777"/>
      <c r="J18" s="777"/>
      <c r="K18" s="777"/>
      <c r="L18" s="777"/>
      <c r="M18" s="777"/>
      <c r="N18" s="777"/>
      <c r="O18" s="777"/>
      <c r="P18" s="777"/>
      <c r="Q18" s="777"/>
      <c r="R18" s="777"/>
      <c r="S18" s="777"/>
      <c r="T18" s="777"/>
      <c r="U18" s="777"/>
      <c r="V18" s="777"/>
      <c r="W18" s="778"/>
      <c r="X18" s="608" t="s">
        <v>1036</v>
      </c>
      <c r="Z18" s="1"/>
    </row>
    <row r="19" spans="1:27" ht="27.75" customHeight="1" x14ac:dyDescent="0.25">
      <c r="A19" s="768"/>
      <c r="B19" s="769"/>
      <c r="C19" s="770"/>
      <c r="D19" s="776"/>
      <c r="E19" s="777"/>
      <c r="F19" s="777"/>
      <c r="G19" s="777"/>
      <c r="H19" s="777"/>
      <c r="I19" s="777"/>
      <c r="J19" s="777"/>
      <c r="K19" s="777"/>
      <c r="L19" s="777"/>
      <c r="M19" s="777"/>
      <c r="N19" s="777"/>
      <c r="O19" s="777"/>
      <c r="P19" s="777"/>
      <c r="Q19" s="777"/>
      <c r="R19" s="777"/>
      <c r="S19" s="777"/>
      <c r="T19" s="777"/>
      <c r="U19" s="777"/>
      <c r="V19" s="777"/>
      <c r="W19" s="778"/>
      <c r="X19" s="617" t="s">
        <v>1035</v>
      </c>
      <c r="Z19" s="1"/>
    </row>
    <row r="20" spans="1:27" ht="27.75" customHeight="1" thickBot="1" x14ac:dyDescent="0.3">
      <c r="A20" s="771"/>
      <c r="B20" s="655"/>
      <c r="C20" s="772"/>
      <c r="D20" s="779"/>
      <c r="E20" s="780"/>
      <c r="F20" s="780"/>
      <c r="G20" s="780"/>
      <c r="H20" s="780"/>
      <c r="I20" s="780"/>
      <c r="J20" s="780"/>
      <c r="K20" s="780"/>
      <c r="L20" s="780"/>
      <c r="M20" s="780"/>
      <c r="N20" s="780"/>
      <c r="O20" s="780"/>
      <c r="P20" s="780"/>
      <c r="Q20" s="780"/>
      <c r="R20" s="780"/>
      <c r="S20" s="780"/>
      <c r="T20" s="780"/>
      <c r="U20" s="780"/>
      <c r="V20" s="780"/>
      <c r="W20" s="781"/>
      <c r="X20" s="609"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2"/>
      <c r="W21" s="20"/>
      <c r="X21" s="21"/>
    </row>
    <row r="22" spans="1:27" ht="63" customHeight="1" thickBot="1" x14ac:dyDescent="0.3">
      <c r="A22" s="857" t="s">
        <v>59</v>
      </c>
      <c r="B22" s="858"/>
      <c r="C22" s="859"/>
      <c r="D22" s="23"/>
      <c r="E22" s="871" t="str">
        <f>CONCATENATE("INFORME DE SEGUIMIENTO DEL PROCESO ",A23)</f>
        <v>INFORME DE SEGUIMIENTO DEL PROCESO DIRECCIÓN Y PLANEACIÓN</v>
      </c>
      <c r="F22" s="872"/>
      <c r="G22" s="21"/>
      <c r="H22" s="863" t="s">
        <v>60</v>
      </c>
      <c r="I22" s="864"/>
      <c r="J22" s="865"/>
      <c r="K22" s="83"/>
      <c r="L22" s="89"/>
      <c r="M22" s="89"/>
      <c r="N22" s="89"/>
      <c r="O22" s="89"/>
      <c r="P22" s="89"/>
      <c r="Q22" s="87"/>
      <c r="R22" s="87"/>
      <c r="S22" s="87"/>
      <c r="T22" s="87"/>
      <c r="U22" s="87"/>
      <c r="V22" s="87"/>
      <c r="W22" s="87"/>
      <c r="X22" s="86"/>
    </row>
    <row r="23" spans="1:27" ht="53.25" customHeight="1" thickBot="1" x14ac:dyDescent="0.3">
      <c r="A23" s="860" t="s">
        <v>14</v>
      </c>
      <c r="B23" s="861"/>
      <c r="C23" s="862"/>
      <c r="D23" s="23"/>
      <c r="E23" s="93" t="s">
        <v>144</v>
      </c>
      <c r="F23" s="94">
        <f>COUNTA(E31:E40)</f>
        <v>1</v>
      </c>
      <c r="G23" s="21"/>
      <c r="H23" s="866" t="s">
        <v>66</v>
      </c>
      <c r="I23" s="867"/>
      <c r="J23" s="94">
        <f>COUNTIF(I31:I38,"Acción correctiva")</f>
        <v>0</v>
      </c>
      <c r="K23" s="88"/>
      <c r="L23" s="89"/>
      <c r="M23" s="89"/>
      <c r="N23" s="89"/>
      <c r="O23" s="89"/>
      <c r="P23" s="89"/>
      <c r="Q23" s="87"/>
      <c r="R23" s="87"/>
      <c r="S23" s="87"/>
      <c r="T23" s="87"/>
      <c r="U23" s="86"/>
      <c r="V23" s="86"/>
      <c r="W23" s="23"/>
      <c r="X23" s="86"/>
    </row>
    <row r="24" spans="1:27" ht="48.75" customHeight="1" thickBot="1" x14ac:dyDescent="0.4">
      <c r="A24" s="27"/>
      <c r="B24" s="23"/>
      <c r="C24" s="23"/>
      <c r="D24" s="28"/>
      <c r="E24" s="95" t="s">
        <v>61</v>
      </c>
      <c r="F24" s="96">
        <f>COUNTA(H31:H40)</f>
        <v>1</v>
      </c>
      <c r="G24" s="24"/>
      <c r="H24" s="868" t="s">
        <v>149</v>
      </c>
      <c r="I24" s="869"/>
      <c r="J24" s="99">
        <f>COUNTIF(I31:I38,"Acción Preventiva y/o de mejora")</f>
        <v>1</v>
      </c>
      <c r="K24" s="88"/>
      <c r="L24" s="89"/>
      <c r="M24" s="89"/>
      <c r="N24" s="89"/>
      <c r="O24" s="89"/>
      <c r="P24" s="89"/>
      <c r="Q24" s="87"/>
      <c r="R24" s="88"/>
      <c r="S24" s="88"/>
      <c r="T24" s="88"/>
      <c r="U24" s="86"/>
      <c r="V24" s="86"/>
      <c r="W24" s="23"/>
      <c r="X24" s="86"/>
    </row>
    <row r="25" spans="1:27" ht="53.25" customHeight="1" x14ac:dyDescent="0.35">
      <c r="A25" s="27"/>
      <c r="B25" s="23"/>
      <c r="C25" s="23"/>
      <c r="D25" s="33"/>
      <c r="E25" s="97" t="s">
        <v>145</v>
      </c>
      <c r="F25" s="96">
        <f>COUNTIF(W31:W35, "Vencida")</f>
        <v>0</v>
      </c>
      <c r="G25" s="24"/>
      <c r="H25" s="870"/>
      <c r="I25" s="870"/>
      <c r="J25" s="89"/>
      <c r="K25" s="88"/>
      <c r="L25" s="89"/>
      <c r="M25" s="89"/>
      <c r="N25" s="89"/>
      <c r="O25" s="89"/>
      <c r="P25" s="89"/>
      <c r="Q25" s="87"/>
      <c r="R25" s="88"/>
      <c r="S25" s="88"/>
      <c r="T25" s="88"/>
      <c r="U25" s="86"/>
      <c r="V25" s="86"/>
      <c r="W25" s="23"/>
      <c r="X25" s="47"/>
    </row>
    <row r="26" spans="1:27" ht="48.75" customHeight="1" x14ac:dyDescent="0.35">
      <c r="A26" s="27"/>
      <c r="B26" s="23"/>
      <c r="C26" s="23"/>
      <c r="D26" s="28"/>
      <c r="E26" s="97" t="s">
        <v>146</v>
      </c>
      <c r="F26" s="270">
        <f>COUNTIF(W31:W40, "En ejecución")</f>
        <v>0</v>
      </c>
      <c r="G26" s="24"/>
      <c r="H26" s="870"/>
      <c r="I26" s="870"/>
      <c r="J26" s="139"/>
      <c r="K26" s="89"/>
      <c r="L26" s="89"/>
      <c r="M26" s="89"/>
      <c r="N26" s="89"/>
      <c r="O26" s="89"/>
      <c r="P26" s="89"/>
      <c r="Q26" s="87"/>
      <c r="R26" s="88"/>
      <c r="S26" s="88"/>
      <c r="T26" s="88"/>
      <c r="U26" s="86"/>
      <c r="V26" s="86"/>
      <c r="W26" s="23"/>
      <c r="X26" s="47"/>
    </row>
    <row r="27" spans="1:27" ht="51" customHeight="1" thickBot="1" x14ac:dyDescent="0.4">
      <c r="A27" s="27"/>
      <c r="B27" s="23"/>
      <c r="C27" s="23"/>
      <c r="D27" s="33"/>
      <c r="E27" s="98" t="s">
        <v>148</v>
      </c>
      <c r="F27" s="99">
        <f>COUNTIF(W31:W40,"Cerrada")</f>
        <v>0</v>
      </c>
      <c r="G27" s="24"/>
      <c r="H27" s="25"/>
      <c r="I27" s="85"/>
      <c r="J27" s="84"/>
      <c r="K27" s="84"/>
      <c r="L27" s="89"/>
      <c r="M27" s="89"/>
      <c r="N27" s="89"/>
      <c r="O27" s="89"/>
      <c r="P27" s="89"/>
      <c r="Q27" s="87"/>
      <c r="R27" s="88"/>
      <c r="S27" s="88"/>
      <c r="T27" s="88"/>
      <c r="U27" s="86"/>
      <c r="V27" s="86"/>
      <c r="W27" s="23"/>
      <c r="X27" s="47"/>
    </row>
    <row r="28" spans="1:27" ht="41.25" customHeight="1" thickBot="1" x14ac:dyDescent="0.4">
      <c r="A28" s="27"/>
      <c r="B28" s="23"/>
      <c r="C28" s="23"/>
      <c r="D28" s="23"/>
      <c r="E28" s="79"/>
      <c r="F28" s="80"/>
      <c r="G28" s="24"/>
      <c r="H28" s="25"/>
      <c r="I28" s="81"/>
      <c r="J28" s="82"/>
      <c r="K28" s="81"/>
      <c r="L28" s="89"/>
      <c r="M28" s="89"/>
      <c r="N28" s="89"/>
      <c r="O28" s="89"/>
      <c r="P28" s="89"/>
      <c r="Q28" s="26"/>
      <c r="R28" s="20"/>
      <c r="S28" s="20"/>
      <c r="T28" s="20"/>
      <c r="U28" s="20"/>
      <c r="V28" s="20"/>
      <c r="W28" s="20"/>
      <c r="X28" s="20"/>
    </row>
    <row r="29" spans="1:27" s="73" customFormat="1" ht="45" customHeight="1" thickBot="1" x14ac:dyDescent="0.25">
      <c r="A29" s="791" t="s">
        <v>73</v>
      </c>
      <c r="B29" s="792"/>
      <c r="C29" s="792"/>
      <c r="D29" s="792"/>
      <c r="E29" s="792"/>
      <c r="F29" s="792"/>
      <c r="G29" s="793"/>
      <c r="H29" s="764" t="s">
        <v>74</v>
      </c>
      <c r="I29" s="765"/>
      <c r="J29" s="765"/>
      <c r="K29" s="765"/>
      <c r="L29" s="765"/>
      <c r="M29" s="765"/>
      <c r="N29" s="766"/>
      <c r="O29" s="782" t="s">
        <v>75</v>
      </c>
      <c r="P29" s="873"/>
      <c r="Q29" s="873"/>
      <c r="R29" s="873"/>
      <c r="S29" s="783"/>
      <c r="T29" s="784" t="s">
        <v>141</v>
      </c>
      <c r="U29" s="785"/>
      <c r="V29" s="785"/>
      <c r="W29" s="785"/>
      <c r="X29" s="786"/>
      <c r="Y29" s="75"/>
      <c r="Z29" s="76"/>
      <c r="AA29" s="77"/>
    </row>
    <row r="30" spans="1:27" ht="63" customHeight="1" thickBot="1" x14ac:dyDescent="0.3">
      <c r="A30" s="153" t="s">
        <v>147</v>
      </c>
      <c r="B30" s="154" t="s">
        <v>3</v>
      </c>
      <c r="C30" s="154" t="s">
        <v>77</v>
      </c>
      <c r="D30" s="154" t="s">
        <v>133</v>
      </c>
      <c r="E30" s="154" t="s">
        <v>134</v>
      </c>
      <c r="F30" s="154" t="s">
        <v>135</v>
      </c>
      <c r="G30" s="155" t="s">
        <v>136</v>
      </c>
      <c r="H30" s="156" t="s">
        <v>139</v>
      </c>
      <c r="I30" s="154" t="s">
        <v>5</v>
      </c>
      <c r="J30" s="154" t="s">
        <v>78</v>
      </c>
      <c r="K30" s="157" t="s">
        <v>79</v>
      </c>
      <c r="L30" s="157" t="s">
        <v>81</v>
      </c>
      <c r="M30" s="157" t="s">
        <v>82</v>
      </c>
      <c r="N30" s="158" t="s">
        <v>83</v>
      </c>
      <c r="O30" s="833" t="s">
        <v>84</v>
      </c>
      <c r="P30" s="834"/>
      <c r="Q30" s="834"/>
      <c r="R30" s="835"/>
      <c r="S30" s="158" t="s">
        <v>85</v>
      </c>
      <c r="T30" s="159" t="s">
        <v>84</v>
      </c>
      <c r="U30" s="157" t="s">
        <v>85</v>
      </c>
      <c r="V30" s="157" t="s">
        <v>158</v>
      </c>
      <c r="W30" s="157" t="s">
        <v>86</v>
      </c>
      <c r="X30" s="158" t="s">
        <v>155</v>
      </c>
      <c r="Y30" s="74"/>
      <c r="Z30" s="78"/>
      <c r="AA30" s="78"/>
    </row>
    <row r="31" spans="1:27" ht="283.5" customHeight="1" x14ac:dyDescent="0.25">
      <c r="A31" s="289">
        <v>1</v>
      </c>
      <c r="B31" s="239" t="s">
        <v>129</v>
      </c>
      <c r="C31" s="239" t="s">
        <v>15</v>
      </c>
      <c r="D31" s="240">
        <v>43922</v>
      </c>
      <c r="E31" s="230" t="s">
        <v>1102</v>
      </c>
      <c r="F31" s="239" t="s">
        <v>138</v>
      </c>
      <c r="G31" s="230" t="s">
        <v>1098</v>
      </c>
      <c r="H31" s="168" t="s">
        <v>1099</v>
      </c>
      <c r="I31" s="167" t="s">
        <v>140</v>
      </c>
      <c r="J31" s="633" t="s">
        <v>1100</v>
      </c>
      <c r="K31" s="639" t="s">
        <v>1101</v>
      </c>
      <c r="L31" s="229">
        <v>43922</v>
      </c>
      <c r="M31" s="229">
        <v>43922</v>
      </c>
      <c r="N31" s="229">
        <v>44012</v>
      </c>
      <c r="O31" s="817"/>
      <c r="P31" s="818"/>
      <c r="Q31" s="818"/>
      <c r="R31" s="819"/>
      <c r="S31" s="404"/>
      <c r="T31" s="194"/>
      <c r="U31" s="637"/>
      <c r="V31" s="638"/>
      <c r="W31" s="403"/>
      <c r="X31" s="425"/>
      <c r="Y31" s="53"/>
      <c r="Z31" s="1"/>
    </row>
    <row r="32" spans="1:27" x14ac:dyDescent="0.25">
      <c r="A32" s="1"/>
      <c r="B32" s="1"/>
      <c r="C32" s="1"/>
      <c r="D32" s="1"/>
      <c r="E32" s="16"/>
      <c r="F32" s="1"/>
      <c r="G32" s="16"/>
      <c r="H32" s="16"/>
      <c r="I32" s="1"/>
      <c r="J32" s="1"/>
      <c r="K32" s="1"/>
      <c r="L32" s="1"/>
      <c r="M32" s="1"/>
      <c r="N32" s="1"/>
      <c r="O32" s="1"/>
      <c r="P32" s="1"/>
      <c r="Q32" s="1"/>
      <c r="R32" s="1"/>
      <c r="S32" s="1"/>
      <c r="T32" s="15"/>
      <c r="U32" s="15"/>
      <c r="V32" s="15"/>
      <c r="W32" s="13"/>
      <c r="X32" s="16"/>
      <c r="Y32" s="1"/>
      <c r="Z32" s="1"/>
    </row>
    <row r="33" spans="1:26" x14ac:dyDescent="0.25">
      <c r="A33" s="1"/>
      <c r="B33" s="1"/>
      <c r="C33" s="1"/>
      <c r="D33" s="1"/>
      <c r="E33" s="16"/>
      <c r="F33" s="1"/>
      <c r="G33" s="16"/>
      <c r="H33" s="16"/>
      <c r="I33" s="1"/>
      <c r="J33" s="1"/>
      <c r="K33" s="1"/>
      <c r="L33" s="1"/>
      <c r="M33" s="1"/>
      <c r="N33" s="1"/>
      <c r="O33" s="1"/>
      <c r="P33" s="1"/>
      <c r="Q33" s="1"/>
      <c r="R33" s="1"/>
      <c r="S33" s="1"/>
      <c r="T33" s="15"/>
      <c r="U33" s="15"/>
      <c r="V33" s="15"/>
      <c r="W33" s="13"/>
      <c r="X33" s="16"/>
      <c r="Y33" s="1"/>
      <c r="Z33" s="1"/>
    </row>
    <row r="34" spans="1:26" x14ac:dyDescent="0.25">
      <c r="A34" s="1"/>
      <c r="B34" s="1"/>
      <c r="C34" s="1"/>
      <c r="D34" s="1"/>
      <c r="E34" s="16"/>
      <c r="F34" s="1"/>
      <c r="G34" s="16"/>
      <c r="H34" s="16"/>
      <c r="I34" s="1"/>
      <c r="J34" s="1"/>
      <c r="K34" s="1"/>
      <c r="L34" s="1"/>
      <c r="M34" s="1"/>
      <c r="N34" s="1"/>
      <c r="O34" s="1"/>
      <c r="P34" s="1"/>
      <c r="Q34" s="1"/>
      <c r="R34" s="1"/>
      <c r="S34" s="1"/>
      <c r="T34" s="15"/>
      <c r="U34" s="15"/>
      <c r="V34" s="15"/>
      <c r="W34" s="13"/>
      <c r="X34" s="16"/>
      <c r="Y34" s="1"/>
      <c r="Z34" s="1"/>
    </row>
    <row r="35" spans="1:26" x14ac:dyDescent="0.25">
      <c r="A35" s="1"/>
      <c r="B35" s="1"/>
      <c r="C35" s="1"/>
      <c r="D35" s="1"/>
      <c r="E35" s="16"/>
      <c r="F35" s="1"/>
      <c r="G35" s="16"/>
      <c r="H35" s="16"/>
      <c r="I35" s="1"/>
      <c r="J35" s="1"/>
      <c r="K35" s="1"/>
      <c r="L35" s="1"/>
      <c r="M35" s="1"/>
      <c r="N35" s="1"/>
      <c r="O35" s="1"/>
      <c r="P35" s="1"/>
      <c r="Q35" s="1"/>
      <c r="R35" s="1"/>
      <c r="S35" s="1"/>
      <c r="T35" s="15"/>
      <c r="U35" s="15"/>
      <c r="V35" s="15"/>
      <c r="W35" s="13"/>
      <c r="X35" s="16"/>
      <c r="Y35" s="1"/>
      <c r="Z35" s="1"/>
    </row>
    <row r="36" spans="1:26" x14ac:dyDescent="0.25">
      <c r="A36" s="1"/>
      <c r="B36" s="1"/>
      <c r="C36" s="1"/>
      <c r="D36" s="1"/>
      <c r="E36" s="16"/>
      <c r="F36" s="1"/>
      <c r="G36" s="16"/>
      <c r="H36" s="16"/>
      <c r="I36" s="1"/>
      <c r="J36" s="1"/>
      <c r="K36" s="1"/>
      <c r="L36" s="1"/>
      <c r="M36" s="1"/>
      <c r="N36" s="1"/>
      <c r="O36" s="1"/>
      <c r="P36" s="1"/>
      <c r="Q36" s="1"/>
      <c r="R36" s="1"/>
      <c r="S36" s="1"/>
      <c r="T36" s="15"/>
      <c r="U36" s="15"/>
      <c r="V36" s="15"/>
      <c r="W36" s="13"/>
      <c r="X36" s="16"/>
      <c r="Y36" s="1"/>
      <c r="Z36" s="1"/>
    </row>
    <row r="37" spans="1:26" x14ac:dyDescent="0.25">
      <c r="A37" s="1"/>
      <c r="B37" s="1"/>
      <c r="C37" s="1"/>
      <c r="D37" s="1"/>
      <c r="E37" s="16"/>
      <c r="F37" s="1"/>
      <c r="G37" s="16"/>
      <c r="H37" s="16"/>
      <c r="I37" s="1"/>
      <c r="J37" s="1"/>
      <c r="K37" s="1"/>
      <c r="L37" s="1"/>
      <c r="M37" s="1"/>
      <c r="N37" s="1"/>
      <c r="O37" s="1"/>
      <c r="P37" s="1"/>
      <c r="Q37" s="1"/>
      <c r="R37" s="1"/>
      <c r="S37" s="1"/>
      <c r="T37" s="15"/>
      <c r="U37" s="15"/>
      <c r="V37" s="15"/>
      <c r="W37" s="13"/>
      <c r="X37" s="16"/>
      <c r="Y37" s="1"/>
      <c r="Z37" s="1"/>
    </row>
    <row r="38" spans="1:26" x14ac:dyDescent="0.25">
      <c r="A38" s="1"/>
      <c r="B38" s="1"/>
      <c r="C38" s="1"/>
      <c r="D38" s="1"/>
      <c r="E38" s="16"/>
      <c r="F38" s="1"/>
      <c r="G38" s="16"/>
      <c r="H38" s="16"/>
      <c r="I38" s="1"/>
      <c r="J38" s="1"/>
      <c r="K38" s="1"/>
      <c r="L38" s="1"/>
      <c r="M38" s="1"/>
      <c r="N38" s="1"/>
      <c r="O38" s="1"/>
      <c r="P38" s="1"/>
      <c r="Q38" s="1"/>
      <c r="R38" s="1"/>
      <c r="S38" s="1"/>
      <c r="T38" s="15"/>
      <c r="U38" s="15"/>
      <c r="V38" s="15"/>
      <c r="W38" s="13"/>
      <c r="X38" s="16"/>
      <c r="Y38" s="1"/>
      <c r="Z38" s="1"/>
    </row>
    <row r="39" spans="1:26" x14ac:dyDescent="0.25">
      <c r="A39" s="1"/>
      <c r="B39" s="1"/>
      <c r="C39" s="1"/>
      <c r="D39" s="1"/>
      <c r="E39" s="16"/>
      <c r="F39" s="1"/>
      <c r="G39" s="16"/>
      <c r="H39" s="16"/>
      <c r="I39" s="1"/>
      <c r="J39" s="1"/>
      <c r="K39" s="1"/>
      <c r="L39" s="1"/>
      <c r="M39" s="1"/>
      <c r="N39" s="1"/>
      <c r="O39" s="1"/>
      <c r="P39" s="1"/>
      <c r="Q39" s="1"/>
      <c r="R39" s="1"/>
      <c r="S39" s="1"/>
      <c r="T39" s="15"/>
      <c r="U39" s="15"/>
      <c r="V39" s="15"/>
      <c r="W39" s="13"/>
      <c r="X39" s="16"/>
      <c r="Y39" s="1"/>
      <c r="Z39" s="1"/>
    </row>
    <row r="40" spans="1:26" x14ac:dyDescent="0.25">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6" x14ac:dyDescent="0.25">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6" x14ac:dyDescent="0.25">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15"/>
      <c r="U86" s="15"/>
      <c r="V86" s="15"/>
      <c r="W86" s="13"/>
      <c r="X86" s="16"/>
      <c r="Y86" s="1"/>
      <c r="Z86" s="1"/>
    </row>
    <row r="87" spans="1:26" x14ac:dyDescent="0.25">
      <c r="A87" s="1"/>
      <c r="B87" s="1"/>
      <c r="C87" s="1"/>
      <c r="D87" s="1"/>
      <c r="E87" s="16"/>
      <c r="F87" s="1"/>
      <c r="G87" s="16"/>
      <c r="H87" s="16"/>
      <c r="I87" s="1"/>
      <c r="J87" s="1"/>
      <c r="K87" s="1"/>
      <c r="L87" s="1"/>
      <c r="M87" s="1"/>
      <c r="N87" s="1"/>
      <c r="O87" s="1"/>
      <c r="P87" s="1"/>
      <c r="Q87" s="1"/>
      <c r="R87" s="1"/>
      <c r="S87" s="1"/>
      <c r="T87" s="15"/>
      <c r="U87" s="15"/>
      <c r="V87" s="15"/>
      <c r="W87" s="13"/>
      <c r="X87" s="16"/>
      <c r="Y87" s="1"/>
      <c r="Z87" s="1"/>
    </row>
    <row r="88" spans="1:26" x14ac:dyDescent="0.25">
      <c r="A88" s="1"/>
      <c r="B88" s="1"/>
      <c r="C88" s="1"/>
      <c r="D88" s="1"/>
      <c r="E88" s="16"/>
      <c r="F88" s="1"/>
      <c r="G88" s="16"/>
      <c r="H88" s="16"/>
      <c r="I88" s="1"/>
      <c r="J88" s="1"/>
      <c r="K88" s="1"/>
      <c r="L88" s="1"/>
      <c r="M88" s="1"/>
      <c r="N88" s="1"/>
      <c r="O88" s="1"/>
      <c r="P88" s="1"/>
      <c r="Q88" s="1"/>
      <c r="R88" s="1"/>
      <c r="S88" s="1"/>
      <c r="T88" s="15"/>
      <c r="U88" s="15"/>
      <c r="V88" s="15"/>
      <c r="W88" s="13"/>
      <c r="X88" s="16"/>
      <c r="Y88" s="1"/>
      <c r="Z88" s="1"/>
    </row>
    <row r="89" spans="1:26" x14ac:dyDescent="0.25">
      <c r="A89" s="1"/>
      <c r="B89" s="1"/>
      <c r="C89" s="1"/>
      <c r="D89" s="1"/>
      <c r="E89" s="16"/>
      <c r="F89" s="1"/>
      <c r="G89" s="16"/>
      <c r="H89" s="16"/>
      <c r="I89" s="1"/>
      <c r="J89" s="1"/>
      <c r="K89" s="1"/>
      <c r="L89" s="1"/>
      <c r="M89" s="1"/>
      <c r="N89" s="1"/>
      <c r="O89" s="1"/>
      <c r="P89" s="1"/>
      <c r="Q89" s="1"/>
      <c r="R89" s="1"/>
      <c r="S89" s="1"/>
      <c r="T89" s="15"/>
      <c r="U89" s="15"/>
      <c r="V89" s="15"/>
      <c r="W89" s="13"/>
      <c r="X89" s="16"/>
      <c r="Y89" s="1"/>
      <c r="Z89" s="1"/>
    </row>
    <row r="90" spans="1:26" x14ac:dyDescent="0.25">
      <c r="A90" s="1"/>
      <c r="B90" s="1"/>
      <c r="C90" s="1"/>
      <c r="D90" s="1"/>
      <c r="E90" s="16"/>
      <c r="F90" s="1"/>
      <c r="G90" s="16"/>
      <c r="H90" s="16"/>
      <c r="I90" s="1"/>
      <c r="J90" s="1"/>
      <c r="K90" s="1"/>
      <c r="L90" s="1"/>
      <c r="M90" s="1"/>
      <c r="N90" s="1"/>
      <c r="O90" s="1"/>
      <c r="P90" s="1"/>
      <c r="Q90" s="1"/>
      <c r="R90" s="1"/>
      <c r="S90" s="1"/>
      <c r="T90" s="15"/>
      <c r="U90" s="15"/>
      <c r="V90" s="15"/>
      <c r="W90" s="13"/>
      <c r="X90" s="16"/>
      <c r="Y90" s="1"/>
      <c r="Z90" s="1"/>
    </row>
    <row r="91" spans="1:26" x14ac:dyDescent="0.25">
      <c r="A91" s="1"/>
      <c r="B91" s="1"/>
      <c r="C91" s="1"/>
      <c r="D91" s="1"/>
      <c r="E91" s="1"/>
      <c r="F91" s="1"/>
      <c r="G91" s="1"/>
      <c r="H91" s="1"/>
      <c r="I91" s="1"/>
      <c r="J91" s="1"/>
      <c r="K91" s="1"/>
      <c r="L91" s="1"/>
      <c r="M91" s="1"/>
      <c r="N91" s="1"/>
      <c r="O91" s="1"/>
      <c r="P91" s="1"/>
      <c r="Q91" s="1"/>
      <c r="R91" s="1"/>
      <c r="S91" s="1"/>
      <c r="T91" s="1"/>
      <c r="U91" s="1"/>
      <c r="V91" s="1"/>
      <c r="W91" s="13"/>
      <c r="X91" s="1"/>
      <c r="Y91" s="1"/>
      <c r="Z91" s="1"/>
    </row>
    <row r="92" spans="1:26" x14ac:dyDescent="0.25">
      <c r="W92" s="13"/>
    </row>
    <row r="93" spans="1:26" x14ac:dyDescent="0.25">
      <c r="W93" s="13"/>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row r="914" spans="23:23" x14ac:dyDescent="0.25">
      <c r="W914" s="13"/>
    </row>
    <row r="915" spans="23:23" x14ac:dyDescent="0.25">
      <c r="W915" s="13"/>
    </row>
    <row r="916" spans="23:23" x14ac:dyDescent="0.25">
      <c r="W916" s="13"/>
    </row>
    <row r="917" spans="23:23" x14ac:dyDescent="0.25">
      <c r="W917" s="13"/>
    </row>
  </sheetData>
  <protectedRanges>
    <protectedRange sqref="O31:Q31 S31" name="Rango1" securityDescriptor="O:WDG:WDD:(A;;CC;;;S-1-5-21-1528164968-1790463351-673733271-1117)"/>
  </protectedRanges>
  <mergeCells count="16">
    <mergeCell ref="T29:X29"/>
    <mergeCell ref="A17:C20"/>
    <mergeCell ref="D17:W20"/>
    <mergeCell ref="A22:C22"/>
    <mergeCell ref="E22:F22"/>
    <mergeCell ref="H22:J22"/>
    <mergeCell ref="O30:R30"/>
    <mergeCell ref="O31:R31"/>
    <mergeCell ref="A23:C23"/>
    <mergeCell ref="H23:I23"/>
    <mergeCell ref="H24:I24"/>
    <mergeCell ref="H25:I25"/>
    <mergeCell ref="H26:I26"/>
    <mergeCell ref="A29:G29"/>
    <mergeCell ref="H29:N29"/>
    <mergeCell ref="O29:S29"/>
  </mergeCells>
  <conditionalFormatting sqref="W31">
    <cfRule type="containsText" dxfId="62" priority="4" stopIfTrue="1" operator="containsText" text="Cerrada">
      <formula>NOT(ISERROR(SEARCH("Cerrada",W31)))</formula>
    </cfRule>
    <cfRule type="containsText" dxfId="61" priority="5" stopIfTrue="1" operator="containsText" text="En ejecución">
      <formula>NOT(ISERROR(SEARCH("En ejecución",W31)))</formula>
    </cfRule>
    <cfRule type="containsText" dxfId="60" priority="6" stopIfTrue="1" operator="containsText" text="Vencida">
      <formula>NOT(ISERROR(SEARCH("Vencida",W31)))</formula>
    </cfRule>
  </conditionalFormatting>
  <conditionalFormatting sqref="W31">
    <cfRule type="containsText" dxfId="59" priority="1" stopIfTrue="1" operator="containsText" text="Cerrada">
      <formula>NOT(ISERROR(SEARCH("Cerrada",W31)))</formula>
    </cfRule>
    <cfRule type="containsText" dxfId="58" priority="2" stopIfTrue="1" operator="containsText" text="En ejecución">
      <formula>NOT(ISERROR(SEARCH("En ejecución",W31)))</formula>
    </cfRule>
    <cfRule type="containsText" dxfId="57" priority="3" stopIfTrue="1" operator="containsText" text="Vencida">
      <formula>NOT(ISERROR(SEARCH("Vencida",W31)))</formula>
    </cfRule>
  </conditionalFormatting>
  <dataValidations count="7">
    <dataValidation type="list" allowBlank="1" showInputMessage="1" showErrorMessage="1" sqref="W31">
      <formula1>$I$2:$I$4</formula1>
    </dataValidation>
    <dataValidation type="list" allowBlank="1" showInputMessage="1" showErrorMessage="1" sqref="V31">
      <formula1>$J$2:$J$4</formula1>
    </dataValidation>
    <dataValidation type="list" allowBlank="1" showErrorMessage="1" sqref="A23">
      <formula1>PROCESOS</formula1>
    </dataValidation>
    <dataValidation type="list" allowBlank="1" showInputMessage="1" showErrorMessage="1" sqref="I31">
      <formula1>$H$2:$H$3</formula1>
    </dataValidation>
    <dataValidation type="list" allowBlank="1" showInputMessage="1" showErrorMessage="1" sqref="F31">
      <formula1>$G$2:$G$5</formula1>
    </dataValidation>
    <dataValidation type="list" allowBlank="1" showInputMessage="1" showErrorMessage="1" sqref="C31">
      <formula1>$D$2:$D$13</formula1>
    </dataValidation>
    <dataValidation type="list" allowBlank="1" showInputMessage="1" showErrorMessage="1" sqref="B31">
      <formula1>$F$2:$F$6</formula1>
    </dataValidation>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A916"/>
  <sheetViews>
    <sheetView showGridLines="0" topLeftCell="A17" zoomScale="55" zoomScaleNormal="55" workbookViewId="0">
      <selection activeCell="A24" sqref="A24"/>
    </sheetView>
  </sheetViews>
  <sheetFormatPr baseColWidth="10" defaultColWidth="14.42578125" defaultRowHeight="15" customHeight="1" x14ac:dyDescent="0.25"/>
  <cols>
    <col min="1" max="1" width="6.5703125" style="138" customWidth="1"/>
    <col min="2" max="2" width="10.7109375" style="138" customWidth="1"/>
    <col min="3" max="3" width="17.5703125" style="138" customWidth="1"/>
    <col min="4" max="4" width="21.5703125" style="138" customWidth="1"/>
    <col min="5" max="5" width="52.28515625" style="138" customWidth="1"/>
    <col min="6" max="6" width="24.140625" style="138" customWidth="1"/>
    <col min="7" max="7" width="37.28515625" style="138" customWidth="1"/>
    <col min="8" max="8" width="25.85546875" style="138" customWidth="1"/>
    <col min="9" max="9" width="14" style="138" customWidth="1"/>
    <col min="10" max="10" width="18" style="138" customWidth="1"/>
    <col min="11" max="11" width="18.5703125" style="138" customWidth="1"/>
    <col min="12" max="12" width="20" style="138" customWidth="1"/>
    <col min="13" max="13" width="18.28515625" style="138" customWidth="1"/>
    <col min="14" max="15" width="18" style="138" customWidth="1"/>
    <col min="16" max="16" width="26.28515625" style="138" customWidth="1"/>
    <col min="17" max="17" width="24.85546875" style="138" customWidth="1"/>
    <col min="18" max="18" width="19.42578125" style="138" customWidth="1"/>
    <col min="19" max="19" width="64.42578125" style="138" customWidth="1"/>
    <col min="20" max="20" width="57.28515625" style="138" customWidth="1"/>
    <col min="21" max="21" width="40.140625" style="138" customWidth="1"/>
    <col min="22" max="22" width="18.42578125" style="138" customWidth="1"/>
    <col min="23" max="23" width="19.42578125" style="138" customWidth="1"/>
    <col min="24" max="24" width="80.28515625" style="138" customWidth="1"/>
    <col min="25" max="25" width="31.140625" style="138" customWidth="1"/>
    <col min="26" max="26" width="14.42578125" style="138" customWidth="1"/>
    <col min="27" max="28" width="11" style="138" customWidth="1"/>
    <col min="29" max="16384" width="14.42578125" style="138"/>
  </cols>
  <sheetData>
    <row r="1" spans="1:26" ht="44.25" hidden="1" customHeight="1" x14ac:dyDescent="0.35">
      <c r="A1" s="2"/>
      <c r="B1" s="64"/>
      <c r="C1" s="65" t="s">
        <v>1</v>
      </c>
      <c r="D1" s="65" t="s">
        <v>2</v>
      </c>
      <c r="E1" s="5"/>
      <c r="F1" s="6" t="s">
        <v>3</v>
      </c>
      <c r="G1" s="6" t="s">
        <v>137</v>
      </c>
      <c r="H1" s="6" t="s">
        <v>5</v>
      </c>
      <c r="I1" s="6" t="s">
        <v>7</v>
      </c>
      <c r="J1" s="6" t="s">
        <v>158</v>
      </c>
      <c r="K1" s="1"/>
      <c r="L1" s="8"/>
      <c r="M1" s="7"/>
      <c r="N1" s="7"/>
      <c r="O1" s="7"/>
      <c r="P1" s="7"/>
      <c r="Q1" s="7"/>
      <c r="R1" s="7"/>
      <c r="S1" s="1"/>
      <c r="T1" s="1"/>
      <c r="U1" s="1"/>
      <c r="V1" s="1"/>
      <c r="W1" s="1"/>
      <c r="X1" s="1"/>
      <c r="Y1" s="1"/>
    </row>
    <row r="2" spans="1:26" s="55" customFormat="1" ht="26.25" hidden="1" thickBot="1" x14ac:dyDescent="0.25">
      <c r="A2" s="51"/>
      <c r="B2" s="63"/>
      <c r="C2" s="66" t="s">
        <v>8</v>
      </c>
      <c r="D2" s="67" t="s">
        <v>9</v>
      </c>
      <c r="E2" s="58"/>
      <c r="F2" s="70" t="s">
        <v>10</v>
      </c>
      <c r="G2" s="71" t="s">
        <v>154</v>
      </c>
      <c r="H2" s="70" t="s">
        <v>24</v>
      </c>
      <c r="I2" s="125" t="s">
        <v>142</v>
      </c>
      <c r="J2" s="56" t="s">
        <v>156</v>
      </c>
      <c r="K2" s="51"/>
      <c r="L2" s="52"/>
      <c r="M2" s="54"/>
      <c r="N2" s="54"/>
      <c r="O2" s="54"/>
      <c r="P2" s="54"/>
      <c r="Q2" s="54"/>
      <c r="R2" s="54"/>
      <c r="S2" s="51"/>
      <c r="T2" s="51"/>
      <c r="U2" s="51"/>
      <c r="V2" s="51"/>
      <c r="W2" s="51"/>
      <c r="X2" s="51"/>
      <c r="Y2" s="51"/>
    </row>
    <row r="3" spans="1:26" s="55" customFormat="1" ht="26.25" hidden="1" thickBot="1" x14ac:dyDescent="0.25">
      <c r="A3" s="51"/>
      <c r="B3" s="63"/>
      <c r="C3" s="66" t="s">
        <v>14</v>
      </c>
      <c r="D3" s="67" t="s">
        <v>15</v>
      </c>
      <c r="E3" s="58"/>
      <c r="F3" s="70" t="s">
        <v>128</v>
      </c>
      <c r="G3" s="71" t="s">
        <v>11</v>
      </c>
      <c r="H3" s="71" t="s">
        <v>140</v>
      </c>
      <c r="I3" s="127" t="s">
        <v>143</v>
      </c>
      <c r="J3" s="56" t="s">
        <v>159</v>
      </c>
      <c r="K3" s="51"/>
      <c r="L3" s="52"/>
      <c r="M3" s="54"/>
      <c r="N3" s="54"/>
      <c r="O3" s="54"/>
      <c r="P3" s="54"/>
      <c r="Q3" s="54"/>
      <c r="R3" s="54"/>
      <c r="S3" s="51"/>
      <c r="T3" s="51"/>
      <c r="U3" s="51"/>
      <c r="V3" s="51"/>
      <c r="W3" s="51"/>
      <c r="X3" s="51"/>
      <c r="Y3" s="51"/>
    </row>
    <row r="4" spans="1:26" s="55" customFormat="1" ht="26.25" hidden="1" thickBot="1" x14ac:dyDescent="0.25">
      <c r="A4" s="51"/>
      <c r="B4" s="63"/>
      <c r="C4" s="66" t="s">
        <v>119</v>
      </c>
      <c r="D4" s="67" t="s">
        <v>123</v>
      </c>
      <c r="E4" s="58"/>
      <c r="F4" s="70" t="s">
        <v>129</v>
      </c>
      <c r="G4" s="71" t="s">
        <v>138</v>
      </c>
      <c r="H4" s="59"/>
      <c r="I4" s="126" t="s">
        <v>30</v>
      </c>
      <c r="J4" s="56" t="s">
        <v>157</v>
      </c>
      <c r="K4" s="51"/>
      <c r="L4" s="52"/>
      <c r="M4" s="54"/>
      <c r="N4" s="54"/>
      <c r="O4" s="54"/>
      <c r="P4" s="54"/>
      <c r="Q4" s="54"/>
      <c r="R4" s="54"/>
      <c r="S4" s="51"/>
      <c r="T4" s="51"/>
      <c r="U4" s="51"/>
      <c r="V4" s="51"/>
      <c r="W4" s="51"/>
      <c r="X4" s="51"/>
      <c r="Y4" s="51"/>
    </row>
    <row r="5" spans="1:26" s="55" customFormat="1" ht="39" hidden="1" thickBot="1" x14ac:dyDescent="0.25">
      <c r="A5" s="51"/>
      <c r="B5" s="63"/>
      <c r="C5" s="67" t="s">
        <v>117</v>
      </c>
      <c r="D5" s="67" t="s">
        <v>125</v>
      </c>
      <c r="E5" s="58"/>
      <c r="F5" s="71" t="s">
        <v>130</v>
      </c>
      <c r="G5" s="71" t="s">
        <v>17</v>
      </c>
      <c r="H5" s="57"/>
      <c r="I5" s="56"/>
      <c r="J5" s="56"/>
      <c r="K5" s="51"/>
      <c r="L5" s="52"/>
      <c r="M5" s="54"/>
      <c r="N5" s="54"/>
      <c r="O5" s="54"/>
      <c r="P5" s="54"/>
      <c r="Q5" s="54"/>
      <c r="R5" s="54"/>
      <c r="S5" s="51"/>
      <c r="T5" s="51"/>
      <c r="U5" s="51"/>
      <c r="V5" s="51"/>
      <c r="W5" s="51"/>
      <c r="X5" s="51"/>
      <c r="Y5" s="51"/>
    </row>
    <row r="6" spans="1:26" s="55" customFormat="1" ht="26.25" hidden="1" thickBot="1" x14ac:dyDescent="0.25">
      <c r="A6" s="51"/>
      <c r="B6" s="63"/>
      <c r="C6" s="66" t="s">
        <v>38</v>
      </c>
      <c r="D6" s="67" t="s">
        <v>124</v>
      </c>
      <c r="F6" s="71" t="s">
        <v>131</v>
      </c>
      <c r="G6" s="57"/>
      <c r="H6" s="57"/>
      <c r="I6" s="56"/>
      <c r="J6" s="56"/>
      <c r="K6" s="51"/>
      <c r="L6" s="52"/>
      <c r="M6" s="54"/>
      <c r="N6" s="54"/>
      <c r="O6" s="54"/>
      <c r="P6" s="54"/>
      <c r="Q6" s="54"/>
      <c r="R6" s="54"/>
      <c r="S6" s="51"/>
      <c r="T6" s="51"/>
      <c r="U6" s="51"/>
      <c r="V6" s="51"/>
      <c r="W6" s="51"/>
      <c r="X6" s="51"/>
      <c r="Y6" s="51"/>
    </row>
    <row r="7" spans="1:26" s="55" customFormat="1" ht="26.25" hidden="1" thickBot="1" x14ac:dyDescent="0.25">
      <c r="A7" s="51"/>
      <c r="B7" s="63"/>
      <c r="C7" s="66" t="s">
        <v>42</v>
      </c>
      <c r="D7" s="67" t="s">
        <v>126</v>
      </c>
      <c r="E7" s="58"/>
      <c r="F7" s="59"/>
      <c r="G7" s="57"/>
      <c r="H7" s="57"/>
      <c r="I7" s="60"/>
      <c r="J7" s="60"/>
      <c r="K7" s="51"/>
      <c r="L7" s="52"/>
      <c r="M7" s="54"/>
      <c r="N7" s="54"/>
      <c r="O7" s="54"/>
      <c r="P7" s="54"/>
      <c r="Q7" s="54"/>
      <c r="R7" s="54"/>
      <c r="S7" s="51"/>
      <c r="T7" s="51"/>
      <c r="U7" s="51"/>
      <c r="V7" s="51"/>
      <c r="W7" s="51"/>
      <c r="X7" s="51"/>
      <c r="Y7" s="51"/>
    </row>
    <row r="8" spans="1:26" s="55" customFormat="1" ht="26.25" hidden="1" thickBot="1" x14ac:dyDescent="0.25">
      <c r="A8" s="51"/>
      <c r="B8" s="63"/>
      <c r="C8" s="66" t="s">
        <v>45</v>
      </c>
      <c r="D8" s="67" t="s">
        <v>35</v>
      </c>
      <c r="E8" s="58"/>
      <c r="F8" s="59"/>
      <c r="G8" s="57"/>
      <c r="H8" s="57"/>
      <c r="I8" s="56"/>
      <c r="J8" s="56"/>
      <c r="K8" s="51"/>
      <c r="L8" s="52"/>
      <c r="M8" s="54"/>
      <c r="N8" s="54"/>
      <c r="O8" s="54"/>
      <c r="P8" s="54"/>
      <c r="Q8" s="54"/>
      <c r="R8" s="54"/>
      <c r="S8" s="51"/>
      <c r="T8" s="51"/>
      <c r="U8" s="51"/>
      <c r="V8" s="51"/>
      <c r="W8" s="51"/>
      <c r="X8" s="51"/>
      <c r="Y8" s="51"/>
    </row>
    <row r="9" spans="1:26" s="55" customFormat="1" ht="51.75" hidden="1" thickBot="1" x14ac:dyDescent="0.25">
      <c r="A9" s="51"/>
      <c r="B9" s="63"/>
      <c r="C9" s="66" t="s">
        <v>120</v>
      </c>
      <c r="D9" s="67" t="s">
        <v>39</v>
      </c>
      <c r="E9" s="58"/>
      <c r="F9" s="57"/>
      <c r="G9" s="57"/>
      <c r="H9" s="57"/>
      <c r="I9" s="56"/>
      <c r="J9" s="56"/>
      <c r="K9" s="51"/>
      <c r="L9" s="52"/>
      <c r="M9" s="54"/>
      <c r="N9" s="54"/>
      <c r="O9" s="54"/>
      <c r="P9" s="54"/>
      <c r="Q9" s="54"/>
      <c r="R9" s="54"/>
      <c r="S9" s="51"/>
      <c r="T9" s="51"/>
      <c r="U9" s="51"/>
      <c r="V9" s="51"/>
      <c r="W9" s="51"/>
      <c r="X9" s="51"/>
      <c r="Y9" s="51"/>
    </row>
    <row r="10" spans="1:26" s="55" customFormat="1" ht="26.25" hidden="1" thickBot="1" x14ac:dyDescent="0.25">
      <c r="A10" s="51"/>
      <c r="B10" s="63"/>
      <c r="C10" s="66" t="s">
        <v>50</v>
      </c>
      <c r="D10" s="67" t="s">
        <v>43</v>
      </c>
      <c r="E10" s="58"/>
      <c r="F10" s="57"/>
      <c r="G10" s="57"/>
      <c r="H10" s="57"/>
      <c r="I10" s="56"/>
      <c r="J10" s="56"/>
      <c r="K10" s="51"/>
      <c r="L10" s="52"/>
      <c r="M10" s="54"/>
      <c r="N10" s="54"/>
      <c r="O10" s="54"/>
      <c r="P10" s="54"/>
      <c r="Q10" s="54"/>
      <c r="R10" s="54"/>
      <c r="S10" s="51"/>
      <c r="T10" s="51"/>
      <c r="U10" s="51"/>
      <c r="V10" s="51"/>
      <c r="W10" s="51"/>
      <c r="X10" s="51"/>
      <c r="Y10" s="51"/>
    </row>
    <row r="11" spans="1:26" s="55" customFormat="1" ht="39" hidden="1" thickBot="1" x14ac:dyDescent="0.25">
      <c r="A11" s="51"/>
      <c r="B11" s="63"/>
      <c r="C11" s="66" t="s">
        <v>52</v>
      </c>
      <c r="D11" s="67" t="s">
        <v>132</v>
      </c>
      <c r="E11" s="58"/>
      <c r="F11" s="57"/>
      <c r="G11" s="57"/>
      <c r="H11" s="57"/>
      <c r="I11" s="56"/>
      <c r="J11" s="56"/>
      <c r="K11" s="51"/>
      <c r="L11" s="52"/>
      <c r="M11" s="54"/>
      <c r="N11" s="54"/>
      <c r="O11" s="54"/>
      <c r="P11" s="54"/>
      <c r="Q11" s="54"/>
      <c r="R11" s="54"/>
      <c r="S11" s="51"/>
      <c r="T11" s="51"/>
      <c r="U11" s="51"/>
      <c r="V11" s="51"/>
      <c r="W11" s="51"/>
      <c r="X11" s="51"/>
      <c r="Y11" s="51"/>
    </row>
    <row r="12" spans="1:26" s="55" customFormat="1" ht="26.25" hidden="1" thickBot="1" x14ac:dyDescent="0.25">
      <c r="A12" s="51"/>
      <c r="B12" s="63"/>
      <c r="C12" s="66" t="s">
        <v>54</v>
      </c>
      <c r="D12" s="67" t="s">
        <v>127</v>
      </c>
      <c r="E12" s="58"/>
      <c r="F12" s="61"/>
      <c r="G12" s="61"/>
      <c r="H12" s="61"/>
      <c r="I12" s="62"/>
      <c r="J12" s="54"/>
      <c r="K12" s="54"/>
      <c r="L12" s="51"/>
      <c r="M12" s="52"/>
      <c r="N12" s="54"/>
      <c r="O12" s="54"/>
      <c r="P12" s="54"/>
      <c r="Q12" s="54"/>
      <c r="R12" s="54"/>
      <c r="S12" s="54"/>
      <c r="T12" s="51"/>
      <c r="U12" s="51"/>
      <c r="V12" s="51"/>
      <c r="W12" s="51"/>
      <c r="X12" s="51"/>
      <c r="Y12" s="51"/>
      <c r="Z12" s="51"/>
    </row>
    <row r="13" spans="1:26" s="55" customFormat="1" ht="39" hidden="1" thickBot="1" x14ac:dyDescent="0.25">
      <c r="A13" s="51"/>
      <c r="B13" s="63"/>
      <c r="C13" s="66" t="s">
        <v>55</v>
      </c>
      <c r="D13" s="67" t="s">
        <v>53</v>
      </c>
      <c r="E13" s="58"/>
      <c r="F13" s="61"/>
      <c r="G13" s="61"/>
      <c r="H13" s="61"/>
      <c r="I13" s="62"/>
      <c r="J13" s="54"/>
      <c r="K13" s="54"/>
      <c r="L13" s="51"/>
      <c r="M13" s="52"/>
      <c r="N13" s="54"/>
      <c r="O13" s="54"/>
      <c r="P13" s="54"/>
      <c r="Q13" s="54"/>
      <c r="R13" s="54"/>
      <c r="S13" s="54"/>
      <c r="T13" s="51"/>
      <c r="U13" s="51"/>
      <c r="V13" s="51"/>
      <c r="W13" s="51"/>
      <c r="X13" s="51"/>
      <c r="Y13" s="51"/>
      <c r="Z13" s="51"/>
    </row>
    <row r="14" spans="1:26" s="55" customFormat="1" ht="26.25" hidden="1" thickBot="1" x14ac:dyDescent="0.25">
      <c r="A14" s="51"/>
      <c r="B14" s="63"/>
      <c r="C14" s="67" t="s">
        <v>121</v>
      </c>
      <c r="D14" s="68"/>
      <c r="E14" s="58"/>
      <c r="F14" s="61"/>
      <c r="G14" s="61"/>
      <c r="H14" s="61"/>
      <c r="I14" s="62"/>
      <c r="J14" s="54"/>
      <c r="K14" s="54"/>
      <c r="L14" s="51"/>
      <c r="M14" s="52"/>
      <c r="N14" s="54"/>
      <c r="O14" s="54"/>
      <c r="P14" s="54"/>
      <c r="Q14" s="54"/>
      <c r="R14" s="54"/>
      <c r="S14" s="54"/>
      <c r="T14" s="51"/>
      <c r="U14" s="51"/>
      <c r="V14" s="51"/>
      <c r="W14" s="51"/>
      <c r="X14" s="51"/>
      <c r="Y14" s="51"/>
      <c r="Z14" s="51"/>
    </row>
    <row r="15" spans="1:26" s="55" customFormat="1" ht="39" hidden="1" thickBot="1" x14ac:dyDescent="0.25">
      <c r="A15" s="51"/>
      <c r="B15" s="63"/>
      <c r="C15" s="69" t="s">
        <v>21</v>
      </c>
      <c r="D15" s="67"/>
      <c r="E15" s="58"/>
      <c r="F15" s="61"/>
      <c r="G15" s="61"/>
      <c r="H15" s="61"/>
      <c r="I15" s="62"/>
      <c r="J15" s="54"/>
      <c r="K15" s="54"/>
      <c r="L15" s="51"/>
      <c r="M15" s="52"/>
      <c r="N15" s="54"/>
      <c r="O15" s="54"/>
      <c r="P15" s="54"/>
      <c r="Q15" s="54"/>
      <c r="R15" s="54"/>
      <c r="S15" s="54"/>
      <c r="T15" s="51"/>
      <c r="U15" s="51"/>
      <c r="V15" s="51"/>
      <c r="W15" s="51"/>
      <c r="X15" s="51"/>
      <c r="Y15" s="51"/>
      <c r="Z15" s="51"/>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767"/>
      <c r="B17" s="697"/>
      <c r="C17" s="698"/>
      <c r="D17" s="773" t="s">
        <v>56</v>
      </c>
      <c r="E17" s="774"/>
      <c r="F17" s="774"/>
      <c r="G17" s="774"/>
      <c r="H17" s="774"/>
      <c r="I17" s="774"/>
      <c r="J17" s="774"/>
      <c r="K17" s="774"/>
      <c r="L17" s="774"/>
      <c r="M17" s="774"/>
      <c r="N17" s="774"/>
      <c r="O17" s="774"/>
      <c r="P17" s="774"/>
      <c r="Q17" s="774"/>
      <c r="R17" s="774"/>
      <c r="S17" s="774"/>
      <c r="T17" s="774"/>
      <c r="U17" s="774"/>
      <c r="V17" s="774"/>
      <c r="W17" s="775"/>
      <c r="X17" s="90" t="s">
        <v>57</v>
      </c>
      <c r="Z17" s="1"/>
    </row>
    <row r="18" spans="1:27" ht="27.75" customHeight="1" x14ac:dyDescent="0.25">
      <c r="A18" s="768"/>
      <c r="B18" s="769"/>
      <c r="C18" s="770"/>
      <c r="D18" s="776"/>
      <c r="E18" s="777"/>
      <c r="F18" s="777"/>
      <c r="G18" s="777"/>
      <c r="H18" s="777"/>
      <c r="I18" s="777"/>
      <c r="J18" s="777"/>
      <c r="K18" s="777"/>
      <c r="L18" s="777"/>
      <c r="M18" s="777"/>
      <c r="N18" s="777"/>
      <c r="O18" s="777"/>
      <c r="P18" s="777"/>
      <c r="Q18" s="777"/>
      <c r="R18" s="777"/>
      <c r="S18" s="777"/>
      <c r="T18" s="777"/>
      <c r="U18" s="777"/>
      <c r="V18" s="777"/>
      <c r="W18" s="778"/>
      <c r="X18" s="141" t="s">
        <v>1034</v>
      </c>
      <c r="Z18" s="1"/>
    </row>
    <row r="19" spans="1:27" ht="27.75" customHeight="1" x14ac:dyDescent="0.25">
      <c r="A19" s="768"/>
      <c r="B19" s="769"/>
      <c r="C19" s="770"/>
      <c r="D19" s="776"/>
      <c r="E19" s="777"/>
      <c r="F19" s="777"/>
      <c r="G19" s="777"/>
      <c r="H19" s="777"/>
      <c r="I19" s="777"/>
      <c r="J19" s="777"/>
      <c r="K19" s="777"/>
      <c r="L19" s="777"/>
      <c r="M19" s="777"/>
      <c r="N19" s="777"/>
      <c r="O19" s="777"/>
      <c r="P19" s="777"/>
      <c r="Q19" s="777"/>
      <c r="R19" s="777"/>
      <c r="S19" s="777"/>
      <c r="T19" s="777"/>
      <c r="U19" s="777"/>
      <c r="V19" s="777"/>
      <c r="W19" s="778"/>
      <c r="X19" s="142" t="s">
        <v>1037</v>
      </c>
      <c r="Z19" s="1"/>
    </row>
    <row r="20" spans="1:27" ht="27.75" customHeight="1" thickBot="1" x14ac:dyDescent="0.3">
      <c r="A20" s="771"/>
      <c r="B20" s="655"/>
      <c r="C20" s="772"/>
      <c r="D20" s="779"/>
      <c r="E20" s="780"/>
      <c r="F20" s="780"/>
      <c r="G20" s="780"/>
      <c r="H20" s="780"/>
      <c r="I20" s="780"/>
      <c r="J20" s="780"/>
      <c r="K20" s="780"/>
      <c r="L20" s="780"/>
      <c r="M20" s="780"/>
      <c r="N20" s="780"/>
      <c r="O20" s="780"/>
      <c r="P20" s="780"/>
      <c r="Q20" s="780"/>
      <c r="R20" s="780"/>
      <c r="S20" s="780"/>
      <c r="T20" s="780"/>
      <c r="U20" s="780"/>
      <c r="V20" s="780"/>
      <c r="W20" s="781"/>
      <c r="X20" s="91"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2"/>
      <c r="W21" s="20"/>
      <c r="X21" s="21"/>
    </row>
    <row r="22" spans="1:27" ht="63" customHeight="1" thickBot="1" x14ac:dyDescent="0.3">
      <c r="A22" s="857" t="s">
        <v>59</v>
      </c>
      <c r="B22" s="858"/>
      <c r="C22" s="859"/>
      <c r="D22" s="23"/>
      <c r="E22" s="871" t="str">
        <f>CONCATENATE("INFORME DE SEGUIMIENTO DEL PROCESO ",A23)</f>
        <v>INFORME DE SEGUIMIENTO DEL PROCESO ATENCIÓN AL CIUDADANO</v>
      </c>
      <c r="F22" s="872"/>
      <c r="G22" s="21"/>
      <c r="H22" s="863" t="s">
        <v>60</v>
      </c>
      <c r="I22" s="864"/>
      <c r="J22" s="865"/>
      <c r="K22" s="83"/>
      <c r="L22" s="870"/>
      <c r="M22" s="870"/>
      <c r="N22" s="870"/>
      <c r="O22" s="870"/>
      <c r="P22" s="592"/>
      <c r="Q22" s="87"/>
      <c r="R22" s="87"/>
      <c r="S22" s="87"/>
      <c r="T22" s="87"/>
      <c r="U22" s="87"/>
      <c r="V22" s="87"/>
      <c r="W22" s="87"/>
      <c r="X22" s="86"/>
    </row>
    <row r="23" spans="1:27" ht="53.25" customHeight="1" thickBot="1" x14ac:dyDescent="0.3">
      <c r="A23" s="860" t="s">
        <v>119</v>
      </c>
      <c r="B23" s="861"/>
      <c r="C23" s="862"/>
      <c r="D23" s="23"/>
      <c r="E23" s="93" t="s">
        <v>144</v>
      </c>
      <c r="F23" s="94">
        <f>COUNTA(E31:E38)</f>
        <v>0</v>
      </c>
      <c r="G23" s="21"/>
      <c r="H23" s="866" t="s">
        <v>66</v>
      </c>
      <c r="I23" s="867"/>
      <c r="J23" s="94">
        <f>COUNTIF(I31:I37,"Acción correctiva")</f>
        <v>0</v>
      </c>
      <c r="K23" s="88"/>
      <c r="L23" s="870"/>
      <c r="M23" s="870"/>
      <c r="N23" s="870"/>
      <c r="O23" s="870"/>
      <c r="P23" s="592"/>
      <c r="Q23" s="87"/>
      <c r="R23" s="87"/>
      <c r="S23" s="87"/>
      <c r="T23" s="87"/>
      <c r="U23" s="86"/>
      <c r="V23" s="86"/>
      <c r="W23" s="23"/>
      <c r="X23" s="86"/>
    </row>
    <row r="24" spans="1:27" ht="48.75" customHeight="1" thickBot="1" x14ac:dyDescent="0.4">
      <c r="A24" s="27"/>
      <c r="B24" s="23"/>
      <c r="C24" s="23"/>
      <c r="D24" s="28"/>
      <c r="E24" s="95" t="s">
        <v>61</v>
      </c>
      <c r="F24" s="96">
        <f>COUNTA(H31:H38)</f>
        <v>0</v>
      </c>
      <c r="G24" s="24"/>
      <c r="H24" s="868" t="s">
        <v>149</v>
      </c>
      <c r="I24" s="869"/>
      <c r="J24" s="99">
        <f>COUNTIF(I31:I37,"Acción Preventiva y/o de mejora")</f>
        <v>0</v>
      </c>
      <c r="K24" s="88"/>
      <c r="L24" s="870"/>
      <c r="M24" s="870"/>
      <c r="N24" s="870"/>
      <c r="O24" s="870"/>
      <c r="P24" s="592"/>
      <c r="Q24" s="87"/>
      <c r="R24" s="88"/>
      <c r="S24" s="88"/>
      <c r="T24" s="88"/>
      <c r="U24" s="86"/>
      <c r="V24" s="86"/>
      <c r="W24" s="23"/>
      <c r="X24" s="86"/>
    </row>
    <row r="25" spans="1:27" ht="53.25" customHeight="1" x14ac:dyDescent="0.35">
      <c r="A25" s="27"/>
      <c r="B25" s="23"/>
      <c r="C25" s="23"/>
      <c r="D25" s="33"/>
      <c r="E25" s="97" t="s">
        <v>145</v>
      </c>
      <c r="F25" s="96">
        <f>COUNTIF(W31:W33, "Vencida")</f>
        <v>0</v>
      </c>
      <c r="G25" s="24"/>
      <c r="H25" s="870"/>
      <c r="I25" s="870"/>
      <c r="J25" s="89"/>
      <c r="K25" s="88"/>
      <c r="L25" s="870"/>
      <c r="M25" s="870"/>
      <c r="N25" s="870"/>
      <c r="O25" s="870"/>
      <c r="P25" s="592"/>
      <c r="Q25" s="87"/>
      <c r="R25" s="88"/>
      <c r="S25" s="88"/>
      <c r="T25" s="88"/>
      <c r="U25" s="86"/>
      <c r="V25" s="86"/>
      <c r="W25" s="23"/>
      <c r="X25" s="47"/>
    </row>
    <row r="26" spans="1:27" ht="48.75" customHeight="1" x14ac:dyDescent="0.35">
      <c r="A26" s="27"/>
      <c r="B26" s="23"/>
      <c r="C26" s="23"/>
      <c r="D26" s="28"/>
      <c r="E26" s="97" t="s">
        <v>146</v>
      </c>
      <c r="F26" s="270">
        <f>COUNTIF(W31:W38, "En ejecución")</f>
        <v>0</v>
      </c>
      <c r="G26" s="24"/>
      <c r="H26" s="870"/>
      <c r="I26" s="870"/>
      <c r="J26" s="139"/>
      <c r="K26" s="89"/>
      <c r="L26" s="870"/>
      <c r="M26" s="870"/>
      <c r="N26" s="870"/>
      <c r="O26" s="870"/>
      <c r="P26" s="592"/>
      <c r="Q26" s="87"/>
      <c r="R26" s="88"/>
      <c r="S26" s="88"/>
      <c r="T26" s="88"/>
      <c r="U26" s="86"/>
      <c r="V26" s="86"/>
      <c r="W26" s="23"/>
      <c r="X26" s="47"/>
    </row>
    <row r="27" spans="1:27" ht="51" customHeight="1" thickBot="1" x14ac:dyDescent="0.4">
      <c r="A27" s="27"/>
      <c r="B27" s="23"/>
      <c r="C27" s="23"/>
      <c r="D27" s="33"/>
      <c r="E27" s="98" t="s">
        <v>148</v>
      </c>
      <c r="F27" s="99">
        <f>COUNTIF(W31:W38,"Cerrada")</f>
        <v>0</v>
      </c>
      <c r="G27" s="24"/>
      <c r="H27" s="25"/>
      <c r="I27" s="85"/>
      <c r="J27" s="84"/>
      <c r="K27" s="84"/>
      <c r="L27" s="870"/>
      <c r="M27" s="870"/>
      <c r="N27" s="870"/>
      <c r="O27" s="870"/>
      <c r="P27" s="592"/>
      <c r="Q27" s="87"/>
      <c r="R27" s="88"/>
      <c r="S27" s="88"/>
      <c r="T27" s="88"/>
      <c r="U27" s="86"/>
      <c r="V27" s="86"/>
      <c r="W27" s="23"/>
      <c r="X27" s="47"/>
    </row>
    <row r="28" spans="1:27" ht="41.25" customHeight="1" thickBot="1" x14ac:dyDescent="0.4">
      <c r="A28" s="27"/>
      <c r="B28" s="23"/>
      <c r="C28" s="23"/>
      <c r="D28" s="23"/>
      <c r="E28" s="79"/>
      <c r="F28" s="80"/>
      <c r="G28" s="24"/>
      <c r="H28" s="25"/>
      <c r="I28" s="81"/>
      <c r="J28" s="82"/>
      <c r="K28" s="81"/>
      <c r="L28" s="82"/>
      <c r="M28" s="92"/>
      <c r="N28" s="26"/>
      <c r="O28" s="26"/>
      <c r="P28" s="26"/>
      <c r="Q28" s="26"/>
      <c r="R28" s="20"/>
      <c r="S28" s="20"/>
      <c r="T28" s="20"/>
      <c r="U28" s="20"/>
      <c r="V28" s="20"/>
      <c r="W28" s="20"/>
      <c r="X28" s="20"/>
    </row>
    <row r="29" spans="1:27" s="73" customFormat="1" ht="45" customHeight="1" thickBot="1" x14ac:dyDescent="0.25">
      <c r="A29" s="791" t="s">
        <v>73</v>
      </c>
      <c r="B29" s="792"/>
      <c r="C29" s="792"/>
      <c r="D29" s="792"/>
      <c r="E29" s="792"/>
      <c r="F29" s="792"/>
      <c r="G29" s="793"/>
      <c r="H29" s="764" t="s">
        <v>74</v>
      </c>
      <c r="I29" s="765"/>
      <c r="J29" s="765"/>
      <c r="K29" s="765"/>
      <c r="L29" s="765"/>
      <c r="M29" s="765"/>
      <c r="N29" s="766"/>
      <c r="O29" s="782" t="s">
        <v>75</v>
      </c>
      <c r="P29" s="873"/>
      <c r="Q29" s="873"/>
      <c r="R29" s="873"/>
      <c r="S29" s="783"/>
      <c r="T29" s="784" t="s">
        <v>141</v>
      </c>
      <c r="U29" s="785"/>
      <c r="V29" s="785"/>
      <c r="W29" s="785"/>
      <c r="X29" s="786"/>
      <c r="Y29" s="75"/>
      <c r="Z29" s="76"/>
      <c r="AA29" s="77"/>
    </row>
    <row r="30" spans="1:27" ht="63" customHeight="1" thickBot="1" x14ac:dyDescent="0.3">
      <c r="A30" s="153" t="s">
        <v>147</v>
      </c>
      <c r="B30" s="154" t="s">
        <v>3</v>
      </c>
      <c r="C30" s="154" t="s">
        <v>77</v>
      </c>
      <c r="D30" s="154" t="s">
        <v>133</v>
      </c>
      <c r="E30" s="154" t="s">
        <v>134</v>
      </c>
      <c r="F30" s="154" t="s">
        <v>135</v>
      </c>
      <c r="G30" s="155" t="s">
        <v>136</v>
      </c>
      <c r="H30" s="156" t="s">
        <v>139</v>
      </c>
      <c r="I30" s="154" t="s">
        <v>5</v>
      </c>
      <c r="J30" s="154" t="s">
        <v>78</v>
      </c>
      <c r="K30" s="157" t="s">
        <v>79</v>
      </c>
      <c r="L30" s="157" t="s">
        <v>81</v>
      </c>
      <c r="M30" s="157" t="s">
        <v>82</v>
      </c>
      <c r="N30" s="158" t="s">
        <v>83</v>
      </c>
      <c r="O30" s="833" t="s">
        <v>84</v>
      </c>
      <c r="P30" s="834"/>
      <c r="Q30" s="834"/>
      <c r="R30" s="835"/>
      <c r="S30" s="158" t="s">
        <v>85</v>
      </c>
      <c r="T30" s="159" t="s">
        <v>84</v>
      </c>
      <c r="U30" s="157" t="s">
        <v>85</v>
      </c>
      <c r="V30" s="157" t="s">
        <v>158</v>
      </c>
      <c r="W30" s="157" t="s">
        <v>86</v>
      </c>
      <c r="X30" s="158" t="s">
        <v>155</v>
      </c>
      <c r="Y30" s="74"/>
      <c r="Z30" s="78"/>
      <c r="AA30" s="78"/>
    </row>
    <row r="31" spans="1:27" s="394" customFormat="1" ht="108.75" customHeight="1" x14ac:dyDescent="0.25">
      <c r="A31" s="228"/>
      <c r="B31" s="228"/>
      <c r="C31" s="228"/>
      <c r="D31" s="229"/>
      <c r="E31" s="228"/>
      <c r="F31" s="228"/>
      <c r="G31" s="228"/>
      <c r="H31" s="228"/>
      <c r="I31" s="228"/>
      <c r="J31" s="228"/>
      <c r="K31" s="228"/>
      <c r="L31" s="229"/>
      <c r="M31" s="229"/>
      <c r="N31" s="229"/>
      <c r="O31" s="555"/>
      <c r="P31" s="556"/>
      <c r="Q31" s="556"/>
      <c r="R31" s="557"/>
      <c r="S31" s="405"/>
      <c r="T31" s="230"/>
      <c r="U31" s="170"/>
      <c r="V31" s="228"/>
      <c r="W31" s="554"/>
      <c r="X31" s="291"/>
      <c r="Y31" s="53"/>
      <c r="Z31" s="1"/>
    </row>
    <row r="32" spans="1:27" x14ac:dyDescent="0.25">
      <c r="A32" s="1"/>
      <c r="B32" s="1"/>
      <c r="C32" s="1"/>
      <c r="D32" s="1"/>
      <c r="E32" s="16"/>
      <c r="F32" s="1"/>
      <c r="G32" s="16"/>
      <c r="H32" s="16"/>
      <c r="I32" s="1"/>
      <c r="J32" s="1"/>
      <c r="K32" s="1"/>
      <c r="L32" s="1"/>
      <c r="M32" s="1"/>
      <c r="N32" s="1"/>
      <c r="O32" s="1"/>
      <c r="P32" s="1"/>
      <c r="Q32" s="1"/>
      <c r="R32" s="1"/>
      <c r="S32" s="1"/>
      <c r="T32" s="15"/>
      <c r="U32" s="15"/>
      <c r="V32" s="15"/>
      <c r="W32" s="13"/>
      <c r="X32" s="16"/>
      <c r="Y32" s="1"/>
      <c r="Z32" s="1"/>
    </row>
    <row r="33" spans="1:26" x14ac:dyDescent="0.25">
      <c r="A33" s="1"/>
      <c r="B33" s="1"/>
      <c r="C33" s="1"/>
      <c r="D33" s="1"/>
      <c r="E33" s="16"/>
      <c r="F33" s="1"/>
      <c r="G33" s="16"/>
      <c r="H33" s="16"/>
      <c r="I33" s="1"/>
      <c r="J33" s="1"/>
      <c r="K33" s="1"/>
      <c r="L33" s="1"/>
      <c r="M33" s="1"/>
      <c r="N33" s="1"/>
      <c r="O33" s="1"/>
      <c r="P33" s="1"/>
      <c r="Q33" s="1"/>
      <c r="R33" s="1"/>
      <c r="S33" s="1"/>
      <c r="T33" s="15"/>
      <c r="U33" s="15"/>
      <c r="V33" s="15"/>
      <c r="W33" s="13"/>
      <c r="X33" s="16"/>
      <c r="Y33" s="1"/>
      <c r="Z33" s="1"/>
    </row>
    <row r="34" spans="1:26" x14ac:dyDescent="0.25">
      <c r="A34" s="1"/>
      <c r="B34" s="1"/>
      <c r="C34" s="1"/>
      <c r="D34" s="1"/>
      <c r="E34" s="16"/>
      <c r="F34" s="1"/>
      <c r="G34" s="16"/>
      <c r="H34" s="16"/>
      <c r="I34" s="1"/>
      <c r="J34" s="1"/>
      <c r="K34" s="1"/>
      <c r="L34" s="1"/>
      <c r="M34" s="1"/>
      <c r="N34" s="1"/>
      <c r="O34" s="1"/>
      <c r="P34" s="1"/>
      <c r="Q34" s="1"/>
      <c r="R34" s="1"/>
      <c r="S34" s="1"/>
      <c r="T34" s="15"/>
      <c r="U34" s="15"/>
      <c r="V34" s="15"/>
      <c r="W34" s="13"/>
      <c r="X34" s="16"/>
      <c r="Y34" s="1"/>
      <c r="Z34" s="1"/>
    </row>
    <row r="35" spans="1:26" x14ac:dyDescent="0.25">
      <c r="A35" s="1"/>
      <c r="B35" s="1"/>
      <c r="C35" s="1"/>
      <c r="D35" s="1"/>
      <c r="E35" s="16"/>
      <c r="F35" s="1"/>
      <c r="G35" s="16"/>
      <c r="H35" s="16"/>
      <c r="I35" s="1"/>
      <c r="J35" s="1"/>
      <c r="K35" s="1"/>
      <c r="L35" s="1"/>
      <c r="M35" s="1"/>
      <c r="N35" s="1"/>
      <c r="O35" s="1"/>
      <c r="P35" s="1"/>
      <c r="Q35" s="1"/>
      <c r="R35" s="1"/>
      <c r="S35" s="1"/>
      <c r="T35" s="15"/>
      <c r="U35" s="15"/>
      <c r="V35" s="15"/>
      <c r="W35" s="13"/>
      <c r="X35" s="16"/>
      <c r="Y35" s="1"/>
      <c r="Z35" s="1"/>
    </row>
    <row r="36" spans="1:26" x14ac:dyDescent="0.25">
      <c r="A36" s="1"/>
      <c r="B36" s="1"/>
      <c r="C36" s="1"/>
      <c r="D36" s="1"/>
      <c r="E36" s="16"/>
      <c r="F36" s="1"/>
      <c r="G36" s="16"/>
      <c r="H36" s="16"/>
      <c r="I36" s="1"/>
      <c r="J36" s="1"/>
      <c r="K36" s="1"/>
      <c r="L36" s="1"/>
      <c r="M36" s="1"/>
      <c r="N36" s="1"/>
      <c r="O36" s="1"/>
      <c r="P36" s="1"/>
      <c r="Q36" s="1"/>
      <c r="R36" s="1"/>
      <c r="S36" s="1"/>
      <c r="T36" s="15"/>
      <c r="U36" s="15"/>
      <c r="V36" s="15"/>
      <c r="W36" s="13"/>
      <c r="X36" s="16"/>
      <c r="Y36" s="1"/>
      <c r="Z36" s="1"/>
    </row>
    <row r="37" spans="1:26" x14ac:dyDescent="0.25">
      <c r="A37" s="1"/>
      <c r="B37" s="1"/>
      <c r="C37" s="1"/>
      <c r="D37" s="1"/>
      <c r="E37" s="16"/>
      <c r="F37" s="1"/>
      <c r="G37" s="16"/>
      <c r="H37" s="16"/>
      <c r="I37" s="1"/>
      <c r="J37" s="1"/>
      <c r="K37" s="1"/>
      <c r="L37" s="1"/>
      <c r="M37" s="1"/>
      <c r="N37" s="1"/>
      <c r="O37" s="1"/>
      <c r="P37" s="1"/>
      <c r="Q37" s="1"/>
      <c r="R37" s="1"/>
      <c r="S37" s="1"/>
      <c r="T37" s="15"/>
      <c r="U37" s="15"/>
      <c r="V37" s="15"/>
      <c r="W37" s="13"/>
      <c r="X37" s="16"/>
      <c r="Y37" s="1"/>
      <c r="Z37" s="1"/>
    </row>
    <row r="38" spans="1:26" x14ac:dyDescent="0.25">
      <c r="A38" s="1"/>
      <c r="B38" s="1"/>
      <c r="C38" s="1"/>
      <c r="D38" s="1"/>
      <c r="E38" s="16"/>
      <c r="F38" s="1"/>
      <c r="G38" s="16"/>
      <c r="H38" s="16"/>
      <c r="I38" s="1"/>
      <c r="J38" s="1"/>
      <c r="K38" s="1"/>
      <c r="L38" s="1"/>
      <c r="M38" s="1"/>
      <c r="N38" s="1"/>
      <c r="O38" s="1"/>
      <c r="P38" s="1"/>
      <c r="Q38" s="1"/>
      <c r="R38" s="1"/>
      <c r="S38" s="1"/>
      <c r="T38" s="15"/>
      <c r="U38" s="15"/>
      <c r="V38" s="15"/>
      <c r="W38" s="13"/>
      <c r="X38" s="16"/>
      <c r="Y38" s="1"/>
      <c r="Z38" s="1"/>
    </row>
    <row r="39" spans="1:26" x14ac:dyDescent="0.25">
      <c r="A39" s="1"/>
      <c r="B39" s="1"/>
      <c r="C39" s="1"/>
      <c r="D39" s="1"/>
      <c r="E39" s="16"/>
      <c r="F39" s="1"/>
      <c r="G39" s="16"/>
      <c r="H39" s="16"/>
      <c r="I39" s="1"/>
      <c r="J39" s="1"/>
      <c r="K39" s="1"/>
      <c r="L39" s="1"/>
      <c r="M39" s="1"/>
      <c r="N39" s="1"/>
      <c r="O39" s="1"/>
      <c r="P39" s="1"/>
      <c r="Q39" s="1"/>
      <c r="R39" s="1"/>
      <c r="S39" s="1"/>
      <c r="T39" s="15"/>
      <c r="U39" s="15"/>
      <c r="V39" s="15"/>
      <c r="W39" s="13"/>
      <c r="X39" s="16"/>
      <c r="Y39" s="1"/>
      <c r="Z39" s="1"/>
    </row>
    <row r="40" spans="1:26" x14ac:dyDescent="0.25">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6" x14ac:dyDescent="0.25">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6" x14ac:dyDescent="0.25">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15"/>
      <c r="U86" s="15"/>
      <c r="V86" s="15"/>
      <c r="W86" s="13"/>
      <c r="X86" s="16"/>
      <c r="Y86" s="1"/>
      <c r="Z86" s="1"/>
    </row>
    <row r="87" spans="1:26" x14ac:dyDescent="0.25">
      <c r="A87" s="1"/>
      <c r="B87" s="1"/>
      <c r="C87" s="1"/>
      <c r="D87" s="1"/>
      <c r="E87" s="16"/>
      <c r="F87" s="1"/>
      <c r="G87" s="16"/>
      <c r="H87" s="16"/>
      <c r="I87" s="1"/>
      <c r="J87" s="1"/>
      <c r="K87" s="1"/>
      <c r="L87" s="1"/>
      <c r="M87" s="1"/>
      <c r="N87" s="1"/>
      <c r="O87" s="1"/>
      <c r="P87" s="1"/>
      <c r="Q87" s="1"/>
      <c r="R87" s="1"/>
      <c r="S87" s="1"/>
      <c r="T87" s="15"/>
      <c r="U87" s="15"/>
      <c r="V87" s="15"/>
      <c r="W87" s="13"/>
      <c r="X87" s="16"/>
      <c r="Y87" s="1"/>
      <c r="Z87" s="1"/>
    </row>
    <row r="88" spans="1:26" x14ac:dyDescent="0.25">
      <c r="A88" s="1"/>
      <c r="B88" s="1"/>
      <c r="C88" s="1"/>
      <c r="D88" s="1"/>
      <c r="E88" s="16"/>
      <c r="F88" s="1"/>
      <c r="G88" s="16"/>
      <c r="H88" s="16"/>
      <c r="I88" s="1"/>
      <c r="J88" s="1"/>
      <c r="K88" s="1"/>
      <c r="L88" s="1"/>
      <c r="M88" s="1"/>
      <c r="N88" s="1"/>
      <c r="O88" s="1"/>
      <c r="P88" s="1"/>
      <c r="Q88" s="1"/>
      <c r="R88" s="1"/>
      <c r="S88" s="1"/>
      <c r="T88" s="15"/>
      <c r="U88" s="15"/>
      <c r="V88" s="15"/>
      <c r="W88" s="13"/>
      <c r="X88" s="16"/>
      <c r="Y88" s="1"/>
      <c r="Z88" s="1"/>
    </row>
    <row r="89" spans="1:26" x14ac:dyDescent="0.25">
      <c r="A89" s="1"/>
      <c r="B89" s="1"/>
      <c r="C89" s="1"/>
      <c r="D89" s="1"/>
      <c r="E89" s="16"/>
      <c r="F89" s="1"/>
      <c r="G89" s="16"/>
      <c r="H89" s="16"/>
      <c r="I89" s="1"/>
      <c r="J89" s="1"/>
      <c r="K89" s="1"/>
      <c r="L89" s="1"/>
      <c r="M89" s="1"/>
      <c r="N89" s="1"/>
      <c r="O89" s="1"/>
      <c r="P89" s="1"/>
      <c r="Q89" s="1"/>
      <c r="R89" s="1"/>
      <c r="S89" s="1"/>
      <c r="T89" s="15"/>
      <c r="U89" s="15"/>
      <c r="V89" s="15"/>
      <c r="W89" s="13"/>
      <c r="X89" s="16"/>
      <c r="Y89" s="1"/>
      <c r="Z89" s="1"/>
    </row>
    <row r="90" spans="1:26" x14ac:dyDescent="0.25">
      <c r="A90" s="1"/>
      <c r="B90" s="1"/>
      <c r="C90" s="1"/>
      <c r="D90" s="1"/>
      <c r="E90" s="1"/>
      <c r="F90" s="1"/>
      <c r="G90" s="1"/>
      <c r="H90" s="1"/>
      <c r="I90" s="1"/>
      <c r="J90" s="1"/>
      <c r="K90" s="1"/>
      <c r="L90" s="1"/>
      <c r="M90" s="1"/>
      <c r="N90" s="1"/>
      <c r="O90" s="1"/>
      <c r="P90" s="1"/>
      <c r="Q90" s="1"/>
      <c r="R90" s="1"/>
      <c r="S90" s="1"/>
      <c r="T90" s="1"/>
      <c r="U90" s="1"/>
      <c r="V90" s="1"/>
      <c r="W90" s="13"/>
      <c r="X90" s="1"/>
      <c r="Y90" s="1"/>
      <c r="Z90" s="1"/>
    </row>
    <row r="91" spans="1:26" x14ac:dyDescent="0.25">
      <c r="W91" s="13"/>
    </row>
    <row r="92" spans="1:26" x14ac:dyDescent="0.25">
      <c r="W92" s="13"/>
    </row>
    <row r="93" spans="1:26" x14ac:dyDescent="0.25">
      <c r="W93" s="13"/>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row r="914" spans="23:23" x14ac:dyDescent="0.25">
      <c r="W914" s="13"/>
    </row>
    <row r="915" spans="23:23" x14ac:dyDescent="0.25">
      <c r="W915" s="13"/>
    </row>
    <row r="916" spans="23:23" x14ac:dyDescent="0.25">
      <c r="W916" s="13"/>
    </row>
  </sheetData>
  <mergeCells count="27">
    <mergeCell ref="A17:C20"/>
    <mergeCell ref="D17:W20"/>
    <mergeCell ref="A22:C22"/>
    <mergeCell ref="E22:F22"/>
    <mergeCell ref="H22:J22"/>
    <mergeCell ref="L22:M22"/>
    <mergeCell ref="N22:O22"/>
    <mergeCell ref="A23:C23"/>
    <mergeCell ref="H23:I23"/>
    <mergeCell ref="H24:I24"/>
    <mergeCell ref="H25:I25"/>
    <mergeCell ref="H26:I26"/>
    <mergeCell ref="A29:G29"/>
    <mergeCell ref="H29:N29"/>
    <mergeCell ref="O29:S29"/>
    <mergeCell ref="T29:X29"/>
    <mergeCell ref="O30:R30"/>
    <mergeCell ref="L26:M26"/>
    <mergeCell ref="N26:O26"/>
    <mergeCell ref="L27:M27"/>
    <mergeCell ref="N27:O27"/>
    <mergeCell ref="L23:M23"/>
    <mergeCell ref="N23:O23"/>
    <mergeCell ref="L24:M24"/>
    <mergeCell ref="N24:O24"/>
    <mergeCell ref="L25:M25"/>
    <mergeCell ref="N25:O25"/>
  </mergeCells>
  <conditionalFormatting sqref="W31">
    <cfRule type="containsText" dxfId="56" priority="4" stopIfTrue="1" operator="containsText" text="Cerrada">
      <formula>NOT(ISERROR(SEARCH("Cerrada",W31)))</formula>
    </cfRule>
    <cfRule type="containsText" dxfId="55" priority="5" stopIfTrue="1" operator="containsText" text="En ejecución">
      <formula>NOT(ISERROR(SEARCH("En ejecución",W31)))</formula>
    </cfRule>
    <cfRule type="containsText" dxfId="54" priority="6" stopIfTrue="1" operator="containsText" text="Vencida">
      <formula>NOT(ISERROR(SEARCH("Vencida",W31)))</formula>
    </cfRule>
  </conditionalFormatting>
  <dataValidations count="7">
    <dataValidation type="list" allowBlank="1" showErrorMessage="1" sqref="A23">
      <formula1>PROCESOS</formula1>
    </dataValidation>
    <dataValidation type="list" allowBlank="1" showInputMessage="1" showErrorMessage="1" sqref="B31">
      <formula1>$F$2:$F$6</formula1>
    </dataValidation>
    <dataValidation type="list" allowBlank="1" showInputMessage="1" showErrorMessage="1" sqref="C31">
      <formula1>$D$2:$D$13</formula1>
    </dataValidation>
    <dataValidation type="list" allowBlank="1" showInputMessage="1" showErrorMessage="1" sqref="F31">
      <formula1>$G$2:$G$5</formula1>
    </dataValidation>
    <dataValidation type="list" allowBlank="1" showInputMessage="1" showErrorMessage="1" sqref="I31">
      <formula1>$H$2:$H$3</formula1>
    </dataValidation>
    <dataValidation type="list" allowBlank="1" showInputMessage="1" showErrorMessage="1" sqref="V31">
      <formula1>$J$2:$J$4</formula1>
    </dataValidation>
    <dataValidation type="list" allowBlank="1" showInputMessage="1" showErrorMessage="1" sqref="W31">
      <formula1>$I$2:$I$4</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A919"/>
  <sheetViews>
    <sheetView showGridLines="0" topLeftCell="A17" zoomScale="80" zoomScaleNormal="80" workbookViewId="0">
      <selection activeCell="J24" sqref="J24"/>
    </sheetView>
  </sheetViews>
  <sheetFormatPr baseColWidth="10" defaultColWidth="14.42578125" defaultRowHeight="15" customHeight="1" x14ac:dyDescent="0.25"/>
  <cols>
    <col min="1" max="1" width="6.5703125" style="138" customWidth="1"/>
    <col min="2" max="2" width="10.7109375" style="138" customWidth="1"/>
    <col min="3" max="3" width="17.5703125" style="138" customWidth="1"/>
    <col min="4" max="4" width="21.5703125" style="138" customWidth="1"/>
    <col min="5" max="5" width="52.28515625" style="138" customWidth="1"/>
    <col min="6" max="6" width="24.140625" style="138" customWidth="1"/>
    <col min="7" max="7" width="26.5703125" style="138" customWidth="1"/>
    <col min="8" max="8" width="25.85546875" style="138" customWidth="1"/>
    <col min="9" max="9" width="14" style="138" customWidth="1"/>
    <col min="10" max="10" width="18" style="138" customWidth="1"/>
    <col min="11" max="11" width="18.5703125" style="138" customWidth="1"/>
    <col min="12" max="12" width="20" style="138" customWidth="1"/>
    <col min="13" max="13" width="18.28515625" style="138" customWidth="1"/>
    <col min="14" max="15" width="18" style="138" customWidth="1"/>
    <col min="16" max="16" width="26.28515625" style="138" customWidth="1"/>
    <col min="17" max="17" width="24.85546875" style="138" customWidth="1"/>
    <col min="18" max="18" width="19.42578125" style="138" customWidth="1"/>
    <col min="19" max="19" width="28.140625" style="138" customWidth="1"/>
    <col min="20" max="20" width="57.28515625" style="138" customWidth="1"/>
    <col min="21" max="21" width="40.140625" style="138" customWidth="1"/>
    <col min="22" max="22" width="18.42578125" style="138" customWidth="1"/>
    <col min="23" max="23" width="19.42578125" style="138" customWidth="1"/>
    <col min="24" max="24" width="24.7109375" style="138" customWidth="1"/>
    <col min="25" max="25" width="31.140625" style="138" customWidth="1"/>
    <col min="26" max="26" width="14.42578125" style="138" customWidth="1"/>
    <col min="27" max="28" width="11" style="138" customWidth="1"/>
    <col min="29" max="16384" width="14.42578125" style="138"/>
  </cols>
  <sheetData>
    <row r="1" spans="1:26" ht="44.25" hidden="1" customHeight="1" x14ac:dyDescent="0.35">
      <c r="A1" s="2"/>
      <c r="B1" s="64"/>
      <c r="C1" s="65" t="s">
        <v>1</v>
      </c>
      <c r="D1" s="65" t="s">
        <v>2</v>
      </c>
      <c r="E1" s="5"/>
      <c r="F1" s="6" t="s">
        <v>3</v>
      </c>
      <c r="G1" s="6" t="s">
        <v>137</v>
      </c>
      <c r="H1" s="6" t="s">
        <v>5</v>
      </c>
      <c r="I1" s="6" t="s">
        <v>7</v>
      </c>
      <c r="J1" s="6" t="s">
        <v>158</v>
      </c>
      <c r="K1" s="1"/>
      <c r="L1" s="8"/>
      <c r="M1" s="7"/>
      <c r="N1" s="7"/>
      <c r="O1" s="7"/>
      <c r="P1" s="7"/>
      <c r="Q1" s="7"/>
      <c r="R1" s="7"/>
      <c r="S1" s="1"/>
      <c r="T1" s="1"/>
      <c r="U1" s="1"/>
      <c r="V1" s="1"/>
      <c r="W1" s="1"/>
      <c r="X1" s="1"/>
      <c r="Y1" s="1"/>
    </row>
    <row r="2" spans="1:26" s="55" customFormat="1" ht="26.25" hidden="1" thickBot="1" x14ac:dyDescent="0.25">
      <c r="A2" s="51"/>
      <c r="B2" s="63"/>
      <c r="C2" s="66" t="s">
        <v>8</v>
      </c>
      <c r="D2" s="67" t="s">
        <v>9</v>
      </c>
      <c r="E2" s="58"/>
      <c r="F2" s="70" t="s">
        <v>10</v>
      </c>
      <c r="G2" s="71" t="s">
        <v>154</v>
      </c>
      <c r="H2" s="70" t="s">
        <v>24</v>
      </c>
      <c r="I2" s="125" t="s">
        <v>142</v>
      </c>
      <c r="J2" s="56" t="s">
        <v>156</v>
      </c>
      <c r="K2" s="51"/>
      <c r="L2" s="52"/>
      <c r="M2" s="54"/>
      <c r="N2" s="54"/>
      <c r="O2" s="54"/>
      <c r="P2" s="54"/>
      <c r="Q2" s="54"/>
      <c r="R2" s="54"/>
      <c r="S2" s="51"/>
      <c r="T2" s="51"/>
      <c r="U2" s="51"/>
      <c r="V2" s="51"/>
      <c r="W2" s="51"/>
      <c r="X2" s="51"/>
      <c r="Y2" s="51"/>
    </row>
    <row r="3" spans="1:26" s="55" customFormat="1" ht="26.25" hidden="1" thickBot="1" x14ac:dyDescent="0.25">
      <c r="A3" s="51"/>
      <c r="B3" s="63"/>
      <c r="C3" s="66" t="s">
        <v>14</v>
      </c>
      <c r="D3" s="67" t="s">
        <v>15</v>
      </c>
      <c r="E3" s="58"/>
      <c r="F3" s="70" t="s">
        <v>128</v>
      </c>
      <c r="G3" s="71" t="s">
        <v>11</v>
      </c>
      <c r="H3" s="71" t="s">
        <v>140</v>
      </c>
      <c r="I3" s="127" t="s">
        <v>143</v>
      </c>
      <c r="J3" s="56" t="s">
        <v>159</v>
      </c>
      <c r="K3" s="51"/>
      <c r="L3" s="52"/>
      <c r="M3" s="54"/>
      <c r="N3" s="54"/>
      <c r="O3" s="54"/>
      <c r="P3" s="54"/>
      <c r="Q3" s="54"/>
      <c r="R3" s="54"/>
      <c r="S3" s="51"/>
      <c r="T3" s="51"/>
      <c r="U3" s="51"/>
      <c r="V3" s="51"/>
      <c r="W3" s="51"/>
      <c r="X3" s="51"/>
      <c r="Y3" s="51"/>
    </row>
    <row r="4" spans="1:26" s="55" customFormat="1" ht="26.25" hidden="1" thickBot="1" x14ac:dyDescent="0.25">
      <c r="A4" s="51"/>
      <c r="B4" s="63"/>
      <c r="C4" s="66" t="s">
        <v>119</v>
      </c>
      <c r="D4" s="67" t="s">
        <v>123</v>
      </c>
      <c r="E4" s="58"/>
      <c r="F4" s="70" t="s">
        <v>129</v>
      </c>
      <c r="G4" s="71" t="s">
        <v>138</v>
      </c>
      <c r="H4" s="59"/>
      <c r="I4" s="126" t="s">
        <v>30</v>
      </c>
      <c r="J4" s="56" t="s">
        <v>157</v>
      </c>
      <c r="K4" s="51"/>
      <c r="L4" s="52"/>
      <c r="M4" s="54"/>
      <c r="N4" s="54"/>
      <c r="O4" s="54"/>
      <c r="P4" s="54"/>
      <c r="Q4" s="54"/>
      <c r="R4" s="54"/>
      <c r="S4" s="51"/>
      <c r="T4" s="51"/>
      <c r="U4" s="51"/>
      <c r="V4" s="51"/>
      <c r="W4" s="51"/>
      <c r="X4" s="51"/>
      <c r="Y4" s="51"/>
    </row>
    <row r="5" spans="1:26" s="55" customFormat="1" ht="39" hidden="1" thickBot="1" x14ac:dyDescent="0.25">
      <c r="A5" s="51"/>
      <c r="B5" s="63"/>
      <c r="C5" s="67" t="s">
        <v>117</v>
      </c>
      <c r="D5" s="67" t="s">
        <v>125</v>
      </c>
      <c r="E5" s="58"/>
      <c r="F5" s="71" t="s">
        <v>130</v>
      </c>
      <c r="G5" s="71" t="s">
        <v>17</v>
      </c>
      <c r="H5" s="57"/>
      <c r="I5" s="56"/>
      <c r="J5" s="56"/>
      <c r="K5" s="51"/>
      <c r="L5" s="52"/>
      <c r="M5" s="54"/>
      <c r="N5" s="54"/>
      <c r="O5" s="54"/>
      <c r="P5" s="54"/>
      <c r="Q5" s="54"/>
      <c r="R5" s="54"/>
      <c r="S5" s="51"/>
      <c r="T5" s="51"/>
      <c r="U5" s="51"/>
      <c r="V5" s="51"/>
      <c r="W5" s="51"/>
      <c r="X5" s="51"/>
      <c r="Y5" s="51"/>
    </row>
    <row r="6" spans="1:26" s="55" customFormat="1" ht="26.25" hidden="1" thickBot="1" x14ac:dyDescent="0.25">
      <c r="A6" s="51"/>
      <c r="B6" s="63"/>
      <c r="C6" s="66" t="s">
        <v>38</v>
      </c>
      <c r="D6" s="67" t="s">
        <v>124</v>
      </c>
      <c r="F6" s="71" t="s">
        <v>131</v>
      </c>
      <c r="G6" s="57"/>
      <c r="H6" s="57"/>
      <c r="I6" s="56"/>
      <c r="J6" s="56"/>
      <c r="K6" s="51"/>
      <c r="L6" s="52"/>
      <c r="M6" s="54"/>
      <c r="N6" s="54"/>
      <c r="O6" s="54"/>
      <c r="P6" s="54"/>
      <c r="Q6" s="54"/>
      <c r="R6" s="54"/>
      <c r="S6" s="51"/>
      <c r="T6" s="51"/>
      <c r="U6" s="51"/>
      <c r="V6" s="51"/>
      <c r="W6" s="51"/>
      <c r="X6" s="51"/>
      <c r="Y6" s="51"/>
    </row>
    <row r="7" spans="1:26" s="55" customFormat="1" ht="26.25" hidden="1" thickBot="1" x14ac:dyDescent="0.25">
      <c r="A7" s="51"/>
      <c r="B7" s="63"/>
      <c r="C7" s="66" t="s">
        <v>42</v>
      </c>
      <c r="D7" s="67" t="s">
        <v>126</v>
      </c>
      <c r="E7" s="58"/>
      <c r="F7" s="59"/>
      <c r="G7" s="57"/>
      <c r="H7" s="57"/>
      <c r="I7" s="60"/>
      <c r="J7" s="60"/>
      <c r="K7" s="51"/>
      <c r="L7" s="52"/>
      <c r="M7" s="54"/>
      <c r="N7" s="54"/>
      <c r="O7" s="54"/>
      <c r="P7" s="54"/>
      <c r="Q7" s="54"/>
      <c r="R7" s="54"/>
      <c r="S7" s="51"/>
      <c r="T7" s="51"/>
      <c r="U7" s="51"/>
      <c r="V7" s="51"/>
      <c r="W7" s="51"/>
      <c r="X7" s="51"/>
      <c r="Y7" s="51"/>
    </row>
    <row r="8" spans="1:26" s="55" customFormat="1" ht="26.25" hidden="1" thickBot="1" x14ac:dyDescent="0.25">
      <c r="A8" s="51"/>
      <c r="B8" s="63"/>
      <c r="C8" s="66" t="s">
        <v>45</v>
      </c>
      <c r="D8" s="67" t="s">
        <v>35</v>
      </c>
      <c r="E8" s="58"/>
      <c r="F8" s="59"/>
      <c r="G8" s="57"/>
      <c r="H8" s="57"/>
      <c r="I8" s="56"/>
      <c r="J8" s="56"/>
      <c r="K8" s="51"/>
      <c r="L8" s="52"/>
      <c r="M8" s="54"/>
      <c r="N8" s="54"/>
      <c r="O8" s="54"/>
      <c r="P8" s="54"/>
      <c r="Q8" s="54"/>
      <c r="R8" s="54"/>
      <c r="S8" s="51"/>
      <c r="T8" s="51"/>
      <c r="U8" s="51"/>
      <c r="V8" s="51"/>
      <c r="W8" s="51"/>
      <c r="X8" s="51"/>
      <c r="Y8" s="51"/>
    </row>
    <row r="9" spans="1:26" s="55" customFormat="1" ht="51.75" hidden="1" thickBot="1" x14ac:dyDescent="0.25">
      <c r="A9" s="51"/>
      <c r="B9" s="63"/>
      <c r="C9" s="66" t="s">
        <v>120</v>
      </c>
      <c r="D9" s="67" t="s">
        <v>39</v>
      </c>
      <c r="E9" s="58"/>
      <c r="F9" s="57"/>
      <c r="G9" s="57"/>
      <c r="H9" s="57"/>
      <c r="I9" s="56"/>
      <c r="J9" s="56"/>
      <c r="K9" s="51"/>
      <c r="L9" s="52"/>
      <c r="M9" s="54"/>
      <c r="N9" s="54"/>
      <c r="O9" s="54"/>
      <c r="P9" s="54"/>
      <c r="Q9" s="54"/>
      <c r="R9" s="54"/>
      <c r="S9" s="51"/>
      <c r="T9" s="51"/>
      <c r="U9" s="51"/>
      <c r="V9" s="51"/>
      <c r="W9" s="51"/>
      <c r="X9" s="51"/>
      <c r="Y9" s="51"/>
    </row>
    <row r="10" spans="1:26" s="55" customFormat="1" ht="26.25" hidden="1" thickBot="1" x14ac:dyDescent="0.25">
      <c r="A10" s="51"/>
      <c r="B10" s="63"/>
      <c r="C10" s="66" t="s">
        <v>50</v>
      </c>
      <c r="D10" s="67" t="s">
        <v>43</v>
      </c>
      <c r="E10" s="58"/>
      <c r="F10" s="57"/>
      <c r="G10" s="57"/>
      <c r="H10" s="57"/>
      <c r="I10" s="56"/>
      <c r="J10" s="56"/>
      <c r="K10" s="51"/>
      <c r="L10" s="52"/>
      <c r="M10" s="54"/>
      <c r="N10" s="54"/>
      <c r="O10" s="54"/>
      <c r="P10" s="54"/>
      <c r="Q10" s="54"/>
      <c r="R10" s="54"/>
      <c r="S10" s="51"/>
      <c r="T10" s="51"/>
      <c r="U10" s="51"/>
      <c r="V10" s="51"/>
      <c r="W10" s="51"/>
      <c r="X10" s="51"/>
      <c r="Y10" s="51"/>
    </row>
    <row r="11" spans="1:26" s="55" customFormat="1" ht="39" hidden="1" thickBot="1" x14ac:dyDescent="0.25">
      <c r="A11" s="51"/>
      <c r="B11" s="63"/>
      <c r="C11" s="66" t="s">
        <v>52</v>
      </c>
      <c r="D11" s="67" t="s">
        <v>132</v>
      </c>
      <c r="E11" s="58"/>
      <c r="F11" s="57"/>
      <c r="G11" s="57"/>
      <c r="H11" s="57"/>
      <c r="I11" s="56"/>
      <c r="J11" s="56"/>
      <c r="K11" s="51"/>
      <c r="L11" s="52"/>
      <c r="M11" s="54"/>
      <c r="N11" s="54"/>
      <c r="O11" s="54"/>
      <c r="P11" s="54"/>
      <c r="Q11" s="54"/>
      <c r="R11" s="54"/>
      <c r="S11" s="51"/>
      <c r="T11" s="51"/>
      <c r="U11" s="51"/>
      <c r="V11" s="51"/>
      <c r="W11" s="51"/>
      <c r="X11" s="51"/>
      <c r="Y11" s="51"/>
    </row>
    <row r="12" spans="1:26" s="55" customFormat="1" ht="26.25" hidden="1" thickBot="1" x14ac:dyDescent="0.25">
      <c r="A12" s="51"/>
      <c r="B12" s="63"/>
      <c r="C12" s="66" t="s">
        <v>54</v>
      </c>
      <c r="D12" s="67" t="s">
        <v>127</v>
      </c>
      <c r="E12" s="58"/>
      <c r="F12" s="61"/>
      <c r="G12" s="61"/>
      <c r="H12" s="61"/>
      <c r="I12" s="62"/>
      <c r="J12" s="54"/>
      <c r="K12" s="54"/>
      <c r="L12" s="51"/>
      <c r="M12" s="52"/>
      <c r="N12" s="54"/>
      <c r="O12" s="54"/>
      <c r="P12" s="54"/>
      <c r="Q12" s="54"/>
      <c r="R12" s="54"/>
      <c r="S12" s="54"/>
      <c r="T12" s="51"/>
      <c r="U12" s="51"/>
      <c r="V12" s="51"/>
      <c r="W12" s="51"/>
      <c r="X12" s="51"/>
      <c r="Y12" s="51"/>
      <c r="Z12" s="51"/>
    </row>
    <row r="13" spans="1:26" s="55" customFormat="1" ht="39" hidden="1" thickBot="1" x14ac:dyDescent="0.25">
      <c r="A13" s="51"/>
      <c r="B13" s="63"/>
      <c r="C13" s="66" t="s">
        <v>55</v>
      </c>
      <c r="D13" s="67" t="s">
        <v>53</v>
      </c>
      <c r="E13" s="58"/>
      <c r="F13" s="61"/>
      <c r="G13" s="61"/>
      <c r="H13" s="61"/>
      <c r="I13" s="62"/>
      <c r="J13" s="54"/>
      <c r="K13" s="54"/>
      <c r="L13" s="51"/>
      <c r="M13" s="52"/>
      <c r="N13" s="54"/>
      <c r="O13" s="54"/>
      <c r="P13" s="54"/>
      <c r="Q13" s="54"/>
      <c r="R13" s="54"/>
      <c r="S13" s="54"/>
      <c r="T13" s="51"/>
      <c r="U13" s="51"/>
      <c r="V13" s="51"/>
      <c r="W13" s="51"/>
      <c r="X13" s="51"/>
      <c r="Y13" s="51"/>
      <c r="Z13" s="51"/>
    </row>
    <row r="14" spans="1:26" s="55" customFormat="1" ht="26.25" hidden="1" thickBot="1" x14ac:dyDescent="0.25">
      <c r="A14" s="51"/>
      <c r="B14" s="63"/>
      <c r="C14" s="67" t="s">
        <v>121</v>
      </c>
      <c r="D14" s="68"/>
      <c r="E14" s="58"/>
      <c r="F14" s="61"/>
      <c r="G14" s="61"/>
      <c r="H14" s="61"/>
      <c r="I14" s="62"/>
      <c r="J14" s="54"/>
      <c r="K14" s="54"/>
      <c r="L14" s="51"/>
      <c r="M14" s="52"/>
      <c r="N14" s="54"/>
      <c r="O14" s="54"/>
      <c r="P14" s="54"/>
      <c r="Q14" s="54"/>
      <c r="R14" s="54"/>
      <c r="S14" s="54"/>
      <c r="T14" s="51"/>
      <c r="U14" s="51"/>
      <c r="V14" s="51"/>
      <c r="W14" s="51"/>
      <c r="X14" s="51"/>
      <c r="Y14" s="51"/>
      <c r="Z14" s="51"/>
    </row>
    <row r="15" spans="1:26" s="55" customFormat="1" ht="39" hidden="1" thickBot="1" x14ac:dyDescent="0.25">
      <c r="A15" s="51"/>
      <c r="B15" s="63"/>
      <c r="C15" s="69" t="s">
        <v>21</v>
      </c>
      <c r="D15" s="67"/>
      <c r="E15" s="58"/>
      <c r="F15" s="61"/>
      <c r="G15" s="61"/>
      <c r="H15" s="61"/>
      <c r="I15" s="62"/>
      <c r="J15" s="54"/>
      <c r="K15" s="54"/>
      <c r="L15" s="51"/>
      <c r="M15" s="52"/>
      <c r="N15" s="54"/>
      <c r="O15" s="54"/>
      <c r="P15" s="54"/>
      <c r="Q15" s="54"/>
      <c r="R15" s="54"/>
      <c r="S15" s="54"/>
      <c r="T15" s="51"/>
      <c r="U15" s="51"/>
      <c r="V15" s="51"/>
      <c r="W15" s="51"/>
      <c r="X15" s="51"/>
      <c r="Y15" s="51"/>
      <c r="Z15" s="51"/>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767"/>
      <c r="B17" s="697"/>
      <c r="C17" s="698"/>
      <c r="D17" s="773" t="s">
        <v>56</v>
      </c>
      <c r="E17" s="774"/>
      <c r="F17" s="774"/>
      <c r="G17" s="774"/>
      <c r="H17" s="774"/>
      <c r="I17" s="774"/>
      <c r="J17" s="774"/>
      <c r="K17" s="774"/>
      <c r="L17" s="774"/>
      <c r="M17" s="774"/>
      <c r="N17" s="774"/>
      <c r="O17" s="774"/>
      <c r="P17" s="774"/>
      <c r="Q17" s="774"/>
      <c r="R17" s="774"/>
      <c r="S17" s="774"/>
      <c r="T17" s="774"/>
      <c r="U17" s="774"/>
      <c r="V17" s="774"/>
      <c r="W17" s="775"/>
      <c r="X17" s="614" t="s">
        <v>57</v>
      </c>
      <c r="Z17" s="1"/>
    </row>
    <row r="18" spans="1:27" ht="27.75" customHeight="1" x14ac:dyDescent="0.25">
      <c r="A18" s="768"/>
      <c r="B18" s="769"/>
      <c r="C18" s="770"/>
      <c r="D18" s="776"/>
      <c r="E18" s="777"/>
      <c r="F18" s="777"/>
      <c r="G18" s="777"/>
      <c r="H18" s="777"/>
      <c r="I18" s="777"/>
      <c r="J18" s="777"/>
      <c r="K18" s="777"/>
      <c r="L18" s="777"/>
      <c r="M18" s="777"/>
      <c r="N18" s="777"/>
      <c r="O18" s="777"/>
      <c r="P18" s="777"/>
      <c r="Q18" s="777"/>
      <c r="R18" s="777"/>
      <c r="S18" s="777"/>
      <c r="T18" s="777"/>
      <c r="U18" s="777"/>
      <c r="V18" s="777"/>
      <c r="W18" s="778"/>
      <c r="X18" s="616" t="s">
        <v>1034</v>
      </c>
      <c r="Z18" s="1"/>
    </row>
    <row r="19" spans="1:27" ht="63" customHeight="1" x14ac:dyDescent="0.25">
      <c r="A19" s="768"/>
      <c r="B19" s="769"/>
      <c r="C19" s="770"/>
      <c r="D19" s="776"/>
      <c r="E19" s="777"/>
      <c r="F19" s="777"/>
      <c r="G19" s="777"/>
      <c r="H19" s="777"/>
      <c r="I19" s="777"/>
      <c r="J19" s="777"/>
      <c r="K19" s="777"/>
      <c r="L19" s="777"/>
      <c r="M19" s="777"/>
      <c r="N19" s="777"/>
      <c r="O19" s="777"/>
      <c r="P19" s="777"/>
      <c r="Q19" s="777"/>
      <c r="R19" s="777"/>
      <c r="S19" s="777"/>
      <c r="T19" s="777"/>
      <c r="U19" s="777"/>
      <c r="V19" s="777"/>
      <c r="W19" s="778"/>
      <c r="X19" s="616" t="s">
        <v>1035</v>
      </c>
      <c r="Z19" s="1"/>
    </row>
    <row r="20" spans="1:27" ht="27.75" customHeight="1" thickBot="1" x14ac:dyDescent="0.3">
      <c r="A20" s="771"/>
      <c r="B20" s="655"/>
      <c r="C20" s="772"/>
      <c r="D20" s="779"/>
      <c r="E20" s="780"/>
      <c r="F20" s="780"/>
      <c r="G20" s="780"/>
      <c r="H20" s="780"/>
      <c r="I20" s="780"/>
      <c r="J20" s="780"/>
      <c r="K20" s="780"/>
      <c r="L20" s="780"/>
      <c r="M20" s="780"/>
      <c r="N20" s="780"/>
      <c r="O20" s="780"/>
      <c r="P20" s="780"/>
      <c r="Q20" s="780"/>
      <c r="R20" s="780"/>
      <c r="S20" s="780"/>
      <c r="T20" s="780"/>
      <c r="U20" s="780"/>
      <c r="V20" s="780"/>
      <c r="W20" s="781"/>
      <c r="X20" s="613"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2"/>
      <c r="W21" s="20"/>
      <c r="X21" s="21"/>
    </row>
    <row r="22" spans="1:27" ht="63" customHeight="1" thickBot="1" x14ac:dyDescent="0.3">
      <c r="A22" s="857" t="s">
        <v>59</v>
      </c>
      <c r="B22" s="858"/>
      <c r="C22" s="859"/>
      <c r="D22" s="23"/>
      <c r="E22" s="871" t="str">
        <f>CONCATENATE("INFORME DE SEGUIMIENTO DEL PROCESO ",A23)</f>
        <v>INFORME DE SEGUIMIENTO DEL PROCESO INVESTIGACIÓN Y DESARROLLO PEDAGÓGICO</v>
      </c>
      <c r="F22" s="872"/>
      <c r="G22" s="21"/>
      <c r="H22" s="863" t="s">
        <v>60</v>
      </c>
      <c r="I22" s="864"/>
      <c r="J22" s="865"/>
      <c r="K22" s="83"/>
      <c r="L22" s="87"/>
      <c r="M22" s="87"/>
      <c r="N22" s="87"/>
      <c r="O22" s="87"/>
      <c r="P22" s="87"/>
      <c r="Q22" s="87"/>
      <c r="R22" s="87"/>
      <c r="S22" s="87"/>
      <c r="T22" s="87"/>
      <c r="U22" s="87"/>
      <c r="V22" s="87"/>
      <c r="W22" s="87"/>
      <c r="X22" s="86"/>
    </row>
    <row r="23" spans="1:27" ht="82.5" customHeight="1" thickBot="1" x14ac:dyDescent="0.3">
      <c r="A23" s="874" t="s">
        <v>117</v>
      </c>
      <c r="B23" s="875"/>
      <c r="C23" s="876"/>
      <c r="D23" s="23"/>
      <c r="E23" s="93" t="s">
        <v>144</v>
      </c>
      <c r="F23" s="94">
        <f>COUNTA(E31:E40)</f>
        <v>0</v>
      </c>
      <c r="G23" s="21"/>
      <c r="H23" s="866" t="s">
        <v>66</v>
      </c>
      <c r="I23" s="867"/>
      <c r="J23" s="94">
        <f>COUNTIF(I37:I40,"Acción correctiva")</f>
        <v>0</v>
      </c>
      <c r="K23" s="88"/>
      <c r="L23" s="87"/>
      <c r="M23" s="87"/>
      <c r="N23" s="87"/>
      <c r="O23" s="87"/>
      <c r="P23" s="87"/>
      <c r="Q23" s="87"/>
      <c r="R23" s="87"/>
      <c r="S23" s="87"/>
      <c r="T23" s="87"/>
      <c r="U23" s="86"/>
      <c r="V23" s="86"/>
      <c r="W23" s="23"/>
      <c r="X23" s="86"/>
    </row>
    <row r="24" spans="1:27" ht="48.75" customHeight="1" thickBot="1" x14ac:dyDescent="0.4">
      <c r="A24" s="27"/>
      <c r="B24" s="23"/>
      <c r="C24" s="23"/>
      <c r="D24" s="28"/>
      <c r="E24" s="95" t="s">
        <v>61</v>
      </c>
      <c r="F24" s="96">
        <f>COUNTA(H31:H40)</f>
        <v>0</v>
      </c>
      <c r="G24" s="24"/>
      <c r="H24" s="868" t="s">
        <v>149</v>
      </c>
      <c r="I24" s="869"/>
      <c r="J24" s="99">
        <f>COUNTIF(I37:I40,"Acción Preventiva y/o de mejora")</f>
        <v>0</v>
      </c>
      <c r="K24" s="88"/>
      <c r="L24" s="87"/>
      <c r="M24" s="87"/>
      <c r="N24" s="87"/>
      <c r="O24" s="87"/>
      <c r="P24" s="87"/>
      <c r="Q24" s="87"/>
      <c r="R24" s="88"/>
      <c r="S24" s="88"/>
      <c r="T24" s="88"/>
      <c r="U24" s="86"/>
      <c r="V24" s="86"/>
      <c r="W24" s="23"/>
      <c r="X24" s="86"/>
    </row>
    <row r="25" spans="1:27" ht="53.25" customHeight="1" x14ac:dyDescent="0.35">
      <c r="A25" s="27"/>
      <c r="B25" s="23"/>
      <c r="C25" s="23"/>
      <c r="D25" s="33"/>
      <c r="E25" s="97" t="s">
        <v>145</v>
      </c>
      <c r="F25" s="96">
        <f>COUNTIF(W31:W35, "Vencida")</f>
        <v>0</v>
      </c>
      <c r="G25" s="24"/>
      <c r="H25" s="870"/>
      <c r="I25" s="870"/>
      <c r="J25" s="89"/>
      <c r="K25" s="88"/>
      <c r="L25" s="87"/>
      <c r="M25" s="87"/>
      <c r="N25" s="87"/>
      <c r="O25" s="87"/>
      <c r="P25" s="87"/>
      <c r="Q25" s="87"/>
      <c r="R25" s="88"/>
      <c r="S25" s="88"/>
      <c r="T25" s="88"/>
      <c r="U25" s="86"/>
      <c r="V25" s="86"/>
      <c r="W25" s="23"/>
      <c r="X25" s="47"/>
    </row>
    <row r="26" spans="1:27" ht="48.75" customHeight="1" x14ac:dyDescent="0.35">
      <c r="A26" s="27"/>
      <c r="B26" s="23"/>
      <c r="C26" s="23"/>
      <c r="D26" s="28"/>
      <c r="E26" s="97" t="s">
        <v>146</v>
      </c>
      <c r="F26" s="270">
        <f>COUNTIF(W31:W40, "En ejecución")</f>
        <v>0</v>
      </c>
      <c r="G26" s="24"/>
      <c r="H26" s="870"/>
      <c r="I26" s="870"/>
      <c r="J26" s="139"/>
      <c r="K26" s="89"/>
      <c r="L26" s="87"/>
      <c r="M26" s="87"/>
      <c r="N26" s="87"/>
      <c r="O26" s="87"/>
      <c r="P26" s="87"/>
      <c r="Q26" s="87"/>
      <c r="R26" s="88"/>
      <c r="S26" s="88"/>
      <c r="T26" s="88"/>
      <c r="U26" s="86"/>
      <c r="V26" s="86"/>
      <c r="W26" s="23"/>
      <c r="X26" s="47"/>
    </row>
    <row r="27" spans="1:27" ht="51" customHeight="1" thickBot="1" x14ac:dyDescent="0.4">
      <c r="A27" s="27"/>
      <c r="B27" s="23"/>
      <c r="C27" s="23"/>
      <c r="D27" s="33"/>
      <c r="E27" s="98" t="s">
        <v>148</v>
      </c>
      <c r="F27" s="99">
        <f>COUNTIF(W31:W40,"Cerrada")</f>
        <v>0</v>
      </c>
      <c r="G27" s="24"/>
      <c r="H27" s="25"/>
      <c r="I27" s="85"/>
      <c r="J27" s="84"/>
      <c r="K27" s="84"/>
      <c r="L27" s="87"/>
      <c r="M27" s="87"/>
      <c r="N27" s="87"/>
      <c r="O27" s="87"/>
      <c r="P27" s="87"/>
      <c r="Q27" s="87"/>
      <c r="R27" s="88"/>
      <c r="S27" s="88"/>
      <c r="T27" s="88"/>
      <c r="U27" s="86"/>
      <c r="V27" s="86"/>
      <c r="W27" s="23"/>
      <c r="X27" s="47"/>
    </row>
    <row r="28" spans="1:27" ht="41.25" customHeight="1" thickBot="1" x14ac:dyDescent="0.4">
      <c r="A28" s="27"/>
      <c r="B28" s="23"/>
      <c r="C28" s="23"/>
      <c r="D28" s="23"/>
      <c r="E28" s="79"/>
      <c r="F28" s="80"/>
      <c r="G28" s="24"/>
      <c r="H28" s="25"/>
      <c r="I28" s="81"/>
      <c r="J28" s="82"/>
      <c r="K28" s="81"/>
      <c r="L28" s="82"/>
      <c r="M28" s="92"/>
      <c r="N28" s="26"/>
      <c r="O28" s="26"/>
      <c r="P28" s="26"/>
      <c r="Q28" s="26"/>
      <c r="R28" s="20"/>
      <c r="S28" s="20"/>
      <c r="T28" s="20"/>
      <c r="U28" s="20"/>
      <c r="V28" s="20"/>
      <c r="W28" s="20"/>
      <c r="X28" s="20"/>
    </row>
    <row r="29" spans="1:27" s="73" customFormat="1" ht="45" customHeight="1" thickBot="1" x14ac:dyDescent="0.25">
      <c r="A29" s="791" t="s">
        <v>73</v>
      </c>
      <c r="B29" s="792"/>
      <c r="C29" s="792"/>
      <c r="D29" s="792"/>
      <c r="E29" s="792"/>
      <c r="F29" s="792"/>
      <c r="G29" s="793"/>
      <c r="H29" s="764" t="s">
        <v>74</v>
      </c>
      <c r="I29" s="765"/>
      <c r="J29" s="765"/>
      <c r="K29" s="765"/>
      <c r="L29" s="765"/>
      <c r="M29" s="765"/>
      <c r="N29" s="766"/>
      <c r="O29" s="782" t="s">
        <v>75</v>
      </c>
      <c r="P29" s="873"/>
      <c r="Q29" s="873"/>
      <c r="R29" s="873"/>
      <c r="S29" s="783"/>
      <c r="T29" s="784" t="s">
        <v>141</v>
      </c>
      <c r="U29" s="785"/>
      <c r="V29" s="785"/>
      <c r="W29" s="785"/>
      <c r="X29" s="786"/>
      <c r="Y29" s="75"/>
      <c r="Z29" s="76"/>
      <c r="AA29" s="77"/>
    </row>
    <row r="30" spans="1:27" ht="63" customHeight="1" thickBot="1" x14ac:dyDescent="0.3">
      <c r="A30" s="153" t="s">
        <v>147</v>
      </c>
      <c r="B30" s="154" t="s">
        <v>3</v>
      </c>
      <c r="C30" s="154" t="s">
        <v>77</v>
      </c>
      <c r="D30" s="154" t="s">
        <v>133</v>
      </c>
      <c r="E30" s="154" t="s">
        <v>134</v>
      </c>
      <c r="F30" s="154" t="s">
        <v>135</v>
      </c>
      <c r="G30" s="155" t="s">
        <v>136</v>
      </c>
      <c r="H30" s="156" t="s">
        <v>139</v>
      </c>
      <c r="I30" s="154" t="s">
        <v>5</v>
      </c>
      <c r="J30" s="154" t="s">
        <v>78</v>
      </c>
      <c r="K30" s="157" t="s">
        <v>79</v>
      </c>
      <c r="L30" s="157" t="s">
        <v>81</v>
      </c>
      <c r="M30" s="157" t="s">
        <v>82</v>
      </c>
      <c r="N30" s="158" t="s">
        <v>83</v>
      </c>
      <c r="O30" s="833" t="s">
        <v>84</v>
      </c>
      <c r="P30" s="834"/>
      <c r="Q30" s="834"/>
      <c r="R30" s="835"/>
      <c r="S30" s="158" t="s">
        <v>85</v>
      </c>
      <c r="T30" s="159" t="s">
        <v>84</v>
      </c>
      <c r="U30" s="157" t="s">
        <v>85</v>
      </c>
      <c r="V30" s="157" t="s">
        <v>158</v>
      </c>
      <c r="W30" s="157" t="s">
        <v>86</v>
      </c>
      <c r="X30" s="158" t="s">
        <v>155</v>
      </c>
      <c r="Y30" s="74"/>
      <c r="Z30" s="78"/>
      <c r="AA30" s="78"/>
    </row>
    <row r="37" spans="1:26" x14ac:dyDescent="0.25">
      <c r="A37" s="1"/>
      <c r="B37" s="1"/>
      <c r="C37" s="1"/>
      <c r="D37" s="1"/>
      <c r="E37" s="16"/>
      <c r="F37" s="1"/>
      <c r="G37" s="16"/>
      <c r="H37" s="16"/>
      <c r="I37" s="1"/>
      <c r="J37" s="1"/>
      <c r="K37" s="1"/>
      <c r="L37" s="1"/>
      <c r="M37" s="1"/>
      <c r="N37" s="1"/>
      <c r="O37" s="1"/>
      <c r="P37" s="1"/>
      <c r="Q37" s="1"/>
      <c r="R37" s="1"/>
      <c r="S37" s="1"/>
      <c r="T37" s="15"/>
      <c r="U37" s="15"/>
      <c r="V37" s="15"/>
      <c r="W37" s="13"/>
      <c r="X37" s="16"/>
      <c r="Y37" s="1"/>
      <c r="Z37" s="1"/>
    </row>
    <row r="38" spans="1:26" x14ac:dyDescent="0.25">
      <c r="A38" s="1"/>
      <c r="B38" s="1"/>
      <c r="C38" s="1"/>
      <c r="D38" s="1"/>
      <c r="E38" s="16"/>
      <c r="F38" s="1"/>
      <c r="G38" s="16"/>
      <c r="H38" s="16"/>
      <c r="I38" s="1"/>
      <c r="J38" s="1"/>
      <c r="K38" s="1"/>
      <c r="L38" s="1"/>
      <c r="M38" s="1"/>
      <c r="N38" s="1"/>
      <c r="O38" s="1"/>
      <c r="P38" s="1"/>
      <c r="Q38" s="1"/>
      <c r="R38" s="1"/>
      <c r="S38" s="1"/>
      <c r="T38" s="15"/>
      <c r="U38" s="15"/>
      <c r="V38" s="15"/>
      <c r="W38" s="13"/>
      <c r="X38" s="16"/>
      <c r="Y38" s="1"/>
      <c r="Z38" s="1"/>
    </row>
    <row r="39" spans="1:26" x14ac:dyDescent="0.25">
      <c r="A39" s="1"/>
      <c r="B39" s="1"/>
      <c r="C39" s="1"/>
      <c r="D39" s="1"/>
      <c r="E39" s="16"/>
      <c r="F39" s="1"/>
      <c r="G39" s="16"/>
      <c r="H39" s="16"/>
      <c r="I39" s="1"/>
      <c r="J39" s="1"/>
      <c r="K39" s="1"/>
      <c r="L39" s="1"/>
      <c r="M39" s="1"/>
      <c r="N39" s="1"/>
      <c r="O39" s="1"/>
      <c r="P39" s="1"/>
      <c r="Q39" s="1"/>
      <c r="R39" s="1"/>
      <c r="S39" s="1"/>
      <c r="T39" s="15"/>
      <c r="U39" s="15"/>
      <c r="V39" s="15"/>
      <c r="W39" s="13"/>
      <c r="X39" s="16"/>
      <c r="Y39" s="1"/>
      <c r="Z39" s="1"/>
    </row>
    <row r="40" spans="1:26" x14ac:dyDescent="0.25">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6" x14ac:dyDescent="0.25">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6" x14ac:dyDescent="0.25">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15"/>
      <c r="U86" s="15"/>
      <c r="V86" s="15"/>
      <c r="W86" s="13"/>
      <c r="X86" s="16"/>
      <c r="Y86" s="1"/>
      <c r="Z86" s="1"/>
    </row>
    <row r="87" spans="1:26" x14ac:dyDescent="0.25">
      <c r="A87" s="1"/>
      <c r="B87" s="1"/>
      <c r="C87" s="1"/>
      <c r="D87" s="1"/>
      <c r="E87" s="16"/>
      <c r="F87" s="1"/>
      <c r="G87" s="16"/>
      <c r="H87" s="16"/>
      <c r="I87" s="1"/>
      <c r="J87" s="1"/>
      <c r="K87" s="1"/>
      <c r="L87" s="1"/>
      <c r="M87" s="1"/>
      <c r="N87" s="1"/>
      <c r="O87" s="1"/>
      <c r="P87" s="1"/>
      <c r="Q87" s="1"/>
      <c r="R87" s="1"/>
      <c r="S87" s="1"/>
      <c r="T87" s="15"/>
      <c r="U87" s="15"/>
      <c r="V87" s="15"/>
      <c r="W87" s="13"/>
      <c r="X87" s="16"/>
      <c r="Y87" s="1"/>
      <c r="Z87" s="1"/>
    </row>
    <row r="88" spans="1:26" x14ac:dyDescent="0.25">
      <c r="A88" s="1"/>
      <c r="B88" s="1"/>
      <c r="C88" s="1"/>
      <c r="D88" s="1"/>
      <c r="E88" s="16"/>
      <c r="F88" s="1"/>
      <c r="G88" s="16"/>
      <c r="H88" s="16"/>
      <c r="I88" s="1"/>
      <c r="J88" s="1"/>
      <c r="K88" s="1"/>
      <c r="L88" s="1"/>
      <c r="M88" s="1"/>
      <c r="N88" s="1"/>
      <c r="O88" s="1"/>
      <c r="P88" s="1"/>
      <c r="Q88" s="1"/>
      <c r="R88" s="1"/>
      <c r="S88" s="1"/>
      <c r="T88" s="15"/>
      <c r="U88" s="15"/>
      <c r="V88" s="15"/>
      <c r="W88" s="13"/>
      <c r="X88" s="16"/>
      <c r="Y88" s="1"/>
      <c r="Z88" s="1"/>
    </row>
    <row r="89" spans="1:26" x14ac:dyDescent="0.25">
      <c r="A89" s="1"/>
      <c r="B89" s="1"/>
      <c r="C89" s="1"/>
      <c r="D89" s="1"/>
      <c r="E89" s="16"/>
      <c r="F89" s="1"/>
      <c r="G89" s="16"/>
      <c r="H89" s="16"/>
      <c r="I89" s="1"/>
      <c r="J89" s="1"/>
      <c r="K89" s="1"/>
      <c r="L89" s="1"/>
      <c r="M89" s="1"/>
      <c r="N89" s="1"/>
      <c r="O89" s="1"/>
      <c r="P89" s="1"/>
      <c r="Q89" s="1"/>
      <c r="R89" s="1"/>
      <c r="S89" s="1"/>
      <c r="T89" s="15"/>
      <c r="U89" s="15"/>
      <c r="V89" s="15"/>
      <c r="W89" s="13"/>
      <c r="X89" s="16"/>
      <c r="Y89" s="1"/>
      <c r="Z89" s="1"/>
    </row>
    <row r="90" spans="1:26" x14ac:dyDescent="0.25">
      <c r="A90" s="1"/>
      <c r="B90" s="1"/>
      <c r="C90" s="1"/>
      <c r="D90" s="1"/>
      <c r="E90" s="16"/>
      <c r="F90" s="1"/>
      <c r="G90" s="16"/>
      <c r="H90" s="16"/>
      <c r="I90" s="1"/>
      <c r="J90" s="1"/>
      <c r="K90" s="1"/>
      <c r="L90" s="1"/>
      <c r="M90" s="1"/>
      <c r="N90" s="1"/>
      <c r="O90" s="1"/>
      <c r="P90" s="1"/>
      <c r="Q90" s="1"/>
      <c r="R90" s="1"/>
      <c r="S90" s="1"/>
      <c r="T90" s="15"/>
      <c r="U90" s="15"/>
      <c r="V90" s="15"/>
      <c r="W90" s="13"/>
      <c r="X90" s="16"/>
      <c r="Y90" s="1"/>
      <c r="Z90" s="1"/>
    </row>
    <row r="91" spans="1:26" x14ac:dyDescent="0.25">
      <c r="A91" s="1"/>
      <c r="B91" s="1"/>
      <c r="C91" s="1"/>
      <c r="D91" s="1"/>
      <c r="E91" s="16"/>
      <c r="F91" s="1"/>
      <c r="G91" s="16"/>
      <c r="H91" s="16"/>
      <c r="I91" s="1"/>
      <c r="J91" s="1"/>
      <c r="K91" s="1"/>
      <c r="L91" s="1"/>
      <c r="M91" s="1"/>
      <c r="N91" s="1"/>
      <c r="O91" s="1"/>
      <c r="P91" s="1"/>
      <c r="Q91" s="1"/>
      <c r="R91" s="1"/>
      <c r="S91" s="1"/>
      <c r="T91" s="15"/>
      <c r="U91" s="15"/>
      <c r="V91" s="15"/>
      <c r="W91" s="13"/>
      <c r="X91" s="16"/>
      <c r="Y91" s="1"/>
      <c r="Z91" s="1"/>
    </row>
    <row r="92" spans="1:26" x14ac:dyDescent="0.25">
      <c r="A92" s="1"/>
      <c r="B92" s="1"/>
      <c r="C92" s="1"/>
      <c r="D92" s="1"/>
      <c r="E92" s="16"/>
      <c r="F92" s="1"/>
      <c r="G92" s="16"/>
      <c r="H92" s="16"/>
      <c r="I92" s="1"/>
      <c r="J92" s="1"/>
      <c r="K92" s="1"/>
      <c r="L92" s="1"/>
      <c r="M92" s="1"/>
      <c r="N92" s="1"/>
      <c r="O92" s="1"/>
      <c r="P92" s="1"/>
      <c r="Q92" s="1"/>
      <c r="R92" s="1"/>
      <c r="S92" s="1"/>
      <c r="T92" s="15"/>
      <c r="U92" s="15"/>
      <c r="V92" s="15"/>
      <c r="W92" s="13"/>
      <c r="X92" s="16"/>
      <c r="Y92" s="1"/>
      <c r="Z92" s="1"/>
    </row>
    <row r="93" spans="1:26" x14ac:dyDescent="0.25">
      <c r="A93" s="1"/>
      <c r="B93" s="1"/>
      <c r="C93" s="1"/>
      <c r="D93" s="1"/>
      <c r="E93" s="1"/>
      <c r="F93" s="1"/>
      <c r="G93" s="1"/>
      <c r="H93" s="1"/>
      <c r="I93" s="1"/>
      <c r="J93" s="1"/>
      <c r="K93" s="1"/>
      <c r="L93" s="1"/>
      <c r="M93" s="1"/>
      <c r="N93" s="1"/>
      <c r="O93" s="1"/>
      <c r="P93" s="1"/>
      <c r="Q93" s="1"/>
      <c r="R93" s="1"/>
      <c r="S93" s="1"/>
      <c r="T93" s="1"/>
      <c r="U93" s="1"/>
      <c r="V93" s="1"/>
      <c r="W93" s="13"/>
      <c r="X93" s="1"/>
      <c r="Y93" s="1"/>
      <c r="Z93" s="1"/>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row r="914" spans="23:23" x14ac:dyDescent="0.25">
      <c r="W914" s="13"/>
    </row>
    <row r="915" spans="23:23" x14ac:dyDescent="0.25">
      <c r="W915" s="13"/>
    </row>
    <row r="916" spans="23:23" x14ac:dyDescent="0.25">
      <c r="W916" s="13"/>
    </row>
    <row r="917" spans="23:23" x14ac:dyDescent="0.25">
      <c r="W917" s="13"/>
    </row>
    <row r="918" spans="23:23" x14ac:dyDescent="0.25">
      <c r="W918" s="13"/>
    </row>
    <row r="919" spans="23:23" x14ac:dyDescent="0.25">
      <c r="W919" s="13"/>
    </row>
  </sheetData>
  <mergeCells count="15">
    <mergeCell ref="A17:C20"/>
    <mergeCell ref="D17:W20"/>
    <mergeCell ref="A22:C22"/>
    <mergeCell ref="E22:F22"/>
    <mergeCell ref="H22:J22"/>
    <mergeCell ref="A23:C23"/>
    <mergeCell ref="H23:I23"/>
    <mergeCell ref="H24:I24"/>
    <mergeCell ref="H25:I25"/>
    <mergeCell ref="H26:I26"/>
    <mergeCell ref="A29:G29"/>
    <mergeCell ref="H29:N29"/>
    <mergeCell ref="O29:S29"/>
    <mergeCell ref="T29:X29"/>
    <mergeCell ref="O30:R30"/>
  </mergeCells>
  <dataValidations count="1">
    <dataValidation type="list" allowBlank="1" showErrorMessage="1" sqref="A23">
      <formula1>PROCESOS</formula1>
    </dataValidation>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A905"/>
  <sheetViews>
    <sheetView showGridLines="0" topLeftCell="D32" zoomScale="85" zoomScaleNormal="85" workbookViewId="0">
      <selection activeCell="H33" sqref="H33"/>
    </sheetView>
  </sheetViews>
  <sheetFormatPr baseColWidth="10" defaultColWidth="14.42578125" defaultRowHeight="15" customHeight="1" x14ac:dyDescent="0.25"/>
  <cols>
    <col min="1" max="1" width="8.7109375" style="138" customWidth="1"/>
    <col min="2" max="2" width="10.7109375" style="138" customWidth="1"/>
    <col min="3" max="3" width="17.5703125" style="138" customWidth="1"/>
    <col min="4" max="4" width="21.5703125" style="138" customWidth="1"/>
    <col min="5" max="5" width="52.28515625" style="138" customWidth="1"/>
    <col min="6" max="6" width="24.140625" style="138" customWidth="1"/>
    <col min="7" max="7" width="26.5703125" style="138" customWidth="1"/>
    <col min="8" max="8" width="25.85546875" style="138" customWidth="1"/>
    <col min="9" max="9" width="14" style="138" customWidth="1"/>
    <col min="10" max="10" width="18" style="138" customWidth="1"/>
    <col min="11" max="11" width="18.5703125" style="138" customWidth="1"/>
    <col min="12" max="12" width="20" style="138" customWidth="1"/>
    <col min="13" max="13" width="18.28515625" style="138" customWidth="1"/>
    <col min="14" max="15" width="18" style="138" customWidth="1"/>
    <col min="16" max="16" width="26.28515625" style="138" customWidth="1"/>
    <col min="17" max="17" width="24.85546875" style="138" customWidth="1"/>
    <col min="18" max="18" width="19.42578125" style="138" customWidth="1"/>
    <col min="19" max="19" width="34" style="138" customWidth="1"/>
    <col min="20" max="20" width="64.140625" style="189" customWidth="1"/>
    <col min="21" max="21" width="44.42578125" style="138" customWidth="1"/>
    <col min="22" max="22" width="18.42578125" style="7" customWidth="1"/>
    <col min="23" max="23" width="19.42578125" style="138" customWidth="1"/>
    <col min="24" max="24" width="80.28515625" style="138" customWidth="1"/>
    <col min="25" max="25" width="31.140625" style="138" customWidth="1"/>
    <col min="26" max="26" width="14.42578125" style="138" customWidth="1"/>
    <col min="27" max="28" width="11" style="138" customWidth="1"/>
    <col min="29" max="16384" width="14.42578125" style="138"/>
  </cols>
  <sheetData>
    <row r="1" spans="1:26" ht="44.25" hidden="1" customHeight="1" x14ac:dyDescent="0.35">
      <c r="A1" s="2"/>
      <c r="B1" s="64"/>
      <c r="C1" s="65" t="s">
        <v>1</v>
      </c>
      <c r="D1" s="65" t="s">
        <v>2</v>
      </c>
      <c r="E1" s="5"/>
      <c r="F1" s="6" t="s">
        <v>3</v>
      </c>
      <c r="G1" s="6" t="s">
        <v>137</v>
      </c>
      <c r="H1" s="6" t="s">
        <v>5</v>
      </c>
      <c r="I1" s="6" t="s">
        <v>7</v>
      </c>
      <c r="J1" s="6" t="s">
        <v>158</v>
      </c>
      <c r="K1" s="1"/>
      <c r="L1" s="8"/>
      <c r="M1" s="7"/>
      <c r="N1" s="7"/>
      <c r="O1" s="7"/>
      <c r="P1" s="7"/>
      <c r="Q1" s="7"/>
      <c r="R1" s="7"/>
      <c r="S1" s="1"/>
      <c r="T1" s="181"/>
      <c r="U1" s="1"/>
      <c r="W1" s="1"/>
      <c r="X1" s="1"/>
      <c r="Y1" s="1"/>
    </row>
    <row r="2" spans="1:26" s="55" customFormat="1" ht="26.25" hidden="1" thickBot="1" x14ac:dyDescent="0.25">
      <c r="A2" s="51"/>
      <c r="B2" s="63"/>
      <c r="C2" s="66" t="s">
        <v>8</v>
      </c>
      <c r="D2" s="67" t="s">
        <v>9</v>
      </c>
      <c r="E2" s="58"/>
      <c r="F2" s="70" t="s">
        <v>10</v>
      </c>
      <c r="G2" s="71" t="s">
        <v>154</v>
      </c>
      <c r="H2" s="70" t="s">
        <v>24</v>
      </c>
      <c r="I2" s="125" t="s">
        <v>142</v>
      </c>
      <c r="J2" s="56" t="s">
        <v>156</v>
      </c>
      <c r="K2" s="51"/>
      <c r="L2" s="52"/>
      <c r="M2" s="54"/>
      <c r="N2" s="54"/>
      <c r="O2" s="54"/>
      <c r="P2" s="54"/>
      <c r="Q2" s="54"/>
      <c r="R2" s="54"/>
      <c r="S2" s="51"/>
      <c r="T2" s="182"/>
      <c r="U2" s="51"/>
      <c r="V2" s="54"/>
      <c r="W2" s="51"/>
      <c r="X2" s="51"/>
      <c r="Y2" s="51"/>
    </row>
    <row r="3" spans="1:26" s="55" customFormat="1" ht="26.25" hidden="1" thickBot="1" x14ac:dyDescent="0.25">
      <c r="A3" s="51"/>
      <c r="B3" s="63"/>
      <c r="C3" s="66" t="s">
        <v>14</v>
      </c>
      <c r="D3" s="67" t="s">
        <v>15</v>
      </c>
      <c r="E3" s="58"/>
      <c r="F3" s="70" t="s">
        <v>128</v>
      </c>
      <c r="G3" s="71" t="s">
        <v>11</v>
      </c>
      <c r="H3" s="71" t="s">
        <v>140</v>
      </c>
      <c r="I3" s="127" t="s">
        <v>143</v>
      </c>
      <c r="J3" s="56" t="s">
        <v>159</v>
      </c>
      <c r="K3" s="51"/>
      <c r="L3" s="52"/>
      <c r="M3" s="54"/>
      <c r="N3" s="54"/>
      <c r="O3" s="54"/>
      <c r="P3" s="54"/>
      <c r="Q3" s="54"/>
      <c r="R3" s="54"/>
      <c r="S3" s="51"/>
      <c r="T3" s="182"/>
      <c r="U3" s="51"/>
      <c r="V3" s="54"/>
      <c r="W3" s="51"/>
      <c r="X3" s="51"/>
      <c r="Y3" s="51"/>
    </row>
    <row r="4" spans="1:26" s="55" customFormat="1" ht="26.25" hidden="1" thickBot="1" x14ac:dyDescent="0.25">
      <c r="A4" s="51"/>
      <c r="B4" s="63"/>
      <c r="C4" s="66" t="s">
        <v>119</v>
      </c>
      <c r="D4" s="67" t="s">
        <v>123</v>
      </c>
      <c r="E4" s="58"/>
      <c r="F4" s="70" t="s">
        <v>129</v>
      </c>
      <c r="G4" s="71" t="s">
        <v>138</v>
      </c>
      <c r="H4" s="59"/>
      <c r="I4" s="126" t="s">
        <v>30</v>
      </c>
      <c r="J4" s="56" t="s">
        <v>157</v>
      </c>
      <c r="K4" s="51"/>
      <c r="L4" s="52"/>
      <c r="M4" s="54"/>
      <c r="N4" s="54"/>
      <c r="O4" s="54"/>
      <c r="P4" s="54"/>
      <c r="Q4" s="54"/>
      <c r="R4" s="54"/>
      <c r="S4" s="51"/>
      <c r="T4" s="182"/>
      <c r="U4" s="51"/>
      <c r="V4" s="54"/>
      <c r="W4" s="51"/>
      <c r="X4" s="51"/>
      <c r="Y4" s="51"/>
    </row>
    <row r="5" spans="1:26" s="55" customFormat="1" ht="39" hidden="1" thickBot="1" x14ac:dyDescent="0.25">
      <c r="A5" s="51"/>
      <c r="B5" s="63"/>
      <c r="C5" s="67" t="s">
        <v>117</v>
      </c>
      <c r="D5" s="67" t="s">
        <v>125</v>
      </c>
      <c r="E5" s="58"/>
      <c r="F5" s="71" t="s">
        <v>130</v>
      </c>
      <c r="G5" s="71" t="s">
        <v>17</v>
      </c>
      <c r="H5" s="57"/>
      <c r="I5" s="56"/>
      <c r="J5" s="56"/>
      <c r="K5" s="51"/>
      <c r="L5" s="52"/>
      <c r="M5" s="54"/>
      <c r="N5" s="54"/>
      <c r="O5" s="54"/>
      <c r="P5" s="54"/>
      <c r="Q5" s="54"/>
      <c r="R5" s="54"/>
      <c r="S5" s="51"/>
      <c r="T5" s="182"/>
      <c r="U5" s="51"/>
      <c r="V5" s="54"/>
      <c r="W5" s="51"/>
      <c r="X5" s="51"/>
      <c r="Y5" s="51"/>
    </row>
    <row r="6" spans="1:26" s="55" customFormat="1" ht="26.25" hidden="1" thickBot="1" x14ac:dyDescent="0.25">
      <c r="A6" s="51"/>
      <c r="B6" s="63"/>
      <c r="C6" s="66" t="s">
        <v>38</v>
      </c>
      <c r="D6" s="67" t="s">
        <v>124</v>
      </c>
      <c r="F6" s="71" t="s">
        <v>131</v>
      </c>
      <c r="G6" s="57"/>
      <c r="H6" s="57"/>
      <c r="I6" s="56"/>
      <c r="J6" s="56"/>
      <c r="K6" s="51"/>
      <c r="L6" s="52"/>
      <c r="M6" s="54"/>
      <c r="N6" s="54"/>
      <c r="O6" s="54"/>
      <c r="P6" s="54"/>
      <c r="Q6" s="54"/>
      <c r="R6" s="54"/>
      <c r="S6" s="51"/>
      <c r="T6" s="182"/>
      <c r="U6" s="51"/>
      <c r="V6" s="54"/>
      <c r="W6" s="51"/>
      <c r="X6" s="51"/>
      <c r="Y6" s="51"/>
    </row>
    <row r="7" spans="1:26" s="55" customFormat="1" ht="26.25" hidden="1" thickBot="1" x14ac:dyDescent="0.25">
      <c r="A7" s="51"/>
      <c r="B7" s="63"/>
      <c r="C7" s="66" t="s">
        <v>42</v>
      </c>
      <c r="D7" s="67" t="s">
        <v>126</v>
      </c>
      <c r="E7" s="58"/>
      <c r="F7" s="59"/>
      <c r="G7" s="57"/>
      <c r="H7" s="57"/>
      <c r="I7" s="60"/>
      <c r="J7" s="60"/>
      <c r="K7" s="51"/>
      <c r="L7" s="52"/>
      <c r="M7" s="54"/>
      <c r="N7" s="54"/>
      <c r="O7" s="54"/>
      <c r="P7" s="54"/>
      <c r="Q7" s="54"/>
      <c r="R7" s="54"/>
      <c r="S7" s="51"/>
      <c r="T7" s="182"/>
      <c r="U7" s="51"/>
      <c r="V7" s="54"/>
      <c r="W7" s="51"/>
      <c r="X7" s="51"/>
      <c r="Y7" s="51"/>
    </row>
    <row r="8" spans="1:26" s="55" customFormat="1" ht="26.25" hidden="1" thickBot="1" x14ac:dyDescent="0.25">
      <c r="A8" s="51"/>
      <c r="B8" s="63"/>
      <c r="C8" s="66" t="s">
        <v>45</v>
      </c>
      <c r="D8" s="67" t="s">
        <v>35</v>
      </c>
      <c r="E8" s="58"/>
      <c r="F8" s="59"/>
      <c r="G8" s="57"/>
      <c r="H8" s="57"/>
      <c r="I8" s="56"/>
      <c r="J8" s="56"/>
      <c r="K8" s="51"/>
      <c r="L8" s="52"/>
      <c r="M8" s="54"/>
      <c r="N8" s="54"/>
      <c r="O8" s="54"/>
      <c r="P8" s="54"/>
      <c r="Q8" s="54"/>
      <c r="R8" s="54"/>
      <c r="S8" s="51"/>
      <c r="T8" s="182"/>
      <c r="U8" s="51"/>
      <c r="V8" s="54"/>
      <c r="W8" s="51"/>
      <c r="X8" s="51"/>
      <c r="Y8" s="51"/>
    </row>
    <row r="9" spans="1:26" s="55" customFormat="1" ht="51.75" hidden="1" thickBot="1" x14ac:dyDescent="0.25">
      <c r="A9" s="51"/>
      <c r="B9" s="63"/>
      <c r="C9" s="66" t="s">
        <v>120</v>
      </c>
      <c r="D9" s="67" t="s">
        <v>39</v>
      </c>
      <c r="E9" s="58"/>
      <c r="F9" s="57"/>
      <c r="G9" s="57"/>
      <c r="H9" s="57"/>
      <c r="I9" s="56"/>
      <c r="J9" s="56"/>
      <c r="K9" s="51"/>
      <c r="L9" s="52"/>
      <c r="M9" s="54"/>
      <c r="N9" s="54"/>
      <c r="O9" s="54"/>
      <c r="P9" s="54"/>
      <c r="Q9" s="54"/>
      <c r="R9" s="54"/>
      <c r="S9" s="51"/>
      <c r="T9" s="182"/>
      <c r="U9" s="51"/>
      <c r="V9" s="54"/>
      <c r="W9" s="51"/>
      <c r="X9" s="51"/>
      <c r="Y9" s="51"/>
    </row>
    <row r="10" spans="1:26" s="55" customFormat="1" ht="26.25" hidden="1" thickBot="1" x14ac:dyDescent="0.25">
      <c r="A10" s="51"/>
      <c r="B10" s="63"/>
      <c r="C10" s="66" t="s">
        <v>50</v>
      </c>
      <c r="D10" s="67" t="s">
        <v>43</v>
      </c>
      <c r="E10" s="58"/>
      <c r="F10" s="57"/>
      <c r="G10" s="57"/>
      <c r="H10" s="57"/>
      <c r="I10" s="56"/>
      <c r="J10" s="56"/>
      <c r="K10" s="51"/>
      <c r="L10" s="52"/>
      <c r="M10" s="54"/>
      <c r="N10" s="54"/>
      <c r="O10" s="54"/>
      <c r="P10" s="54"/>
      <c r="Q10" s="54"/>
      <c r="R10" s="54"/>
      <c r="S10" s="51"/>
      <c r="T10" s="182"/>
      <c r="U10" s="51"/>
      <c r="V10" s="54"/>
      <c r="W10" s="51"/>
      <c r="X10" s="51"/>
      <c r="Y10" s="51"/>
    </row>
    <row r="11" spans="1:26" s="55" customFormat="1" ht="39" hidden="1" thickBot="1" x14ac:dyDescent="0.25">
      <c r="A11" s="51"/>
      <c r="B11" s="63"/>
      <c r="C11" s="66" t="s">
        <v>52</v>
      </c>
      <c r="D11" s="67" t="s">
        <v>132</v>
      </c>
      <c r="E11" s="58"/>
      <c r="F11" s="57"/>
      <c r="G11" s="57"/>
      <c r="H11" s="57"/>
      <c r="I11" s="56"/>
      <c r="J11" s="56"/>
      <c r="K11" s="51"/>
      <c r="L11" s="52"/>
      <c r="M11" s="54"/>
      <c r="N11" s="54"/>
      <c r="O11" s="54"/>
      <c r="P11" s="54"/>
      <c r="Q11" s="54"/>
      <c r="R11" s="54"/>
      <c r="S11" s="51"/>
      <c r="T11" s="182"/>
      <c r="U11" s="51"/>
      <c r="V11" s="54"/>
      <c r="W11" s="51"/>
      <c r="X11" s="51"/>
      <c r="Y11" s="51"/>
    </row>
    <row r="12" spans="1:26" s="55" customFormat="1" ht="26.25" hidden="1" thickBot="1" x14ac:dyDescent="0.25">
      <c r="A12" s="51"/>
      <c r="B12" s="63"/>
      <c r="C12" s="66" t="s">
        <v>54</v>
      </c>
      <c r="D12" s="67" t="s">
        <v>127</v>
      </c>
      <c r="E12" s="58"/>
      <c r="F12" s="61"/>
      <c r="G12" s="61"/>
      <c r="H12" s="61"/>
      <c r="I12" s="62"/>
      <c r="J12" s="54"/>
      <c r="K12" s="54"/>
      <c r="L12" s="51"/>
      <c r="M12" s="52"/>
      <c r="N12" s="54"/>
      <c r="O12" s="54"/>
      <c r="P12" s="54"/>
      <c r="Q12" s="54"/>
      <c r="R12" s="54"/>
      <c r="S12" s="54"/>
      <c r="T12" s="182"/>
      <c r="U12" s="51"/>
      <c r="V12" s="54"/>
      <c r="W12" s="51"/>
      <c r="X12" s="51"/>
      <c r="Y12" s="51"/>
      <c r="Z12" s="51"/>
    </row>
    <row r="13" spans="1:26" s="55" customFormat="1" ht="39" hidden="1" thickBot="1" x14ac:dyDescent="0.25">
      <c r="A13" s="51"/>
      <c r="B13" s="63"/>
      <c r="C13" s="66" t="s">
        <v>55</v>
      </c>
      <c r="D13" s="67" t="s">
        <v>53</v>
      </c>
      <c r="E13" s="58"/>
      <c r="F13" s="61"/>
      <c r="G13" s="61"/>
      <c r="H13" s="61"/>
      <c r="I13" s="62"/>
      <c r="J13" s="54"/>
      <c r="K13" s="54"/>
      <c r="L13" s="51"/>
      <c r="M13" s="52"/>
      <c r="N13" s="54"/>
      <c r="O13" s="54"/>
      <c r="P13" s="54"/>
      <c r="Q13" s="54"/>
      <c r="R13" s="54"/>
      <c r="S13" s="54"/>
      <c r="T13" s="182"/>
      <c r="U13" s="51"/>
      <c r="V13" s="54"/>
      <c r="W13" s="51"/>
      <c r="X13" s="51"/>
      <c r="Y13" s="51"/>
      <c r="Z13" s="51"/>
    </row>
    <row r="14" spans="1:26" s="55" customFormat="1" ht="26.25" hidden="1" thickBot="1" x14ac:dyDescent="0.25">
      <c r="A14" s="51"/>
      <c r="B14" s="63"/>
      <c r="C14" s="67" t="s">
        <v>121</v>
      </c>
      <c r="D14" s="68"/>
      <c r="E14" s="58"/>
      <c r="F14" s="61"/>
      <c r="G14" s="61"/>
      <c r="H14" s="61"/>
      <c r="I14" s="62"/>
      <c r="J14" s="54"/>
      <c r="K14" s="54"/>
      <c r="L14" s="51"/>
      <c r="M14" s="52"/>
      <c r="N14" s="54"/>
      <c r="O14" s="54"/>
      <c r="P14" s="54"/>
      <c r="Q14" s="54"/>
      <c r="R14" s="54"/>
      <c r="S14" s="54"/>
      <c r="T14" s="182"/>
      <c r="U14" s="51"/>
      <c r="V14" s="54"/>
      <c r="W14" s="51"/>
      <c r="X14" s="51"/>
      <c r="Y14" s="51"/>
      <c r="Z14" s="51"/>
    </row>
    <row r="15" spans="1:26" s="55" customFormat="1" ht="39" hidden="1" thickBot="1" x14ac:dyDescent="0.25">
      <c r="A15" s="51"/>
      <c r="B15" s="63"/>
      <c r="C15" s="69" t="s">
        <v>21</v>
      </c>
      <c r="D15" s="67"/>
      <c r="E15" s="58"/>
      <c r="F15" s="61"/>
      <c r="G15" s="61"/>
      <c r="H15" s="61"/>
      <c r="I15" s="62"/>
      <c r="J15" s="54"/>
      <c r="K15" s="54"/>
      <c r="L15" s="51"/>
      <c r="M15" s="52"/>
      <c r="N15" s="54"/>
      <c r="O15" s="54"/>
      <c r="P15" s="54"/>
      <c r="Q15" s="54"/>
      <c r="R15" s="54"/>
      <c r="S15" s="54"/>
      <c r="T15" s="182"/>
      <c r="U15" s="51"/>
      <c r="V15" s="54"/>
      <c r="W15" s="51"/>
      <c r="X15" s="51"/>
      <c r="Y15" s="51"/>
      <c r="Z15" s="51"/>
    </row>
    <row r="16" spans="1:26" ht="24" hidden="1" thickBot="1" x14ac:dyDescent="0.4">
      <c r="A16" s="2"/>
      <c r="B16" s="1"/>
      <c r="C16" s="1"/>
      <c r="D16" s="1"/>
      <c r="E16" s="14"/>
      <c r="F16" s="1"/>
      <c r="G16" s="14"/>
      <c r="H16" s="14"/>
      <c r="I16" s="7"/>
      <c r="J16" s="7"/>
      <c r="K16" s="7"/>
      <c r="L16" s="7"/>
      <c r="M16" s="8"/>
      <c r="N16" s="7"/>
      <c r="O16" s="7"/>
      <c r="P16" s="7"/>
      <c r="Q16" s="7"/>
      <c r="R16" s="7"/>
      <c r="S16" s="7"/>
      <c r="T16" s="183"/>
      <c r="U16" s="15"/>
      <c r="W16" s="1"/>
      <c r="X16" s="16"/>
      <c r="Y16" s="16"/>
      <c r="Z16" s="1"/>
    </row>
    <row r="17" spans="1:27" ht="27.75" customHeight="1" x14ac:dyDescent="0.25">
      <c r="A17" s="767"/>
      <c r="B17" s="697"/>
      <c r="C17" s="698"/>
      <c r="D17" s="773" t="s">
        <v>56</v>
      </c>
      <c r="E17" s="774"/>
      <c r="F17" s="774"/>
      <c r="G17" s="774"/>
      <c r="H17" s="774"/>
      <c r="I17" s="774"/>
      <c r="J17" s="774"/>
      <c r="K17" s="774"/>
      <c r="L17" s="774"/>
      <c r="M17" s="774"/>
      <c r="N17" s="774"/>
      <c r="O17" s="774"/>
      <c r="P17" s="774"/>
      <c r="Q17" s="774"/>
      <c r="R17" s="774"/>
      <c r="S17" s="774"/>
      <c r="T17" s="774"/>
      <c r="U17" s="774"/>
      <c r="V17" s="774"/>
      <c r="W17" s="775"/>
      <c r="X17" s="614" t="s">
        <v>57</v>
      </c>
      <c r="Z17" s="1"/>
    </row>
    <row r="18" spans="1:27" ht="27.75" customHeight="1" x14ac:dyDescent="0.25">
      <c r="A18" s="768"/>
      <c r="B18" s="769"/>
      <c r="C18" s="770"/>
      <c r="D18" s="776"/>
      <c r="E18" s="777"/>
      <c r="F18" s="777"/>
      <c r="G18" s="777"/>
      <c r="H18" s="777"/>
      <c r="I18" s="777"/>
      <c r="J18" s="777"/>
      <c r="K18" s="777"/>
      <c r="L18" s="777"/>
      <c r="M18" s="777"/>
      <c r="N18" s="777"/>
      <c r="O18" s="777"/>
      <c r="P18" s="777"/>
      <c r="Q18" s="777"/>
      <c r="R18" s="777"/>
      <c r="S18" s="777"/>
      <c r="T18" s="777"/>
      <c r="U18" s="777"/>
      <c r="V18" s="777"/>
      <c r="W18" s="778"/>
      <c r="X18" s="616" t="s">
        <v>1034</v>
      </c>
      <c r="Z18" s="1"/>
    </row>
    <row r="19" spans="1:27" ht="27.75" customHeight="1" x14ac:dyDescent="0.25">
      <c r="A19" s="768"/>
      <c r="B19" s="769"/>
      <c r="C19" s="770"/>
      <c r="D19" s="776"/>
      <c r="E19" s="777"/>
      <c r="F19" s="777"/>
      <c r="G19" s="777"/>
      <c r="H19" s="777"/>
      <c r="I19" s="777"/>
      <c r="J19" s="777"/>
      <c r="K19" s="777"/>
      <c r="L19" s="777"/>
      <c r="M19" s="777"/>
      <c r="N19" s="777"/>
      <c r="O19" s="777"/>
      <c r="P19" s="777"/>
      <c r="Q19" s="777"/>
      <c r="R19" s="777"/>
      <c r="S19" s="777"/>
      <c r="T19" s="777"/>
      <c r="U19" s="777"/>
      <c r="V19" s="777"/>
      <c r="W19" s="778"/>
      <c r="X19" s="618" t="s">
        <v>1035</v>
      </c>
      <c r="Z19" s="1"/>
    </row>
    <row r="20" spans="1:27" ht="27.75" customHeight="1" thickBot="1" x14ac:dyDescent="0.3">
      <c r="A20" s="771"/>
      <c r="B20" s="655"/>
      <c r="C20" s="772"/>
      <c r="D20" s="779"/>
      <c r="E20" s="780"/>
      <c r="F20" s="780"/>
      <c r="G20" s="780"/>
      <c r="H20" s="780"/>
      <c r="I20" s="780"/>
      <c r="J20" s="780"/>
      <c r="K20" s="780"/>
      <c r="L20" s="780"/>
      <c r="M20" s="780"/>
      <c r="N20" s="780"/>
      <c r="O20" s="780"/>
      <c r="P20" s="780"/>
      <c r="Q20" s="780"/>
      <c r="R20" s="780"/>
      <c r="S20" s="780"/>
      <c r="T20" s="780"/>
      <c r="U20" s="780"/>
      <c r="V20" s="780"/>
      <c r="W20" s="781"/>
      <c r="X20" s="613"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184"/>
      <c r="U21" s="22"/>
      <c r="V21" s="20"/>
      <c r="W21" s="20"/>
      <c r="X21" s="21"/>
    </row>
    <row r="22" spans="1:27" ht="63" customHeight="1" thickBot="1" x14ac:dyDescent="0.3">
      <c r="A22" s="857" t="s">
        <v>59</v>
      </c>
      <c r="B22" s="858"/>
      <c r="C22" s="859"/>
      <c r="D22" s="23"/>
      <c r="E22" s="871" t="str">
        <f>CONCATENATE("INFORME DE SEGUIMIENTO DEL PROCESO ",A23)</f>
        <v>INFORME DE SEGUIMIENTO DEL PROCESO GESTIÓN DOCUMENTAL</v>
      </c>
      <c r="F22" s="872"/>
      <c r="G22" s="21"/>
      <c r="H22" s="863" t="s">
        <v>60</v>
      </c>
      <c r="I22" s="864"/>
      <c r="J22" s="865"/>
      <c r="K22" s="83"/>
      <c r="L22" s="87"/>
      <c r="M22" s="87"/>
      <c r="N22" s="87"/>
      <c r="O22" s="87"/>
      <c r="P22" s="87"/>
      <c r="Q22" s="87"/>
      <c r="R22" s="87"/>
      <c r="S22" s="87"/>
      <c r="T22" s="185"/>
      <c r="U22" s="87"/>
      <c r="V22" s="179"/>
      <c r="W22" s="87"/>
      <c r="X22" s="86"/>
    </row>
    <row r="23" spans="1:27" ht="87.75" customHeight="1" thickBot="1" x14ac:dyDescent="0.3">
      <c r="A23" s="874" t="s">
        <v>38</v>
      </c>
      <c r="B23" s="875"/>
      <c r="C23" s="876"/>
      <c r="D23" s="23"/>
      <c r="E23" s="93" t="s">
        <v>144</v>
      </c>
      <c r="F23" s="94">
        <f>COUNTA(E31:E44)</f>
        <v>2</v>
      </c>
      <c r="G23" s="21"/>
      <c r="H23" s="877" t="s">
        <v>66</v>
      </c>
      <c r="I23" s="878"/>
      <c r="J23" s="96">
        <f>COUNTIF(I31:I43,"Acción Correctiva")</f>
        <v>3</v>
      </c>
      <c r="K23" s="88"/>
      <c r="L23" s="87"/>
      <c r="M23" s="87"/>
      <c r="N23" s="87"/>
      <c r="O23" s="87"/>
      <c r="P23" s="87"/>
      <c r="Q23" s="87"/>
      <c r="R23" s="87"/>
      <c r="S23" s="87"/>
      <c r="T23" s="185"/>
      <c r="U23" s="86"/>
      <c r="V23" s="180"/>
      <c r="W23" s="23"/>
      <c r="X23" s="86"/>
    </row>
    <row r="24" spans="1:27" ht="48.75" customHeight="1" thickBot="1" x14ac:dyDescent="0.4">
      <c r="A24" s="27"/>
      <c r="B24" s="23"/>
      <c r="C24" s="23"/>
      <c r="D24" s="28"/>
      <c r="E24" s="95" t="s">
        <v>61</v>
      </c>
      <c r="F24" s="96">
        <f>COUNTA(H31:H44)</f>
        <v>3</v>
      </c>
      <c r="G24" s="24"/>
      <c r="H24" s="868" t="s">
        <v>149</v>
      </c>
      <c r="I24" s="869"/>
      <c r="J24" s="99">
        <f>COUNTIF(I31:I43,"Acción Preventiva y/o de mejora")</f>
        <v>0</v>
      </c>
      <c r="K24" s="88"/>
      <c r="L24" s="87"/>
      <c r="M24" s="87"/>
      <c r="N24" s="87"/>
      <c r="O24" s="87"/>
      <c r="P24" s="87"/>
      <c r="Q24" s="87"/>
      <c r="R24" s="88"/>
      <c r="S24" s="88"/>
      <c r="T24" s="186"/>
      <c r="U24" s="86"/>
      <c r="V24" s="180"/>
      <c r="W24" s="23"/>
      <c r="X24" s="86"/>
    </row>
    <row r="25" spans="1:27" ht="53.25" customHeight="1" x14ac:dyDescent="0.35">
      <c r="A25" s="27"/>
      <c r="B25" s="23"/>
      <c r="C25" s="23"/>
      <c r="D25" s="33"/>
      <c r="E25" s="97" t="s">
        <v>145</v>
      </c>
      <c r="F25" s="96">
        <f>COUNTIF(W31:W44, "Vencida")</f>
        <v>0</v>
      </c>
      <c r="G25" s="24"/>
      <c r="H25" s="870"/>
      <c r="I25" s="870"/>
      <c r="J25" s="89"/>
      <c r="K25" s="88"/>
      <c r="L25" s="87"/>
      <c r="M25" s="87"/>
      <c r="N25" s="87"/>
      <c r="O25" s="87"/>
      <c r="P25" s="87"/>
      <c r="Q25" s="87"/>
      <c r="R25" s="88"/>
      <c r="S25" s="88"/>
      <c r="T25" s="186"/>
      <c r="U25" s="86"/>
      <c r="V25" s="180"/>
      <c r="W25" s="23"/>
      <c r="X25" s="47"/>
    </row>
    <row r="26" spans="1:27" ht="48.75" customHeight="1" x14ac:dyDescent="0.35">
      <c r="A26" s="27"/>
      <c r="B26" s="23"/>
      <c r="C26" s="23"/>
      <c r="D26" s="28"/>
      <c r="E26" s="97" t="s">
        <v>146</v>
      </c>
      <c r="F26" s="270">
        <f>COUNTIF(W31:W44, "En ejecución")</f>
        <v>3</v>
      </c>
      <c r="G26" s="24"/>
      <c r="H26" s="870"/>
      <c r="I26" s="870"/>
      <c r="J26" s="139"/>
      <c r="K26" s="89"/>
      <c r="L26" s="87"/>
      <c r="M26" s="87"/>
      <c r="N26" s="87"/>
      <c r="O26" s="87"/>
      <c r="P26" s="87"/>
      <c r="Q26" s="87"/>
      <c r="R26" s="88"/>
      <c r="S26" s="88"/>
      <c r="T26" s="186"/>
      <c r="U26" s="86"/>
      <c r="V26" s="180"/>
      <c r="W26" s="23"/>
      <c r="X26" s="47"/>
    </row>
    <row r="27" spans="1:27" ht="51" customHeight="1" thickBot="1" x14ac:dyDescent="0.4">
      <c r="A27" s="27"/>
      <c r="B27" s="23"/>
      <c r="C27" s="23"/>
      <c r="D27" s="33"/>
      <c r="E27" s="98" t="s">
        <v>153</v>
      </c>
      <c r="F27" s="99">
        <f>COUNTIF(W31:W44,"Cerrada")</f>
        <v>0</v>
      </c>
      <c r="G27" s="24"/>
      <c r="H27" s="25"/>
      <c r="I27" s="85"/>
      <c r="J27" s="84"/>
      <c r="K27" s="84"/>
      <c r="L27" s="87"/>
      <c r="M27" s="87"/>
      <c r="N27" s="87"/>
      <c r="O27" s="87"/>
      <c r="P27" s="87"/>
      <c r="Q27" s="87"/>
      <c r="R27" s="88"/>
      <c r="S27" s="88"/>
      <c r="T27" s="186"/>
      <c r="U27" s="86"/>
      <c r="V27" s="180"/>
      <c r="W27" s="23"/>
      <c r="X27" s="47"/>
    </row>
    <row r="28" spans="1:27" ht="41.25" customHeight="1" thickBot="1" x14ac:dyDescent="0.4">
      <c r="A28" s="27"/>
      <c r="B28" s="23"/>
      <c r="C28" s="23"/>
      <c r="D28" s="23"/>
      <c r="E28" s="79"/>
      <c r="F28" s="80"/>
      <c r="G28" s="24"/>
      <c r="H28" s="25"/>
      <c r="I28" s="81"/>
      <c r="J28" s="82"/>
      <c r="K28" s="81"/>
      <c r="L28" s="82"/>
      <c r="M28" s="92"/>
      <c r="N28" s="26"/>
      <c r="O28" s="26"/>
      <c r="P28" s="26"/>
      <c r="Q28" s="26"/>
      <c r="R28" s="20"/>
      <c r="S28" s="20"/>
      <c r="T28" s="187"/>
      <c r="U28" s="20"/>
      <c r="V28" s="20"/>
      <c r="W28" s="20"/>
      <c r="X28" s="20"/>
    </row>
    <row r="29" spans="1:27" s="73" customFormat="1" ht="45" customHeight="1" thickBot="1" x14ac:dyDescent="0.25">
      <c r="A29" s="791" t="s">
        <v>73</v>
      </c>
      <c r="B29" s="792"/>
      <c r="C29" s="792"/>
      <c r="D29" s="792"/>
      <c r="E29" s="792"/>
      <c r="F29" s="792"/>
      <c r="G29" s="793"/>
      <c r="H29" s="764" t="s">
        <v>74</v>
      </c>
      <c r="I29" s="765"/>
      <c r="J29" s="765"/>
      <c r="K29" s="765"/>
      <c r="L29" s="765"/>
      <c r="M29" s="765"/>
      <c r="N29" s="766"/>
      <c r="O29" s="782" t="s">
        <v>75</v>
      </c>
      <c r="P29" s="873"/>
      <c r="Q29" s="873"/>
      <c r="R29" s="873"/>
      <c r="S29" s="783"/>
      <c r="T29" s="784" t="s">
        <v>141</v>
      </c>
      <c r="U29" s="785"/>
      <c r="V29" s="785"/>
      <c r="W29" s="785"/>
      <c r="X29" s="786"/>
      <c r="Y29" s="75"/>
      <c r="Z29" s="76"/>
      <c r="AA29" s="77"/>
    </row>
    <row r="30" spans="1:27" ht="63" customHeight="1" thickBot="1" x14ac:dyDescent="0.3">
      <c r="A30" s="153" t="s">
        <v>147</v>
      </c>
      <c r="B30" s="154" t="s">
        <v>3</v>
      </c>
      <c r="C30" s="154" t="s">
        <v>77</v>
      </c>
      <c r="D30" s="154" t="s">
        <v>133</v>
      </c>
      <c r="E30" s="154" t="s">
        <v>134</v>
      </c>
      <c r="F30" s="154" t="s">
        <v>135</v>
      </c>
      <c r="G30" s="155" t="s">
        <v>136</v>
      </c>
      <c r="H30" s="156" t="s">
        <v>139</v>
      </c>
      <c r="I30" s="154" t="s">
        <v>5</v>
      </c>
      <c r="J30" s="154" t="s">
        <v>78</v>
      </c>
      <c r="K30" s="157" t="s">
        <v>79</v>
      </c>
      <c r="L30" s="157" t="s">
        <v>81</v>
      </c>
      <c r="M30" s="157" t="s">
        <v>82</v>
      </c>
      <c r="N30" s="158" t="s">
        <v>83</v>
      </c>
      <c r="O30" s="833" t="s">
        <v>84</v>
      </c>
      <c r="P30" s="834"/>
      <c r="Q30" s="834"/>
      <c r="R30" s="835"/>
      <c r="S30" s="158" t="s">
        <v>85</v>
      </c>
      <c r="T30" s="188" t="s">
        <v>84</v>
      </c>
      <c r="U30" s="157" t="s">
        <v>85</v>
      </c>
      <c r="V30" s="157" t="s">
        <v>158</v>
      </c>
      <c r="W30" s="157" t="s">
        <v>86</v>
      </c>
      <c r="X30" s="158" t="s">
        <v>155</v>
      </c>
      <c r="Y30" s="74"/>
      <c r="Z30" s="78"/>
      <c r="AA30" s="78"/>
    </row>
    <row r="31" spans="1:27" s="55" customFormat="1" ht="212.25" customHeight="1" x14ac:dyDescent="0.2">
      <c r="A31" s="586">
        <v>1</v>
      </c>
      <c r="B31" s="587" t="s">
        <v>10</v>
      </c>
      <c r="C31" s="558" t="s">
        <v>126</v>
      </c>
      <c r="D31" s="588">
        <v>43665</v>
      </c>
      <c r="E31" s="587" t="s">
        <v>957</v>
      </c>
      <c r="F31" s="589" t="s">
        <v>154</v>
      </c>
      <c r="G31" s="590" t="s">
        <v>958</v>
      </c>
      <c r="H31" s="69" t="s">
        <v>959</v>
      </c>
      <c r="I31" s="559" t="s">
        <v>24</v>
      </c>
      <c r="J31" s="228" t="s">
        <v>960</v>
      </c>
      <c r="K31" s="559" t="s">
        <v>171</v>
      </c>
      <c r="L31" s="569">
        <v>43677</v>
      </c>
      <c r="M31" s="569">
        <v>43709</v>
      </c>
      <c r="N31" s="560">
        <v>43921</v>
      </c>
      <c r="O31" s="879" t="s">
        <v>1018</v>
      </c>
      <c r="P31" s="880"/>
      <c r="Q31" s="880"/>
      <c r="R31" s="881"/>
      <c r="S31" s="404" t="s">
        <v>1019</v>
      </c>
      <c r="T31" s="405" t="s">
        <v>979</v>
      </c>
      <c r="U31" s="427"/>
      <c r="V31" s="551" t="s">
        <v>156</v>
      </c>
      <c r="W31" s="548" t="s">
        <v>143</v>
      </c>
      <c r="X31" s="191" t="s">
        <v>1020</v>
      </c>
    </row>
    <row r="32" spans="1:27" s="55" customFormat="1" ht="150" customHeight="1" x14ac:dyDescent="0.2">
      <c r="A32" s="884">
        <v>2</v>
      </c>
      <c r="B32" s="885" t="s">
        <v>10</v>
      </c>
      <c r="C32" s="730" t="s">
        <v>126</v>
      </c>
      <c r="D32" s="886">
        <v>43665</v>
      </c>
      <c r="E32" s="885" t="s">
        <v>961</v>
      </c>
      <c r="F32" s="882" t="s">
        <v>154</v>
      </c>
      <c r="G32" s="883" t="s">
        <v>962</v>
      </c>
      <c r="H32" s="69" t="s">
        <v>963</v>
      </c>
      <c r="I32" s="559" t="s">
        <v>24</v>
      </c>
      <c r="J32" s="228" t="s">
        <v>964</v>
      </c>
      <c r="K32" s="559" t="s">
        <v>171</v>
      </c>
      <c r="L32" s="569">
        <v>43677</v>
      </c>
      <c r="M32" s="569">
        <v>43677</v>
      </c>
      <c r="N32" s="560">
        <v>43707</v>
      </c>
      <c r="O32" s="879" t="s">
        <v>1021</v>
      </c>
      <c r="P32" s="880"/>
      <c r="Q32" s="880"/>
      <c r="R32" s="881"/>
      <c r="S32" s="239" t="s">
        <v>1022</v>
      </c>
      <c r="T32" s="561" t="s">
        <v>974</v>
      </c>
      <c r="U32" s="228" t="s">
        <v>1023</v>
      </c>
      <c r="V32" s="269" t="s">
        <v>156</v>
      </c>
      <c r="W32" s="548" t="s">
        <v>143</v>
      </c>
      <c r="X32" s="191" t="s">
        <v>1020</v>
      </c>
    </row>
    <row r="33" spans="1:26" s="55" customFormat="1" ht="134.25" customHeight="1" x14ac:dyDescent="0.2">
      <c r="A33" s="884"/>
      <c r="B33" s="885"/>
      <c r="C33" s="730"/>
      <c r="D33" s="886"/>
      <c r="E33" s="885"/>
      <c r="F33" s="882"/>
      <c r="G33" s="883"/>
      <c r="H33" s="69" t="s">
        <v>976</v>
      </c>
      <c r="I33" s="559" t="s">
        <v>24</v>
      </c>
      <c r="J33" s="228" t="s">
        <v>965</v>
      </c>
      <c r="K33" s="559" t="s">
        <v>171</v>
      </c>
      <c r="L33" s="569">
        <v>43677</v>
      </c>
      <c r="M33" s="569">
        <v>43709</v>
      </c>
      <c r="N33" s="560">
        <v>43830</v>
      </c>
      <c r="O33" s="879" t="s">
        <v>1024</v>
      </c>
      <c r="P33" s="880"/>
      <c r="Q33" s="880"/>
      <c r="R33" s="881"/>
      <c r="S33" s="591"/>
      <c r="T33" s="561" t="s">
        <v>1025</v>
      </c>
      <c r="U33" s="228" t="s">
        <v>972</v>
      </c>
      <c r="V33" s="269" t="s">
        <v>156</v>
      </c>
      <c r="W33" s="548" t="s">
        <v>143</v>
      </c>
      <c r="X33" s="191" t="s">
        <v>1020</v>
      </c>
    </row>
    <row r="34" spans="1:26" ht="15" customHeight="1" x14ac:dyDescent="0.25">
      <c r="O34" s="537"/>
      <c r="P34" s="537"/>
      <c r="Q34" s="537"/>
      <c r="R34" s="537"/>
      <c r="S34" s="537"/>
    </row>
    <row r="35" spans="1:26" ht="15" customHeight="1" x14ac:dyDescent="0.25">
      <c r="O35" s="537"/>
      <c r="P35" s="537"/>
      <c r="Q35" s="537"/>
      <c r="R35" s="537"/>
      <c r="S35" s="537"/>
    </row>
    <row r="36" spans="1:26" ht="15" customHeight="1" x14ac:dyDescent="0.25">
      <c r="O36" s="537"/>
      <c r="P36" s="537"/>
      <c r="Q36" s="537"/>
      <c r="R36" s="537"/>
      <c r="S36" s="537"/>
    </row>
    <row r="37" spans="1:26" ht="15" customHeight="1" x14ac:dyDescent="0.25">
      <c r="O37" s="537"/>
      <c r="P37" s="537"/>
      <c r="Q37" s="537"/>
      <c r="R37" s="537"/>
      <c r="S37" s="537"/>
    </row>
    <row r="44" spans="1:26" x14ac:dyDescent="0.25">
      <c r="A44" s="1"/>
      <c r="B44" s="1"/>
      <c r="C44" s="1"/>
      <c r="D44" s="1"/>
      <c r="E44" s="16"/>
      <c r="F44" s="1"/>
      <c r="G44" s="16"/>
      <c r="H44" s="16"/>
      <c r="I44" s="1"/>
      <c r="J44" s="1"/>
      <c r="K44" s="1"/>
      <c r="L44" s="1"/>
      <c r="M44" s="1"/>
      <c r="N44" s="1"/>
      <c r="O44" s="1"/>
      <c r="P44" s="1"/>
      <c r="Q44" s="1"/>
      <c r="R44" s="1"/>
      <c r="S44" s="1"/>
      <c r="T44" s="183" t="s">
        <v>864</v>
      </c>
      <c r="U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83"/>
      <c r="U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83"/>
      <c r="U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83"/>
      <c r="U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83"/>
      <c r="U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83"/>
      <c r="U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83"/>
      <c r="U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83"/>
      <c r="U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83"/>
      <c r="U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83"/>
      <c r="U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83"/>
      <c r="U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83"/>
      <c r="U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83"/>
      <c r="U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83"/>
      <c r="U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83"/>
      <c r="U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83"/>
      <c r="U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83"/>
      <c r="U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83"/>
      <c r="U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83"/>
      <c r="U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83"/>
      <c r="U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83"/>
      <c r="U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83"/>
      <c r="U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83"/>
      <c r="U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83"/>
      <c r="U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83"/>
      <c r="U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83"/>
      <c r="U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83"/>
      <c r="U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83"/>
      <c r="U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83"/>
      <c r="U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83"/>
      <c r="U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83"/>
      <c r="U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83"/>
      <c r="U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83"/>
      <c r="U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83"/>
      <c r="U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83"/>
      <c r="U78" s="15"/>
      <c r="W78" s="13"/>
      <c r="X78" s="16"/>
      <c r="Y78" s="1"/>
      <c r="Z78" s="1"/>
    </row>
    <row r="79" spans="1:26" x14ac:dyDescent="0.25">
      <c r="A79" s="1"/>
      <c r="B79" s="1"/>
      <c r="C79" s="1"/>
      <c r="D79" s="1"/>
      <c r="E79" s="1"/>
      <c r="F79" s="1"/>
      <c r="G79" s="1"/>
      <c r="H79" s="1"/>
      <c r="I79" s="1"/>
      <c r="J79" s="1"/>
      <c r="K79" s="1"/>
      <c r="L79" s="1"/>
      <c r="M79" s="1"/>
      <c r="N79" s="1"/>
      <c r="O79" s="1"/>
      <c r="P79" s="1"/>
      <c r="Q79" s="1"/>
      <c r="R79" s="1"/>
      <c r="S79" s="1"/>
      <c r="T79" s="181"/>
      <c r="U79" s="1"/>
      <c r="W79" s="13"/>
      <c r="X79" s="1"/>
      <c r="Y79" s="1"/>
      <c r="Z79" s="1"/>
    </row>
    <row r="80" spans="1:26" x14ac:dyDescent="0.25">
      <c r="W80" s="13"/>
    </row>
    <row r="81" spans="23:23" x14ac:dyDescent="0.25">
      <c r="W81" s="13"/>
    </row>
    <row r="82" spans="23:23" x14ac:dyDescent="0.25">
      <c r="W82" s="13"/>
    </row>
    <row r="83" spans="23:23" x14ac:dyDescent="0.25">
      <c r="W83" s="13"/>
    </row>
    <row r="84" spans="23:23" x14ac:dyDescent="0.25">
      <c r="W84" s="13"/>
    </row>
    <row r="85" spans="23:23" x14ac:dyDescent="0.25">
      <c r="W85" s="13"/>
    </row>
    <row r="86" spans="23:23" x14ac:dyDescent="0.25">
      <c r="W86" s="13"/>
    </row>
    <row r="87" spans="23:23" x14ac:dyDescent="0.25">
      <c r="W87" s="13"/>
    </row>
    <row r="88" spans="23:23" x14ac:dyDescent="0.25">
      <c r="W88" s="13"/>
    </row>
    <row r="89" spans="23:23" x14ac:dyDescent="0.25">
      <c r="W89" s="13"/>
    </row>
    <row r="90" spans="23:23" x14ac:dyDescent="0.25">
      <c r="W90" s="13"/>
    </row>
    <row r="91" spans="23:23" x14ac:dyDescent="0.25">
      <c r="W91" s="13"/>
    </row>
    <row r="92" spans="23:23" x14ac:dyDescent="0.25">
      <c r="W92" s="13"/>
    </row>
    <row r="93" spans="23:23" x14ac:dyDescent="0.25">
      <c r="W93" s="13"/>
    </row>
    <row r="94" spans="23:23" x14ac:dyDescent="0.25">
      <c r="W94" s="13"/>
    </row>
    <row r="95" spans="23:23" x14ac:dyDescent="0.25">
      <c r="W95" s="13"/>
    </row>
    <row r="96" spans="23:23"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sheetData>
  <protectedRanges>
    <protectedRange sqref="O32:Q33 O31:Q31" name="Rango1_1_1_1_1_1" securityDescriptor="O:WDG:WDD:(A;;CC;;;S-1-5-21-1528164968-1790463351-673733271-1117)"/>
  </protectedRanges>
  <mergeCells count="25">
    <mergeCell ref="O31:R31"/>
    <mergeCell ref="F32:F33"/>
    <mergeCell ref="G32:G33"/>
    <mergeCell ref="O33:R33"/>
    <mergeCell ref="A32:A33"/>
    <mergeCell ref="B32:B33"/>
    <mergeCell ref="C32:C33"/>
    <mergeCell ref="D32:D33"/>
    <mergeCell ref="E32:E33"/>
    <mergeCell ref="O32:R32"/>
    <mergeCell ref="A17:C20"/>
    <mergeCell ref="D17:W20"/>
    <mergeCell ref="A22:C22"/>
    <mergeCell ref="E22:F22"/>
    <mergeCell ref="H22:J22"/>
    <mergeCell ref="A23:C23"/>
    <mergeCell ref="H23:I23"/>
    <mergeCell ref="H24:I24"/>
    <mergeCell ref="H25:I25"/>
    <mergeCell ref="H26:I26"/>
    <mergeCell ref="A29:G29"/>
    <mergeCell ref="H29:N29"/>
    <mergeCell ref="O29:S29"/>
    <mergeCell ref="T29:X29"/>
    <mergeCell ref="O30:R30"/>
  </mergeCells>
  <conditionalFormatting sqref="W31:W33">
    <cfRule type="containsText" dxfId="53" priority="4" stopIfTrue="1" operator="containsText" text="Cerrada">
      <formula>NOT(ISERROR(SEARCH("Cerrada",W31)))</formula>
    </cfRule>
    <cfRule type="containsText" dxfId="52" priority="5" stopIfTrue="1" operator="containsText" text="En ejecución">
      <formula>NOT(ISERROR(SEARCH("En ejecución",W31)))</formula>
    </cfRule>
    <cfRule type="containsText" dxfId="51" priority="6" stopIfTrue="1" operator="containsText" text="Vencida">
      <formula>NOT(ISERROR(SEARCH("Vencida",W31)))</formula>
    </cfRule>
  </conditionalFormatting>
  <dataValidations disablePrompts="1" count="4">
    <dataValidation type="list" allowBlank="1" showErrorMessage="1" sqref="A23">
      <formula1>PROCESOS</formula1>
    </dataValidation>
    <dataValidation type="list" allowBlank="1" showInputMessage="1" showErrorMessage="1" prompt=" - " sqref="C31:C33">
      <formula1>$D$2:$D$15</formula1>
    </dataValidation>
    <dataValidation type="list" allowBlank="1" showInputMessage="1" showErrorMessage="1" sqref="W31:W33">
      <formula1>$I$2:$I$4</formula1>
    </dataValidation>
    <dataValidation type="list" allowBlank="1" showInputMessage="1" showErrorMessage="1" sqref="V31:V33">
      <formula1>$J$2:$J$4</formula1>
    </dataValidation>
  </dataValidation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A919"/>
  <sheetViews>
    <sheetView showGridLines="0" topLeftCell="A17" zoomScale="60" zoomScaleNormal="60" workbookViewId="0">
      <selection activeCell="J24" sqref="J24"/>
    </sheetView>
  </sheetViews>
  <sheetFormatPr baseColWidth="10" defaultColWidth="14.42578125" defaultRowHeight="15" customHeight="1" x14ac:dyDescent="0.25"/>
  <cols>
    <col min="1" max="1" width="6.5703125" style="138" customWidth="1"/>
    <col min="2" max="2" width="10.7109375" style="138" customWidth="1"/>
    <col min="3" max="3" width="17.5703125" style="138" customWidth="1"/>
    <col min="4" max="4" width="21.5703125" style="138" customWidth="1"/>
    <col min="5" max="5" width="52.28515625" style="138" customWidth="1"/>
    <col min="6" max="6" width="24.140625" style="138" customWidth="1"/>
    <col min="7" max="7" width="26.5703125" style="138" customWidth="1"/>
    <col min="8" max="8" width="25.85546875" style="138" customWidth="1"/>
    <col min="9" max="9" width="14" style="138" customWidth="1"/>
    <col min="10" max="10" width="18" style="138" customWidth="1"/>
    <col min="11" max="11" width="18.5703125" style="138" customWidth="1"/>
    <col min="12" max="12" width="20" style="138" customWidth="1"/>
    <col min="13" max="13" width="18.28515625" style="138" customWidth="1"/>
    <col min="14" max="15" width="18" style="138" customWidth="1"/>
    <col min="16" max="16" width="26.28515625" style="138" customWidth="1"/>
    <col min="17" max="17" width="24.85546875" style="138" customWidth="1"/>
    <col min="18" max="18" width="19.42578125" style="138" customWidth="1"/>
    <col min="19" max="19" width="28.140625" style="138" customWidth="1"/>
    <col min="20" max="20" width="57.28515625" style="138" customWidth="1"/>
    <col min="21" max="21" width="40.140625" style="138" customWidth="1"/>
    <col min="22" max="22" width="18.42578125" style="138" customWidth="1"/>
    <col min="23" max="23" width="19.42578125" style="138" customWidth="1"/>
    <col min="24" max="24" width="80.28515625" style="138" customWidth="1"/>
    <col min="25" max="25" width="31.140625" style="138" customWidth="1"/>
    <col min="26" max="26" width="14.42578125" style="138" customWidth="1"/>
    <col min="27" max="28" width="11" style="138" customWidth="1"/>
    <col min="29" max="16384" width="14.42578125" style="138"/>
  </cols>
  <sheetData>
    <row r="1" spans="1:26" ht="44.25" hidden="1" customHeight="1" x14ac:dyDescent="0.35">
      <c r="A1" s="2"/>
      <c r="B1" s="64"/>
      <c r="C1" s="65" t="s">
        <v>1</v>
      </c>
      <c r="D1" s="65" t="s">
        <v>2</v>
      </c>
      <c r="E1" s="5"/>
      <c r="F1" s="6" t="s">
        <v>3</v>
      </c>
      <c r="G1" s="6" t="s">
        <v>137</v>
      </c>
      <c r="H1" s="6" t="s">
        <v>5</v>
      </c>
      <c r="I1" s="6" t="s">
        <v>7</v>
      </c>
      <c r="J1" s="6" t="s">
        <v>158</v>
      </c>
      <c r="K1" s="1"/>
      <c r="L1" s="8"/>
      <c r="M1" s="7"/>
      <c r="N1" s="7"/>
      <c r="O1" s="7"/>
      <c r="P1" s="7"/>
      <c r="Q1" s="7"/>
      <c r="R1" s="7"/>
      <c r="S1" s="1"/>
      <c r="T1" s="1"/>
      <c r="U1" s="1"/>
      <c r="V1" s="1"/>
      <c r="W1" s="1"/>
      <c r="X1" s="1"/>
      <c r="Y1" s="1"/>
    </row>
    <row r="2" spans="1:26" s="55" customFormat="1" ht="26.25" hidden="1" thickBot="1" x14ac:dyDescent="0.25">
      <c r="A2" s="51"/>
      <c r="B2" s="63"/>
      <c r="C2" s="66" t="s">
        <v>8</v>
      </c>
      <c r="D2" s="67" t="s">
        <v>9</v>
      </c>
      <c r="E2" s="58"/>
      <c r="F2" s="70" t="s">
        <v>10</v>
      </c>
      <c r="G2" s="71" t="s">
        <v>154</v>
      </c>
      <c r="H2" s="70" t="s">
        <v>24</v>
      </c>
      <c r="I2" s="125" t="s">
        <v>142</v>
      </c>
      <c r="J2" s="56" t="s">
        <v>156</v>
      </c>
      <c r="K2" s="51"/>
      <c r="L2" s="52"/>
      <c r="M2" s="54"/>
      <c r="N2" s="54"/>
      <c r="O2" s="54"/>
      <c r="P2" s="54"/>
      <c r="Q2" s="54"/>
      <c r="R2" s="54"/>
      <c r="S2" s="51"/>
      <c r="T2" s="51"/>
      <c r="U2" s="51"/>
      <c r="V2" s="51"/>
      <c r="W2" s="51"/>
      <c r="X2" s="51"/>
      <c r="Y2" s="51"/>
    </row>
    <row r="3" spans="1:26" s="55" customFormat="1" ht="26.25" hidden="1" thickBot="1" x14ac:dyDescent="0.25">
      <c r="A3" s="51"/>
      <c r="B3" s="63"/>
      <c r="C3" s="66" t="s">
        <v>14</v>
      </c>
      <c r="D3" s="67" t="s">
        <v>15</v>
      </c>
      <c r="E3" s="58"/>
      <c r="F3" s="70" t="s">
        <v>128</v>
      </c>
      <c r="G3" s="71" t="s">
        <v>11</v>
      </c>
      <c r="H3" s="71" t="s">
        <v>140</v>
      </c>
      <c r="I3" s="127" t="s">
        <v>143</v>
      </c>
      <c r="J3" s="56" t="s">
        <v>159</v>
      </c>
      <c r="K3" s="51"/>
      <c r="L3" s="52"/>
      <c r="M3" s="54"/>
      <c r="N3" s="54"/>
      <c r="O3" s="54"/>
      <c r="P3" s="54"/>
      <c r="Q3" s="54"/>
      <c r="R3" s="54"/>
      <c r="S3" s="51"/>
      <c r="T3" s="51"/>
      <c r="U3" s="51"/>
      <c r="V3" s="51"/>
      <c r="W3" s="51"/>
      <c r="X3" s="51"/>
      <c r="Y3" s="51"/>
    </row>
    <row r="4" spans="1:26" s="55" customFormat="1" ht="26.25" hidden="1" thickBot="1" x14ac:dyDescent="0.25">
      <c r="A4" s="51"/>
      <c r="B4" s="63"/>
      <c r="C4" s="66" t="s">
        <v>119</v>
      </c>
      <c r="D4" s="67" t="s">
        <v>123</v>
      </c>
      <c r="E4" s="58"/>
      <c r="F4" s="70" t="s">
        <v>129</v>
      </c>
      <c r="G4" s="71" t="s">
        <v>138</v>
      </c>
      <c r="H4" s="59"/>
      <c r="I4" s="126" t="s">
        <v>30</v>
      </c>
      <c r="J4" s="56" t="s">
        <v>157</v>
      </c>
      <c r="K4" s="51"/>
      <c r="L4" s="52"/>
      <c r="M4" s="54"/>
      <c r="N4" s="54"/>
      <c r="O4" s="54"/>
      <c r="P4" s="54"/>
      <c r="Q4" s="54"/>
      <c r="R4" s="54"/>
      <c r="S4" s="51"/>
      <c r="T4" s="51"/>
      <c r="U4" s="51"/>
      <c r="V4" s="51"/>
      <c r="W4" s="51"/>
      <c r="X4" s="51"/>
      <c r="Y4" s="51"/>
    </row>
    <row r="5" spans="1:26" s="55" customFormat="1" ht="39" hidden="1" thickBot="1" x14ac:dyDescent="0.25">
      <c r="A5" s="51"/>
      <c r="B5" s="63"/>
      <c r="C5" s="67" t="s">
        <v>117</v>
      </c>
      <c r="D5" s="67" t="s">
        <v>125</v>
      </c>
      <c r="E5" s="58"/>
      <c r="F5" s="71" t="s">
        <v>130</v>
      </c>
      <c r="G5" s="71" t="s">
        <v>17</v>
      </c>
      <c r="H5" s="57"/>
      <c r="I5" s="56"/>
      <c r="J5" s="56"/>
      <c r="K5" s="51"/>
      <c r="L5" s="52"/>
      <c r="M5" s="54"/>
      <c r="N5" s="54"/>
      <c r="O5" s="54"/>
      <c r="P5" s="54"/>
      <c r="Q5" s="54"/>
      <c r="R5" s="54"/>
      <c r="S5" s="51"/>
      <c r="T5" s="51"/>
      <c r="U5" s="51"/>
      <c r="V5" s="51"/>
      <c r="W5" s="51"/>
      <c r="X5" s="51"/>
      <c r="Y5" s="51"/>
    </row>
    <row r="6" spans="1:26" s="55" customFormat="1" ht="26.25" hidden="1" thickBot="1" x14ac:dyDescent="0.25">
      <c r="A6" s="51"/>
      <c r="B6" s="63"/>
      <c r="C6" s="66" t="s">
        <v>38</v>
      </c>
      <c r="D6" s="67" t="s">
        <v>124</v>
      </c>
      <c r="F6" s="71" t="s">
        <v>131</v>
      </c>
      <c r="G6" s="57"/>
      <c r="H6" s="57"/>
      <c r="I6" s="56"/>
      <c r="J6" s="56"/>
      <c r="K6" s="51"/>
      <c r="L6" s="52"/>
      <c r="M6" s="54"/>
      <c r="N6" s="54"/>
      <c r="O6" s="54"/>
      <c r="P6" s="54"/>
      <c r="Q6" s="54"/>
      <c r="R6" s="54"/>
      <c r="S6" s="51"/>
      <c r="T6" s="51"/>
      <c r="U6" s="51"/>
      <c r="V6" s="51"/>
      <c r="W6" s="51"/>
      <c r="X6" s="51"/>
      <c r="Y6" s="51"/>
    </row>
    <row r="7" spans="1:26" s="55" customFormat="1" ht="26.25" hidden="1" thickBot="1" x14ac:dyDescent="0.25">
      <c r="A7" s="51"/>
      <c r="B7" s="63"/>
      <c r="C7" s="66" t="s">
        <v>42</v>
      </c>
      <c r="D7" s="67" t="s">
        <v>126</v>
      </c>
      <c r="E7" s="58"/>
      <c r="F7" s="59"/>
      <c r="G7" s="57"/>
      <c r="H7" s="57"/>
      <c r="I7" s="60"/>
      <c r="J7" s="60"/>
      <c r="K7" s="51"/>
      <c r="L7" s="52"/>
      <c r="M7" s="54"/>
      <c r="N7" s="54"/>
      <c r="O7" s="54"/>
      <c r="P7" s="54"/>
      <c r="Q7" s="54"/>
      <c r="R7" s="54"/>
      <c r="S7" s="51"/>
      <c r="T7" s="51"/>
      <c r="U7" s="51"/>
      <c r="V7" s="51"/>
      <c r="W7" s="51"/>
      <c r="X7" s="51"/>
      <c r="Y7" s="51"/>
    </row>
    <row r="8" spans="1:26" s="55" customFormat="1" ht="26.25" hidden="1" thickBot="1" x14ac:dyDescent="0.25">
      <c r="A8" s="51"/>
      <c r="B8" s="63"/>
      <c r="C8" s="66" t="s">
        <v>45</v>
      </c>
      <c r="D8" s="67" t="s">
        <v>35</v>
      </c>
      <c r="E8" s="58"/>
      <c r="F8" s="59"/>
      <c r="G8" s="57"/>
      <c r="H8" s="57"/>
      <c r="I8" s="56"/>
      <c r="J8" s="56"/>
      <c r="K8" s="51"/>
      <c r="L8" s="52"/>
      <c r="M8" s="54"/>
      <c r="N8" s="54"/>
      <c r="O8" s="54"/>
      <c r="P8" s="54"/>
      <c r="Q8" s="54"/>
      <c r="R8" s="54"/>
      <c r="S8" s="51"/>
      <c r="T8" s="51"/>
      <c r="U8" s="51"/>
      <c r="V8" s="51"/>
      <c r="W8" s="51"/>
      <c r="X8" s="51"/>
      <c r="Y8" s="51"/>
    </row>
    <row r="9" spans="1:26" s="55" customFormat="1" ht="51.75" hidden="1" thickBot="1" x14ac:dyDescent="0.25">
      <c r="A9" s="51"/>
      <c r="B9" s="63"/>
      <c r="C9" s="66" t="s">
        <v>120</v>
      </c>
      <c r="D9" s="67" t="s">
        <v>39</v>
      </c>
      <c r="E9" s="58"/>
      <c r="F9" s="57"/>
      <c r="G9" s="57"/>
      <c r="H9" s="57"/>
      <c r="I9" s="56"/>
      <c r="J9" s="56"/>
      <c r="K9" s="51"/>
      <c r="L9" s="52"/>
      <c r="M9" s="54"/>
      <c r="N9" s="54"/>
      <c r="O9" s="54"/>
      <c r="P9" s="54"/>
      <c r="Q9" s="54"/>
      <c r="R9" s="54"/>
      <c r="S9" s="51"/>
      <c r="T9" s="51"/>
      <c r="U9" s="51"/>
      <c r="V9" s="51"/>
      <c r="W9" s="51"/>
      <c r="X9" s="51"/>
      <c r="Y9" s="51"/>
    </row>
    <row r="10" spans="1:26" s="55" customFormat="1" ht="26.25" hidden="1" thickBot="1" x14ac:dyDescent="0.25">
      <c r="A10" s="51"/>
      <c r="B10" s="63"/>
      <c r="C10" s="66" t="s">
        <v>50</v>
      </c>
      <c r="D10" s="67" t="s">
        <v>43</v>
      </c>
      <c r="E10" s="58"/>
      <c r="F10" s="57"/>
      <c r="G10" s="57"/>
      <c r="H10" s="57"/>
      <c r="I10" s="56"/>
      <c r="J10" s="56"/>
      <c r="K10" s="51"/>
      <c r="L10" s="52"/>
      <c r="M10" s="54"/>
      <c r="N10" s="54"/>
      <c r="O10" s="54"/>
      <c r="P10" s="54"/>
      <c r="Q10" s="54"/>
      <c r="R10" s="54"/>
      <c r="S10" s="51"/>
      <c r="T10" s="51"/>
      <c r="U10" s="51"/>
      <c r="V10" s="51"/>
      <c r="W10" s="51"/>
      <c r="X10" s="51"/>
      <c r="Y10" s="51"/>
    </row>
    <row r="11" spans="1:26" s="55" customFormat="1" ht="39" hidden="1" thickBot="1" x14ac:dyDescent="0.25">
      <c r="A11" s="51"/>
      <c r="B11" s="63"/>
      <c r="C11" s="66" t="s">
        <v>52</v>
      </c>
      <c r="D11" s="67" t="s">
        <v>132</v>
      </c>
      <c r="E11" s="58"/>
      <c r="F11" s="57"/>
      <c r="G11" s="57"/>
      <c r="H11" s="57"/>
      <c r="I11" s="56"/>
      <c r="J11" s="56"/>
      <c r="K11" s="51"/>
      <c r="L11" s="52"/>
      <c r="M11" s="54"/>
      <c r="N11" s="54"/>
      <c r="O11" s="54"/>
      <c r="P11" s="54"/>
      <c r="Q11" s="54"/>
      <c r="R11" s="54"/>
      <c r="S11" s="51"/>
      <c r="T11" s="51"/>
      <c r="U11" s="51"/>
      <c r="V11" s="51"/>
      <c r="W11" s="51"/>
      <c r="X11" s="51"/>
      <c r="Y11" s="51"/>
    </row>
    <row r="12" spans="1:26" s="55" customFormat="1" ht="26.25" hidden="1" thickBot="1" x14ac:dyDescent="0.25">
      <c r="A12" s="51"/>
      <c r="B12" s="63"/>
      <c r="C12" s="66" t="s">
        <v>54</v>
      </c>
      <c r="D12" s="67" t="s">
        <v>127</v>
      </c>
      <c r="E12" s="58"/>
      <c r="F12" s="61"/>
      <c r="G12" s="61"/>
      <c r="H12" s="61"/>
      <c r="I12" s="62"/>
      <c r="J12" s="54"/>
      <c r="K12" s="54"/>
      <c r="L12" s="51"/>
      <c r="M12" s="52"/>
      <c r="N12" s="54"/>
      <c r="O12" s="54"/>
      <c r="P12" s="54"/>
      <c r="Q12" s="54"/>
      <c r="R12" s="54"/>
      <c r="S12" s="54"/>
      <c r="T12" s="51"/>
      <c r="U12" s="51"/>
      <c r="V12" s="51"/>
      <c r="W12" s="51"/>
      <c r="X12" s="51"/>
      <c r="Y12" s="51"/>
      <c r="Z12" s="51"/>
    </row>
    <row r="13" spans="1:26" s="55" customFormat="1" ht="39" hidden="1" thickBot="1" x14ac:dyDescent="0.25">
      <c r="A13" s="51"/>
      <c r="B13" s="63"/>
      <c r="C13" s="66" t="s">
        <v>55</v>
      </c>
      <c r="D13" s="67" t="s">
        <v>53</v>
      </c>
      <c r="E13" s="58"/>
      <c r="F13" s="61"/>
      <c r="G13" s="61"/>
      <c r="H13" s="61"/>
      <c r="I13" s="62"/>
      <c r="J13" s="54"/>
      <c r="K13" s="54"/>
      <c r="L13" s="51"/>
      <c r="M13" s="52"/>
      <c r="N13" s="54"/>
      <c r="O13" s="54"/>
      <c r="P13" s="54"/>
      <c r="Q13" s="54"/>
      <c r="R13" s="54"/>
      <c r="S13" s="54"/>
      <c r="T13" s="51"/>
      <c r="U13" s="51"/>
      <c r="V13" s="51"/>
      <c r="W13" s="51"/>
      <c r="X13" s="51"/>
      <c r="Y13" s="51"/>
      <c r="Z13" s="51"/>
    </row>
    <row r="14" spans="1:26" s="55" customFormat="1" ht="26.25" hidden="1" thickBot="1" x14ac:dyDescent="0.25">
      <c r="A14" s="51"/>
      <c r="B14" s="63"/>
      <c r="C14" s="67" t="s">
        <v>121</v>
      </c>
      <c r="D14" s="68"/>
      <c r="E14" s="58"/>
      <c r="F14" s="61"/>
      <c r="G14" s="61"/>
      <c r="H14" s="61"/>
      <c r="I14" s="62"/>
      <c r="J14" s="54"/>
      <c r="K14" s="54"/>
      <c r="L14" s="51"/>
      <c r="M14" s="52"/>
      <c r="N14" s="54"/>
      <c r="O14" s="54"/>
      <c r="P14" s="54"/>
      <c r="Q14" s="54"/>
      <c r="R14" s="54"/>
      <c r="S14" s="54"/>
      <c r="T14" s="51"/>
      <c r="U14" s="51"/>
      <c r="V14" s="51"/>
      <c r="W14" s="51"/>
      <c r="X14" s="51"/>
      <c r="Y14" s="51"/>
      <c r="Z14" s="51"/>
    </row>
    <row r="15" spans="1:26" s="55" customFormat="1" ht="39" hidden="1" thickBot="1" x14ac:dyDescent="0.25">
      <c r="A15" s="51"/>
      <c r="B15" s="63"/>
      <c r="C15" s="69" t="s">
        <v>21</v>
      </c>
      <c r="D15" s="67"/>
      <c r="E15" s="58"/>
      <c r="F15" s="61"/>
      <c r="G15" s="61"/>
      <c r="H15" s="61"/>
      <c r="I15" s="62"/>
      <c r="J15" s="54"/>
      <c r="K15" s="54"/>
      <c r="L15" s="51"/>
      <c r="M15" s="52"/>
      <c r="N15" s="54"/>
      <c r="O15" s="54"/>
      <c r="P15" s="54"/>
      <c r="Q15" s="54"/>
      <c r="R15" s="54"/>
      <c r="S15" s="54"/>
      <c r="T15" s="51"/>
      <c r="U15" s="51"/>
      <c r="V15" s="51"/>
      <c r="W15" s="51"/>
      <c r="X15" s="51"/>
      <c r="Y15" s="51"/>
      <c r="Z15" s="51"/>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767"/>
      <c r="B17" s="697"/>
      <c r="C17" s="698"/>
      <c r="D17" s="773" t="s">
        <v>56</v>
      </c>
      <c r="E17" s="774"/>
      <c r="F17" s="774"/>
      <c r="G17" s="774"/>
      <c r="H17" s="774"/>
      <c r="I17" s="774"/>
      <c r="J17" s="774"/>
      <c r="K17" s="774"/>
      <c r="L17" s="774"/>
      <c r="M17" s="774"/>
      <c r="N17" s="774"/>
      <c r="O17" s="774"/>
      <c r="P17" s="774"/>
      <c r="Q17" s="774"/>
      <c r="R17" s="774"/>
      <c r="S17" s="774"/>
      <c r="T17" s="774"/>
      <c r="U17" s="774"/>
      <c r="V17" s="774"/>
      <c r="W17" s="775"/>
      <c r="X17" s="607" t="s">
        <v>57</v>
      </c>
      <c r="Z17" s="1"/>
    </row>
    <row r="18" spans="1:27" ht="27.75" customHeight="1" x14ac:dyDescent="0.25">
      <c r="A18" s="768"/>
      <c r="B18" s="769"/>
      <c r="C18" s="770"/>
      <c r="D18" s="776"/>
      <c r="E18" s="777"/>
      <c r="F18" s="777"/>
      <c r="G18" s="777"/>
      <c r="H18" s="777"/>
      <c r="I18" s="777"/>
      <c r="J18" s="777"/>
      <c r="K18" s="777"/>
      <c r="L18" s="777"/>
      <c r="M18" s="777"/>
      <c r="N18" s="777"/>
      <c r="O18" s="777"/>
      <c r="P18" s="777"/>
      <c r="Q18" s="777"/>
      <c r="R18" s="777"/>
      <c r="S18" s="777"/>
      <c r="T18" s="777"/>
      <c r="U18" s="777"/>
      <c r="V18" s="777"/>
      <c r="W18" s="778"/>
      <c r="X18" s="608" t="s">
        <v>1034</v>
      </c>
      <c r="Z18" s="1"/>
    </row>
    <row r="19" spans="1:27" ht="27.75" customHeight="1" x14ac:dyDescent="0.25">
      <c r="A19" s="768"/>
      <c r="B19" s="769"/>
      <c r="C19" s="770"/>
      <c r="D19" s="776"/>
      <c r="E19" s="777"/>
      <c r="F19" s="777"/>
      <c r="G19" s="777"/>
      <c r="H19" s="777"/>
      <c r="I19" s="777"/>
      <c r="J19" s="777"/>
      <c r="K19" s="777"/>
      <c r="L19" s="777"/>
      <c r="M19" s="777"/>
      <c r="N19" s="777"/>
      <c r="O19" s="777"/>
      <c r="P19" s="777"/>
      <c r="Q19" s="777"/>
      <c r="R19" s="777"/>
      <c r="S19" s="777"/>
      <c r="T19" s="777"/>
      <c r="U19" s="777"/>
      <c r="V19" s="777"/>
      <c r="W19" s="778"/>
      <c r="X19" s="617" t="s">
        <v>1037</v>
      </c>
      <c r="Z19" s="1"/>
    </row>
    <row r="20" spans="1:27" ht="27.75" customHeight="1" thickBot="1" x14ac:dyDescent="0.3">
      <c r="A20" s="771"/>
      <c r="B20" s="655"/>
      <c r="C20" s="772"/>
      <c r="D20" s="779"/>
      <c r="E20" s="780"/>
      <c r="F20" s="780"/>
      <c r="G20" s="780"/>
      <c r="H20" s="780"/>
      <c r="I20" s="780"/>
      <c r="J20" s="780"/>
      <c r="K20" s="780"/>
      <c r="L20" s="780"/>
      <c r="M20" s="780"/>
      <c r="N20" s="780"/>
      <c r="O20" s="780"/>
      <c r="P20" s="780"/>
      <c r="Q20" s="780"/>
      <c r="R20" s="780"/>
      <c r="S20" s="780"/>
      <c r="T20" s="780"/>
      <c r="U20" s="780"/>
      <c r="V20" s="780"/>
      <c r="W20" s="781"/>
      <c r="X20" s="609"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2"/>
      <c r="W21" s="20"/>
      <c r="X21" s="21"/>
    </row>
    <row r="22" spans="1:27" ht="63" customHeight="1" thickBot="1" x14ac:dyDescent="0.3">
      <c r="A22" s="857" t="s">
        <v>59</v>
      </c>
      <c r="B22" s="858"/>
      <c r="C22" s="859"/>
      <c r="D22" s="23"/>
      <c r="E22" s="871" t="str">
        <f>CONCATENATE("INFORME DE SEGUIMIENTO DEL PROCESO ",A23)</f>
        <v>INFORME DE SEGUIMIENTO DEL PROCESO GESTIÓN CONTRACTUAL</v>
      </c>
      <c r="F22" s="872"/>
      <c r="G22" s="21"/>
      <c r="H22" s="863" t="s">
        <v>60</v>
      </c>
      <c r="I22" s="864"/>
      <c r="J22" s="865"/>
      <c r="K22" s="83"/>
      <c r="L22" s="84"/>
      <c r="M22" s="84"/>
      <c r="N22" s="84"/>
      <c r="O22" s="84"/>
      <c r="P22" s="84"/>
      <c r="Q22" s="84"/>
      <c r="R22" s="87"/>
      <c r="S22" s="87"/>
      <c r="T22" s="87"/>
      <c r="U22" s="87"/>
      <c r="V22" s="87"/>
      <c r="W22" s="87"/>
      <c r="X22" s="86"/>
    </row>
    <row r="23" spans="1:27" ht="53.25" customHeight="1" thickBot="1" x14ac:dyDescent="0.3">
      <c r="A23" s="874" t="s">
        <v>42</v>
      </c>
      <c r="B23" s="875"/>
      <c r="C23" s="876"/>
      <c r="D23" s="23"/>
      <c r="E23" s="93" t="s">
        <v>144</v>
      </c>
      <c r="F23" s="94">
        <f>COUNTA(E31:E40)</f>
        <v>0</v>
      </c>
      <c r="G23" s="21"/>
      <c r="H23" s="866" t="s">
        <v>66</v>
      </c>
      <c r="I23" s="867"/>
      <c r="J23" s="94">
        <f>COUNTIF(I31:I40,"Acción correctiva")</f>
        <v>0</v>
      </c>
      <c r="K23" s="88"/>
      <c r="L23" s="84"/>
      <c r="M23" s="84"/>
      <c r="N23" s="84"/>
      <c r="O23" s="84"/>
      <c r="P23" s="84"/>
      <c r="Q23" s="84"/>
      <c r="R23" s="87"/>
      <c r="S23" s="87"/>
      <c r="T23" s="87"/>
      <c r="U23" s="86"/>
      <c r="V23" s="86"/>
      <c r="W23" s="23"/>
      <c r="X23" s="86"/>
    </row>
    <row r="24" spans="1:27" ht="48.75" customHeight="1" thickBot="1" x14ac:dyDescent="0.4">
      <c r="A24" s="27"/>
      <c r="B24" s="23"/>
      <c r="C24" s="23"/>
      <c r="D24" s="28"/>
      <c r="E24" s="95" t="s">
        <v>61</v>
      </c>
      <c r="F24" s="96">
        <f>COUNTA(H31:H40)</f>
        <v>0</v>
      </c>
      <c r="G24" s="24"/>
      <c r="H24" s="868" t="s">
        <v>149</v>
      </c>
      <c r="I24" s="869"/>
      <c r="J24" s="99">
        <f>COUNTIF(I31:I40,"Acción Preventiva y/o de mejora")</f>
        <v>0</v>
      </c>
      <c r="K24" s="88"/>
      <c r="L24" s="84"/>
      <c r="M24" s="84"/>
      <c r="N24" s="84"/>
      <c r="O24" s="84"/>
      <c r="P24" s="84"/>
      <c r="Q24" s="84"/>
      <c r="R24" s="88"/>
      <c r="S24" s="88"/>
      <c r="T24" s="88"/>
      <c r="U24" s="86"/>
      <c r="V24" s="86"/>
      <c r="W24" s="23"/>
      <c r="X24" s="86"/>
    </row>
    <row r="25" spans="1:27" ht="53.25" customHeight="1" x14ac:dyDescent="0.35">
      <c r="A25" s="27"/>
      <c r="B25" s="23"/>
      <c r="C25" s="23"/>
      <c r="D25" s="33"/>
      <c r="E25" s="97" t="s">
        <v>145</v>
      </c>
      <c r="F25" s="96">
        <f>COUNTIF(W31:W35, "Vencida")</f>
        <v>0</v>
      </c>
      <c r="G25" s="24"/>
      <c r="H25" s="870"/>
      <c r="I25" s="870"/>
      <c r="J25" s="89"/>
      <c r="K25" s="88"/>
      <c r="L25" s="84"/>
      <c r="M25" s="84"/>
      <c r="N25" s="84"/>
      <c r="O25" s="84"/>
      <c r="P25" s="84"/>
      <c r="Q25" s="84"/>
      <c r="R25" s="88"/>
      <c r="S25" s="88"/>
      <c r="T25" s="88"/>
      <c r="U25" s="86"/>
      <c r="V25" s="86"/>
      <c r="W25" s="23"/>
      <c r="X25" s="47"/>
    </row>
    <row r="26" spans="1:27" ht="48.75" customHeight="1" x14ac:dyDescent="0.35">
      <c r="A26" s="27"/>
      <c r="B26" s="23"/>
      <c r="C26" s="23"/>
      <c r="D26" s="28"/>
      <c r="E26" s="97" t="s">
        <v>146</v>
      </c>
      <c r="F26" s="270">
        <f>COUNTIF(W31:W40, "En ejecución")</f>
        <v>0</v>
      </c>
      <c r="G26" s="24"/>
      <c r="H26" s="870"/>
      <c r="I26" s="870"/>
      <c r="J26" s="139"/>
      <c r="K26" s="89"/>
      <c r="L26" s="84"/>
      <c r="M26" s="84"/>
      <c r="N26" s="84"/>
      <c r="O26" s="84"/>
      <c r="P26" s="84"/>
      <c r="Q26" s="84"/>
      <c r="R26" s="88"/>
      <c r="S26" s="88"/>
      <c r="T26" s="88"/>
      <c r="U26" s="86"/>
      <c r="V26" s="86"/>
      <c r="W26" s="23"/>
      <c r="X26" s="47"/>
    </row>
    <row r="27" spans="1:27" ht="51" customHeight="1" thickBot="1" x14ac:dyDescent="0.4">
      <c r="A27" s="27"/>
      <c r="B27" s="23"/>
      <c r="C27" s="23"/>
      <c r="D27" s="33"/>
      <c r="E27" s="98" t="s">
        <v>148</v>
      </c>
      <c r="F27" s="99">
        <f>COUNTIF(W31:W40,"Cerrada")</f>
        <v>0</v>
      </c>
      <c r="G27" s="24"/>
      <c r="H27" s="25"/>
      <c r="I27" s="85"/>
      <c r="J27" s="84"/>
      <c r="K27" s="84"/>
      <c r="L27" s="84"/>
      <c r="M27" s="84"/>
      <c r="N27" s="84"/>
      <c r="O27" s="84"/>
      <c r="P27" s="84"/>
      <c r="Q27" s="84"/>
      <c r="R27" s="88"/>
      <c r="S27" s="88"/>
      <c r="T27" s="88"/>
      <c r="U27" s="86"/>
      <c r="V27" s="86"/>
      <c r="W27" s="23"/>
      <c r="X27" s="47"/>
    </row>
    <row r="28" spans="1:27" ht="41.25" customHeight="1" thickBot="1" x14ac:dyDescent="0.4">
      <c r="A28" s="27"/>
      <c r="B28" s="23"/>
      <c r="C28" s="23"/>
      <c r="D28" s="23"/>
      <c r="E28" s="79"/>
      <c r="F28" s="80"/>
      <c r="G28" s="24"/>
      <c r="H28" s="25"/>
      <c r="I28" s="81"/>
      <c r="J28" s="82"/>
      <c r="K28" s="81"/>
      <c r="L28" s="82"/>
      <c r="M28" s="92"/>
      <c r="N28" s="26"/>
      <c r="O28" s="26"/>
      <c r="P28" s="26"/>
      <c r="Q28" s="26"/>
      <c r="R28" s="20"/>
      <c r="S28" s="20"/>
      <c r="T28" s="20"/>
      <c r="U28" s="20"/>
      <c r="V28" s="20"/>
      <c r="W28" s="20"/>
      <c r="X28" s="20"/>
    </row>
    <row r="29" spans="1:27" s="73" customFormat="1" ht="45" customHeight="1" thickBot="1" x14ac:dyDescent="0.25">
      <c r="A29" s="791" t="s">
        <v>73</v>
      </c>
      <c r="B29" s="792"/>
      <c r="C29" s="792"/>
      <c r="D29" s="792"/>
      <c r="E29" s="792"/>
      <c r="F29" s="792"/>
      <c r="G29" s="793"/>
      <c r="H29" s="764" t="s">
        <v>74</v>
      </c>
      <c r="I29" s="765"/>
      <c r="J29" s="765"/>
      <c r="K29" s="765"/>
      <c r="L29" s="765"/>
      <c r="M29" s="765"/>
      <c r="N29" s="766"/>
      <c r="O29" s="782" t="s">
        <v>75</v>
      </c>
      <c r="P29" s="873"/>
      <c r="Q29" s="873"/>
      <c r="R29" s="873"/>
      <c r="S29" s="783"/>
      <c r="T29" s="784" t="s">
        <v>141</v>
      </c>
      <c r="U29" s="785"/>
      <c r="V29" s="785"/>
      <c r="W29" s="785"/>
      <c r="X29" s="786"/>
      <c r="Y29" s="75"/>
      <c r="Z29" s="76"/>
      <c r="AA29" s="77"/>
    </row>
    <row r="30" spans="1:27" ht="63" customHeight="1" thickBot="1" x14ac:dyDescent="0.3">
      <c r="A30" s="153" t="s">
        <v>147</v>
      </c>
      <c r="B30" s="154" t="s">
        <v>3</v>
      </c>
      <c r="C30" s="154" t="s">
        <v>77</v>
      </c>
      <c r="D30" s="154" t="s">
        <v>133</v>
      </c>
      <c r="E30" s="154" t="s">
        <v>134</v>
      </c>
      <c r="F30" s="154" t="s">
        <v>135</v>
      </c>
      <c r="G30" s="155" t="s">
        <v>136</v>
      </c>
      <c r="H30" s="156" t="s">
        <v>139</v>
      </c>
      <c r="I30" s="154" t="s">
        <v>5</v>
      </c>
      <c r="J30" s="154" t="s">
        <v>78</v>
      </c>
      <c r="K30" s="157" t="s">
        <v>79</v>
      </c>
      <c r="L30" s="157" t="s">
        <v>81</v>
      </c>
      <c r="M30" s="157" t="s">
        <v>82</v>
      </c>
      <c r="N30" s="158" t="s">
        <v>83</v>
      </c>
      <c r="O30" s="833" t="s">
        <v>84</v>
      </c>
      <c r="P30" s="834"/>
      <c r="Q30" s="834"/>
      <c r="R30" s="835"/>
      <c r="S30" s="158" t="s">
        <v>85</v>
      </c>
      <c r="T30" s="159" t="s">
        <v>84</v>
      </c>
      <c r="U30" s="157" t="s">
        <v>85</v>
      </c>
      <c r="V30" s="157" t="s">
        <v>158</v>
      </c>
      <c r="W30" s="157" t="s">
        <v>86</v>
      </c>
      <c r="X30" s="158" t="s">
        <v>155</v>
      </c>
      <c r="Y30" s="74"/>
      <c r="Z30" s="78"/>
      <c r="AA30" s="78"/>
    </row>
    <row r="31" spans="1:27" ht="37.5" customHeight="1" x14ac:dyDescent="0.25">
      <c r="A31" s="144"/>
      <c r="B31" s="144"/>
      <c r="C31" s="144"/>
      <c r="D31" s="144"/>
      <c r="E31" s="145"/>
      <c r="F31" s="144"/>
      <c r="G31" s="160"/>
      <c r="H31" s="160"/>
      <c r="I31" s="145"/>
      <c r="J31" s="145"/>
      <c r="K31" s="145"/>
      <c r="L31" s="145"/>
      <c r="M31" s="149"/>
      <c r="N31" s="145"/>
      <c r="O31" s="887"/>
      <c r="P31" s="888"/>
      <c r="Q31" s="888"/>
      <c r="R31" s="889"/>
      <c r="S31" s="145"/>
      <c r="T31" s="147"/>
      <c r="U31" s="147"/>
      <c r="V31" s="147"/>
      <c r="W31" s="143"/>
      <c r="X31" s="161"/>
      <c r="Y31" s="53"/>
      <c r="Z31" s="1"/>
    </row>
    <row r="32" spans="1:27" ht="37.5" customHeight="1" x14ac:dyDescent="0.25">
      <c r="A32" s="131"/>
      <c r="B32" s="128"/>
      <c r="C32" s="128"/>
      <c r="D32" s="131"/>
      <c r="E32" s="132"/>
      <c r="F32" s="128"/>
      <c r="G32" s="133"/>
      <c r="H32" s="133"/>
      <c r="I32" s="129"/>
      <c r="J32" s="132"/>
      <c r="K32" s="132"/>
      <c r="L32" s="132"/>
      <c r="M32" s="134"/>
      <c r="N32" s="132"/>
      <c r="O32" s="890"/>
      <c r="P32" s="891"/>
      <c r="Q32" s="891"/>
      <c r="R32" s="892"/>
      <c r="S32" s="132"/>
      <c r="T32" s="135"/>
      <c r="U32" s="135"/>
      <c r="V32" s="130"/>
      <c r="W32" s="137"/>
      <c r="X32" s="136"/>
      <c r="Y32" s="16"/>
      <c r="Z32" s="1"/>
    </row>
    <row r="33" spans="1:26" ht="37.5" customHeight="1" x14ac:dyDescent="0.25">
      <c r="A33" s="131"/>
      <c r="B33" s="128"/>
      <c r="C33" s="128"/>
      <c r="D33" s="131"/>
      <c r="E33" s="132"/>
      <c r="F33" s="128"/>
      <c r="G33" s="133"/>
      <c r="H33" s="133"/>
      <c r="I33" s="129"/>
      <c r="J33" s="131"/>
      <c r="K33" s="131"/>
      <c r="L33" s="132"/>
      <c r="M33" s="131"/>
      <c r="N33" s="131"/>
      <c r="O33" s="893"/>
      <c r="P33" s="894"/>
      <c r="Q33" s="894"/>
      <c r="R33" s="895"/>
      <c r="S33" s="131"/>
      <c r="T33" s="135"/>
      <c r="U33" s="135"/>
      <c r="V33" s="130"/>
      <c r="W33" s="137"/>
      <c r="X33" s="136"/>
      <c r="Y33" s="16"/>
      <c r="Z33" s="1"/>
    </row>
    <row r="34" spans="1:26" x14ac:dyDescent="0.25">
      <c r="A34" s="1"/>
      <c r="B34" s="1"/>
      <c r="C34" s="1"/>
      <c r="D34" s="1"/>
      <c r="E34" s="16"/>
      <c r="F34" s="1"/>
      <c r="G34" s="16"/>
      <c r="H34" s="16"/>
      <c r="I34" s="1"/>
      <c r="J34" s="1"/>
      <c r="K34" s="1"/>
      <c r="L34" s="1"/>
      <c r="M34" s="1"/>
      <c r="N34" s="1"/>
      <c r="O34" s="1"/>
      <c r="P34" s="1"/>
      <c r="Q34" s="1"/>
      <c r="R34" s="1"/>
      <c r="S34" s="1"/>
      <c r="T34" s="15"/>
      <c r="U34" s="15"/>
      <c r="V34" s="15"/>
      <c r="W34" s="13"/>
      <c r="X34" s="16"/>
      <c r="Y34" s="1"/>
      <c r="Z34" s="1"/>
    </row>
    <row r="35" spans="1:26" x14ac:dyDescent="0.25">
      <c r="A35" s="1"/>
      <c r="B35" s="1"/>
      <c r="C35" s="1"/>
      <c r="D35" s="1"/>
      <c r="E35" s="16"/>
      <c r="F35" s="1"/>
      <c r="G35" s="16"/>
      <c r="H35" s="16"/>
      <c r="I35" s="1"/>
      <c r="J35" s="1"/>
      <c r="K35" s="1"/>
      <c r="L35" s="1"/>
      <c r="M35" s="1"/>
      <c r="N35" s="1"/>
      <c r="O35" s="1"/>
      <c r="P35" s="1"/>
      <c r="Q35" s="1"/>
      <c r="R35" s="1"/>
      <c r="S35" s="1"/>
      <c r="T35" s="15"/>
      <c r="U35" s="15"/>
      <c r="V35" s="15"/>
      <c r="W35" s="13"/>
      <c r="X35" s="16"/>
      <c r="Y35" s="1"/>
      <c r="Z35" s="1"/>
    </row>
    <row r="36" spans="1:26" x14ac:dyDescent="0.25">
      <c r="A36" s="1"/>
      <c r="B36" s="1"/>
      <c r="C36" s="1"/>
      <c r="D36" s="1"/>
      <c r="E36" s="16"/>
      <c r="F36" s="1"/>
      <c r="G36" s="16"/>
      <c r="H36" s="16"/>
      <c r="I36" s="1"/>
      <c r="J36" s="1"/>
      <c r="K36" s="1"/>
      <c r="L36" s="1"/>
      <c r="M36" s="1"/>
      <c r="N36" s="1"/>
      <c r="O36" s="1"/>
      <c r="P36" s="1"/>
      <c r="Q36" s="1"/>
      <c r="R36" s="1"/>
      <c r="S36" s="1"/>
      <c r="T36" s="15"/>
      <c r="U36" s="15"/>
      <c r="V36" s="15"/>
      <c r="W36" s="13"/>
      <c r="X36" s="16"/>
      <c r="Y36" s="1"/>
      <c r="Z36" s="1"/>
    </row>
    <row r="37" spans="1:26" x14ac:dyDescent="0.25">
      <c r="A37" s="1"/>
      <c r="B37" s="1"/>
      <c r="C37" s="1"/>
      <c r="D37" s="1"/>
      <c r="E37" s="16"/>
      <c r="F37" s="1"/>
      <c r="G37" s="16"/>
      <c r="H37" s="16"/>
      <c r="I37" s="1"/>
      <c r="J37" s="1"/>
      <c r="K37" s="1"/>
      <c r="L37" s="1"/>
      <c r="M37" s="1"/>
      <c r="N37" s="1"/>
      <c r="O37" s="1"/>
      <c r="P37" s="1"/>
      <c r="Q37" s="1"/>
      <c r="R37" s="1"/>
      <c r="S37" s="1"/>
      <c r="T37" s="15"/>
      <c r="U37" s="15"/>
      <c r="V37" s="15"/>
      <c r="W37" s="13"/>
      <c r="X37" s="16"/>
      <c r="Y37" s="1"/>
      <c r="Z37" s="1"/>
    </row>
    <row r="38" spans="1:26" x14ac:dyDescent="0.25">
      <c r="A38" s="1"/>
      <c r="B38" s="1"/>
      <c r="C38" s="1"/>
      <c r="D38" s="1"/>
      <c r="E38" s="16"/>
      <c r="F38" s="1"/>
      <c r="G38" s="16"/>
      <c r="H38" s="16"/>
      <c r="I38" s="1"/>
      <c r="J38" s="1"/>
      <c r="K38" s="1"/>
      <c r="L38" s="1"/>
      <c r="M38" s="1"/>
      <c r="N38" s="1"/>
      <c r="O38" s="1"/>
      <c r="P38" s="1"/>
      <c r="Q38" s="1"/>
      <c r="R38" s="1"/>
      <c r="S38" s="1"/>
      <c r="T38" s="15"/>
      <c r="U38" s="15"/>
      <c r="V38" s="15"/>
      <c r="W38" s="13"/>
      <c r="X38" s="16"/>
      <c r="Y38" s="1"/>
      <c r="Z38" s="1"/>
    </row>
    <row r="39" spans="1:26" x14ac:dyDescent="0.25">
      <c r="A39" s="1"/>
      <c r="B39" s="1"/>
      <c r="C39" s="1"/>
      <c r="D39" s="1"/>
      <c r="E39" s="16"/>
      <c r="F39" s="1"/>
      <c r="G39" s="16"/>
      <c r="H39" s="16"/>
      <c r="I39" s="1"/>
      <c r="J39" s="1"/>
      <c r="K39" s="1"/>
      <c r="L39" s="1"/>
      <c r="M39" s="1"/>
      <c r="N39" s="1"/>
      <c r="O39" s="1"/>
      <c r="P39" s="1"/>
      <c r="Q39" s="1"/>
      <c r="R39" s="1"/>
      <c r="S39" s="1"/>
      <c r="T39" s="15"/>
      <c r="U39" s="15"/>
      <c r="V39" s="15"/>
      <c r="W39" s="13"/>
      <c r="X39" s="16"/>
      <c r="Y39" s="1"/>
      <c r="Z39" s="1"/>
    </row>
    <row r="40" spans="1:26" x14ac:dyDescent="0.25">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6" x14ac:dyDescent="0.25">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6" x14ac:dyDescent="0.25">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15"/>
      <c r="U86" s="15"/>
      <c r="V86" s="15"/>
      <c r="W86" s="13"/>
      <c r="X86" s="16"/>
      <c r="Y86" s="1"/>
      <c r="Z86" s="1"/>
    </row>
    <row r="87" spans="1:26" x14ac:dyDescent="0.25">
      <c r="A87" s="1"/>
      <c r="B87" s="1"/>
      <c r="C87" s="1"/>
      <c r="D87" s="1"/>
      <c r="E87" s="16"/>
      <c r="F87" s="1"/>
      <c r="G87" s="16"/>
      <c r="H87" s="16"/>
      <c r="I87" s="1"/>
      <c r="J87" s="1"/>
      <c r="K87" s="1"/>
      <c r="L87" s="1"/>
      <c r="M87" s="1"/>
      <c r="N87" s="1"/>
      <c r="O87" s="1"/>
      <c r="P87" s="1"/>
      <c r="Q87" s="1"/>
      <c r="R87" s="1"/>
      <c r="S87" s="1"/>
      <c r="T87" s="15"/>
      <c r="U87" s="15"/>
      <c r="V87" s="15"/>
      <c r="W87" s="13"/>
      <c r="X87" s="16"/>
      <c r="Y87" s="1"/>
      <c r="Z87" s="1"/>
    </row>
    <row r="88" spans="1:26" x14ac:dyDescent="0.25">
      <c r="A88" s="1"/>
      <c r="B88" s="1"/>
      <c r="C88" s="1"/>
      <c r="D88" s="1"/>
      <c r="E88" s="16"/>
      <c r="F88" s="1"/>
      <c r="G88" s="16"/>
      <c r="H88" s="16"/>
      <c r="I88" s="1"/>
      <c r="J88" s="1"/>
      <c r="K88" s="1"/>
      <c r="L88" s="1"/>
      <c r="M88" s="1"/>
      <c r="N88" s="1"/>
      <c r="O88" s="1"/>
      <c r="P88" s="1"/>
      <c r="Q88" s="1"/>
      <c r="R88" s="1"/>
      <c r="S88" s="1"/>
      <c r="T88" s="15"/>
      <c r="U88" s="15"/>
      <c r="V88" s="15"/>
      <c r="W88" s="13"/>
      <c r="X88" s="16"/>
      <c r="Y88" s="1"/>
      <c r="Z88" s="1"/>
    </row>
    <row r="89" spans="1:26" x14ac:dyDescent="0.25">
      <c r="A89" s="1"/>
      <c r="B89" s="1"/>
      <c r="C89" s="1"/>
      <c r="D89" s="1"/>
      <c r="E89" s="16"/>
      <c r="F89" s="1"/>
      <c r="G89" s="16"/>
      <c r="H89" s="16"/>
      <c r="I89" s="1"/>
      <c r="J89" s="1"/>
      <c r="K89" s="1"/>
      <c r="L89" s="1"/>
      <c r="M89" s="1"/>
      <c r="N89" s="1"/>
      <c r="O89" s="1"/>
      <c r="P89" s="1"/>
      <c r="Q89" s="1"/>
      <c r="R89" s="1"/>
      <c r="S89" s="1"/>
      <c r="T89" s="15"/>
      <c r="U89" s="15"/>
      <c r="V89" s="15"/>
      <c r="W89" s="13"/>
      <c r="X89" s="16"/>
      <c r="Y89" s="1"/>
      <c r="Z89" s="1"/>
    </row>
    <row r="90" spans="1:26" x14ac:dyDescent="0.25">
      <c r="A90" s="1"/>
      <c r="B90" s="1"/>
      <c r="C90" s="1"/>
      <c r="D90" s="1"/>
      <c r="E90" s="16"/>
      <c r="F90" s="1"/>
      <c r="G90" s="16"/>
      <c r="H90" s="16"/>
      <c r="I90" s="1"/>
      <c r="J90" s="1"/>
      <c r="K90" s="1"/>
      <c r="L90" s="1"/>
      <c r="M90" s="1"/>
      <c r="N90" s="1"/>
      <c r="O90" s="1"/>
      <c r="P90" s="1"/>
      <c r="Q90" s="1"/>
      <c r="R90" s="1"/>
      <c r="S90" s="1"/>
      <c r="T90" s="15"/>
      <c r="U90" s="15"/>
      <c r="V90" s="15"/>
      <c r="W90" s="13"/>
      <c r="X90" s="16"/>
      <c r="Y90" s="1"/>
      <c r="Z90" s="1"/>
    </row>
    <row r="91" spans="1:26" x14ac:dyDescent="0.25">
      <c r="A91" s="1"/>
      <c r="B91" s="1"/>
      <c r="C91" s="1"/>
      <c r="D91" s="1"/>
      <c r="E91" s="16"/>
      <c r="F91" s="1"/>
      <c r="G91" s="16"/>
      <c r="H91" s="16"/>
      <c r="I91" s="1"/>
      <c r="J91" s="1"/>
      <c r="K91" s="1"/>
      <c r="L91" s="1"/>
      <c r="M91" s="1"/>
      <c r="N91" s="1"/>
      <c r="O91" s="1"/>
      <c r="P91" s="1"/>
      <c r="Q91" s="1"/>
      <c r="R91" s="1"/>
      <c r="S91" s="1"/>
      <c r="T91" s="15"/>
      <c r="U91" s="15"/>
      <c r="V91" s="15"/>
      <c r="W91" s="13"/>
      <c r="X91" s="16"/>
      <c r="Y91" s="1"/>
      <c r="Z91" s="1"/>
    </row>
    <row r="92" spans="1:26" x14ac:dyDescent="0.25">
      <c r="A92" s="1"/>
      <c r="B92" s="1"/>
      <c r="C92" s="1"/>
      <c r="D92" s="1"/>
      <c r="E92" s="16"/>
      <c r="F92" s="1"/>
      <c r="G92" s="16"/>
      <c r="H92" s="16"/>
      <c r="I92" s="1"/>
      <c r="J92" s="1"/>
      <c r="K92" s="1"/>
      <c r="L92" s="1"/>
      <c r="M92" s="1"/>
      <c r="N92" s="1"/>
      <c r="O92" s="1"/>
      <c r="P92" s="1"/>
      <c r="Q92" s="1"/>
      <c r="R92" s="1"/>
      <c r="S92" s="1"/>
      <c r="T92" s="15"/>
      <c r="U92" s="15"/>
      <c r="V92" s="15"/>
      <c r="W92" s="13"/>
      <c r="X92" s="16"/>
      <c r="Y92" s="1"/>
      <c r="Z92" s="1"/>
    </row>
    <row r="93" spans="1:26" x14ac:dyDescent="0.25">
      <c r="A93" s="1"/>
      <c r="B93" s="1"/>
      <c r="C93" s="1"/>
      <c r="D93" s="1"/>
      <c r="E93" s="1"/>
      <c r="F93" s="1"/>
      <c r="G93" s="1"/>
      <c r="H93" s="1"/>
      <c r="I93" s="1"/>
      <c r="J93" s="1"/>
      <c r="K93" s="1"/>
      <c r="L93" s="1"/>
      <c r="M93" s="1"/>
      <c r="N93" s="1"/>
      <c r="O93" s="1"/>
      <c r="P93" s="1"/>
      <c r="Q93" s="1"/>
      <c r="R93" s="1"/>
      <c r="S93" s="1"/>
      <c r="T93" s="1"/>
      <c r="U93" s="1"/>
      <c r="V93" s="1"/>
      <c r="W93" s="13"/>
      <c r="X93" s="1"/>
      <c r="Y93" s="1"/>
      <c r="Z93" s="1"/>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row r="914" spans="23:23" x14ac:dyDescent="0.25">
      <c r="W914" s="13"/>
    </row>
    <row r="915" spans="23:23" x14ac:dyDescent="0.25">
      <c r="W915" s="13"/>
    </row>
    <row r="916" spans="23:23" x14ac:dyDescent="0.25">
      <c r="W916" s="13"/>
    </row>
    <row r="917" spans="23:23" x14ac:dyDescent="0.25">
      <c r="W917" s="13"/>
    </row>
    <row r="918" spans="23:23" x14ac:dyDescent="0.25">
      <c r="W918" s="13"/>
    </row>
    <row r="919" spans="23:23" x14ac:dyDescent="0.25">
      <c r="W919" s="13"/>
    </row>
  </sheetData>
  <mergeCells count="18">
    <mergeCell ref="A17:C20"/>
    <mergeCell ref="D17:W20"/>
    <mergeCell ref="A22:C22"/>
    <mergeCell ref="E22:F22"/>
    <mergeCell ref="H22:J22"/>
    <mergeCell ref="T29:X29"/>
    <mergeCell ref="O30:R30"/>
    <mergeCell ref="A23:C23"/>
    <mergeCell ref="H23:I23"/>
    <mergeCell ref="H24:I24"/>
    <mergeCell ref="H25:I25"/>
    <mergeCell ref="H26:I26"/>
    <mergeCell ref="O31:R31"/>
    <mergeCell ref="O32:R32"/>
    <mergeCell ref="O33:R33"/>
    <mergeCell ref="A29:G29"/>
    <mergeCell ref="H29:N29"/>
    <mergeCell ref="O29:S29"/>
  </mergeCells>
  <conditionalFormatting sqref="W31:W33">
    <cfRule type="containsText" dxfId="50" priority="1" stopIfTrue="1" operator="containsText" text="Cerrada">
      <formula>NOT(ISERROR(SEARCH("Cerrada",W31)))</formula>
    </cfRule>
    <cfRule type="containsText" dxfId="49" priority="2" stopIfTrue="1" operator="containsText" text="En ejecución">
      <formula>NOT(ISERROR(SEARCH("En ejecución",W31)))</formula>
    </cfRule>
    <cfRule type="containsText" dxfId="48" priority="3" stopIfTrue="1" operator="containsText" text="Vencida">
      <formula>NOT(ISERROR(SEARCH("Vencida",W31)))</formula>
    </cfRule>
  </conditionalFormatting>
  <dataValidations count="7">
    <dataValidation type="list" allowBlank="1" showInputMessage="1" showErrorMessage="1" sqref="W31:W33">
      <formula1>$I$2:$I$4</formula1>
    </dataValidation>
    <dataValidation type="list" allowBlank="1" showInputMessage="1" showErrorMessage="1" sqref="V31:V33">
      <formula1>$J$2:$J$4</formula1>
    </dataValidation>
    <dataValidation type="list" allowBlank="1" showInputMessage="1" showErrorMessage="1" sqref="I31:I33">
      <formula1>$H$2:$H$3</formula1>
    </dataValidation>
    <dataValidation type="list" allowBlank="1" showInputMessage="1" showErrorMessage="1" sqref="F31:F33">
      <formula1>$G$2:$G$5</formula1>
    </dataValidation>
    <dataValidation type="list" allowBlank="1" showInputMessage="1" showErrorMessage="1" sqref="C31:C33">
      <formula1>$D$2:$D$13</formula1>
    </dataValidation>
    <dataValidation type="list" allowBlank="1" showInputMessage="1" showErrorMessage="1" sqref="B31:B33">
      <formula1>$F$2:$F$6</formula1>
    </dataValidation>
    <dataValidation type="list" allowBlank="1" showErrorMessage="1" sqref="A23">
      <formula1>PROCESOS</formula1>
    </dataValidation>
  </dataValidation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A919"/>
  <sheetViews>
    <sheetView showGridLines="0" topLeftCell="A17" zoomScale="80" zoomScaleNormal="80" workbookViewId="0">
      <selection activeCell="J24" sqref="J24"/>
    </sheetView>
  </sheetViews>
  <sheetFormatPr baseColWidth="10" defaultColWidth="14.42578125" defaultRowHeight="15" customHeight="1" x14ac:dyDescent="0.25"/>
  <cols>
    <col min="1" max="1" width="6.5703125" style="138" customWidth="1"/>
    <col min="2" max="2" width="10.7109375" style="138" customWidth="1"/>
    <col min="3" max="3" width="17.5703125" style="138" customWidth="1"/>
    <col min="4" max="4" width="21.5703125" style="138" customWidth="1"/>
    <col min="5" max="5" width="52.28515625" style="138" customWidth="1"/>
    <col min="6" max="6" width="24.140625" style="138" customWidth="1"/>
    <col min="7" max="7" width="26.5703125" style="138" customWidth="1"/>
    <col min="8" max="8" width="25.85546875" style="138" customWidth="1"/>
    <col min="9" max="9" width="14" style="138" customWidth="1"/>
    <col min="10" max="10" width="18" style="138" customWidth="1"/>
    <col min="11" max="11" width="18.5703125" style="138" customWidth="1"/>
    <col min="12" max="12" width="20" style="138" customWidth="1"/>
    <col min="13" max="13" width="18.28515625" style="138" customWidth="1"/>
    <col min="14" max="15" width="18" style="138" customWidth="1"/>
    <col min="16" max="16" width="26.28515625" style="138" customWidth="1"/>
    <col min="17" max="17" width="24.85546875" style="138" customWidth="1"/>
    <col min="18" max="18" width="19.42578125" style="138" customWidth="1"/>
    <col min="19" max="19" width="28.140625" style="138" customWidth="1"/>
    <col min="20" max="20" width="57.28515625" style="138" customWidth="1"/>
    <col min="21" max="21" width="40.140625" style="138" customWidth="1"/>
    <col min="22" max="22" width="18.42578125" style="138" customWidth="1"/>
    <col min="23" max="23" width="19.42578125" style="138" customWidth="1"/>
    <col min="24" max="24" width="80.28515625" style="138" customWidth="1"/>
    <col min="25" max="25" width="31.140625" style="138" customWidth="1"/>
    <col min="26" max="26" width="14.42578125" style="138" customWidth="1"/>
    <col min="27" max="28" width="11" style="138" customWidth="1"/>
    <col min="29" max="16384" width="14.42578125" style="138"/>
  </cols>
  <sheetData>
    <row r="1" spans="1:26" ht="44.25" hidden="1" customHeight="1" x14ac:dyDescent="0.35">
      <c r="A1" s="2"/>
      <c r="B1" s="64"/>
      <c r="C1" s="65" t="s">
        <v>1</v>
      </c>
      <c r="D1" s="65" t="s">
        <v>2</v>
      </c>
      <c r="E1" s="5"/>
      <c r="F1" s="6" t="s">
        <v>3</v>
      </c>
      <c r="G1" s="6" t="s">
        <v>137</v>
      </c>
      <c r="H1" s="6" t="s">
        <v>5</v>
      </c>
      <c r="I1" s="6" t="s">
        <v>7</v>
      </c>
      <c r="J1" s="6" t="s">
        <v>158</v>
      </c>
      <c r="K1" s="1"/>
      <c r="L1" s="8"/>
      <c r="M1" s="7"/>
      <c r="N1" s="7"/>
      <c r="O1" s="7"/>
      <c r="P1" s="7"/>
      <c r="Q1" s="7"/>
      <c r="R1" s="7"/>
      <c r="S1" s="1"/>
      <c r="T1" s="1"/>
      <c r="U1" s="1"/>
      <c r="V1" s="1"/>
      <c r="W1" s="1"/>
      <c r="X1" s="1"/>
      <c r="Y1" s="1"/>
    </row>
    <row r="2" spans="1:26" s="55" customFormat="1" ht="26.25" hidden="1" thickBot="1" x14ac:dyDescent="0.25">
      <c r="A2" s="51"/>
      <c r="B2" s="63"/>
      <c r="C2" s="66" t="s">
        <v>8</v>
      </c>
      <c r="D2" s="67" t="s">
        <v>9</v>
      </c>
      <c r="E2" s="58"/>
      <c r="F2" s="70" t="s">
        <v>10</v>
      </c>
      <c r="G2" s="71" t="s">
        <v>154</v>
      </c>
      <c r="H2" s="70" t="s">
        <v>24</v>
      </c>
      <c r="I2" s="125" t="s">
        <v>142</v>
      </c>
      <c r="J2" s="56" t="s">
        <v>156</v>
      </c>
      <c r="K2" s="51"/>
      <c r="L2" s="52"/>
      <c r="M2" s="54"/>
      <c r="N2" s="54"/>
      <c r="O2" s="54"/>
      <c r="P2" s="54"/>
      <c r="Q2" s="54"/>
      <c r="R2" s="54"/>
      <c r="S2" s="51"/>
      <c r="T2" s="51"/>
      <c r="U2" s="51"/>
      <c r="V2" s="51"/>
      <c r="W2" s="51"/>
      <c r="X2" s="51"/>
      <c r="Y2" s="51"/>
    </row>
    <row r="3" spans="1:26" s="55" customFormat="1" ht="26.25" hidden="1" thickBot="1" x14ac:dyDescent="0.25">
      <c r="A3" s="51"/>
      <c r="B3" s="63"/>
      <c r="C3" s="66" t="s">
        <v>14</v>
      </c>
      <c r="D3" s="67" t="s">
        <v>15</v>
      </c>
      <c r="E3" s="58"/>
      <c r="F3" s="70" t="s">
        <v>128</v>
      </c>
      <c r="G3" s="71" t="s">
        <v>11</v>
      </c>
      <c r="H3" s="71" t="s">
        <v>140</v>
      </c>
      <c r="I3" s="127" t="s">
        <v>143</v>
      </c>
      <c r="J3" s="56" t="s">
        <v>159</v>
      </c>
      <c r="K3" s="51"/>
      <c r="L3" s="52"/>
      <c r="M3" s="54"/>
      <c r="N3" s="54"/>
      <c r="O3" s="54"/>
      <c r="P3" s="54"/>
      <c r="Q3" s="54"/>
      <c r="R3" s="54"/>
      <c r="S3" s="51"/>
      <c r="T3" s="51"/>
      <c r="U3" s="51"/>
      <c r="V3" s="51"/>
      <c r="W3" s="51"/>
      <c r="X3" s="51"/>
      <c r="Y3" s="51"/>
    </row>
    <row r="4" spans="1:26" s="55" customFormat="1" ht="26.25" hidden="1" thickBot="1" x14ac:dyDescent="0.25">
      <c r="A4" s="51"/>
      <c r="B4" s="63"/>
      <c r="C4" s="66" t="s">
        <v>119</v>
      </c>
      <c r="D4" s="67" t="s">
        <v>123</v>
      </c>
      <c r="E4" s="58"/>
      <c r="F4" s="70" t="s">
        <v>129</v>
      </c>
      <c r="G4" s="71" t="s">
        <v>138</v>
      </c>
      <c r="H4" s="59"/>
      <c r="I4" s="126" t="s">
        <v>30</v>
      </c>
      <c r="J4" s="56" t="s">
        <v>157</v>
      </c>
      <c r="K4" s="51"/>
      <c r="L4" s="52"/>
      <c r="M4" s="54"/>
      <c r="N4" s="54"/>
      <c r="O4" s="54"/>
      <c r="P4" s="54"/>
      <c r="Q4" s="54"/>
      <c r="R4" s="54"/>
      <c r="S4" s="51"/>
      <c r="T4" s="51"/>
      <c r="U4" s="51"/>
      <c r="V4" s="51"/>
      <c r="W4" s="51"/>
      <c r="X4" s="51"/>
      <c r="Y4" s="51"/>
    </row>
    <row r="5" spans="1:26" s="55" customFormat="1" ht="39" hidden="1" thickBot="1" x14ac:dyDescent="0.25">
      <c r="A5" s="51"/>
      <c r="B5" s="63"/>
      <c r="C5" s="67" t="s">
        <v>117</v>
      </c>
      <c r="D5" s="67" t="s">
        <v>125</v>
      </c>
      <c r="E5" s="58"/>
      <c r="F5" s="71" t="s">
        <v>130</v>
      </c>
      <c r="G5" s="71" t="s">
        <v>17</v>
      </c>
      <c r="H5" s="57"/>
      <c r="I5" s="56"/>
      <c r="J5" s="56"/>
      <c r="K5" s="51"/>
      <c r="L5" s="52"/>
      <c r="M5" s="54"/>
      <c r="N5" s="54"/>
      <c r="O5" s="54"/>
      <c r="P5" s="54"/>
      <c r="Q5" s="54"/>
      <c r="R5" s="54"/>
      <c r="S5" s="51"/>
      <c r="T5" s="51"/>
      <c r="U5" s="51"/>
      <c r="V5" s="51"/>
      <c r="W5" s="51"/>
      <c r="X5" s="51"/>
      <c r="Y5" s="51"/>
    </row>
    <row r="6" spans="1:26" s="55" customFormat="1" ht="26.25" hidden="1" thickBot="1" x14ac:dyDescent="0.25">
      <c r="A6" s="51"/>
      <c r="B6" s="63"/>
      <c r="C6" s="66" t="s">
        <v>38</v>
      </c>
      <c r="D6" s="67" t="s">
        <v>124</v>
      </c>
      <c r="F6" s="71" t="s">
        <v>131</v>
      </c>
      <c r="G6" s="57"/>
      <c r="H6" s="57"/>
      <c r="I6" s="56"/>
      <c r="J6" s="56"/>
      <c r="K6" s="51"/>
      <c r="L6" s="52"/>
      <c r="M6" s="54"/>
      <c r="N6" s="54"/>
      <c r="O6" s="54"/>
      <c r="P6" s="54"/>
      <c r="Q6" s="54"/>
      <c r="R6" s="54"/>
      <c r="S6" s="51"/>
      <c r="T6" s="51"/>
      <c r="U6" s="51"/>
      <c r="V6" s="51"/>
      <c r="W6" s="51"/>
      <c r="X6" s="51"/>
      <c r="Y6" s="51"/>
    </row>
    <row r="7" spans="1:26" s="55" customFormat="1" ht="26.25" hidden="1" thickBot="1" x14ac:dyDescent="0.25">
      <c r="A7" s="51"/>
      <c r="B7" s="63"/>
      <c r="C7" s="66" t="s">
        <v>42</v>
      </c>
      <c r="D7" s="67" t="s">
        <v>126</v>
      </c>
      <c r="E7" s="58"/>
      <c r="F7" s="59"/>
      <c r="G7" s="57"/>
      <c r="H7" s="57"/>
      <c r="I7" s="60"/>
      <c r="J7" s="60"/>
      <c r="K7" s="51"/>
      <c r="L7" s="52"/>
      <c r="M7" s="54"/>
      <c r="N7" s="54"/>
      <c r="O7" s="54"/>
      <c r="P7" s="54"/>
      <c r="Q7" s="54"/>
      <c r="R7" s="54"/>
      <c r="S7" s="51"/>
      <c r="T7" s="51"/>
      <c r="U7" s="51"/>
      <c r="V7" s="51"/>
      <c r="W7" s="51"/>
      <c r="X7" s="51"/>
      <c r="Y7" s="51"/>
    </row>
    <row r="8" spans="1:26" s="55" customFormat="1" ht="26.25" hidden="1" thickBot="1" x14ac:dyDescent="0.25">
      <c r="A8" s="51"/>
      <c r="B8" s="63"/>
      <c r="C8" s="66" t="s">
        <v>45</v>
      </c>
      <c r="D8" s="67" t="s">
        <v>35</v>
      </c>
      <c r="E8" s="58"/>
      <c r="F8" s="59"/>
      <c r="G8" s="57"/>
      <c r="H8" s="57"/>
      <c r="I8" s="56"/>
      <c r="J8" s="56"/>
      <c r="K8" s="51"/>
      <c r="L8" s="52"/>
      <c r="M8" s="54"/>
      <c r="N8" s="54"/>
      <c r="O8" s="54"/>
      <c r="P8" s="54"/>
      <c r="Q8" s="54"/>
      <c r="R8" s="54"/>
      <c r="S8" s="51"/>
      <c r="T8" s="51"/>
      <c r="U8" s="51"/>
      <c r="V8" s="51"/>
      <c r="W8" s="51"/>
      <c r="X8" s="51"/>
      <c r="Y8" s="51"/>
    </row>
    <row r="9" spans="1:26" s="55" customFormat="1" ht="51.75" hidden="1" thickBot="1" x14ac:dyDescent="0.25">
      <c r="A9" s="51"/>
      <c r="B9" s="63"/>
      <c r="C9" s="66" t="s">
        <v>120</v>
      </c>
      <c r="D9" s="67" t="s">
        <v>39</v>
      </c>
      <c r="E9" s="58"/>
      <c r="F9" s="57"/>
      <c r="G9" s="57"/>
      <c r="H9" s="57"/>
      <c r="I9" s="56"/>
      <c r="J9" s="56"/>
      <c r="K9" s="51"/>
      <c r="L9" s="52"/>
      <c r="M9" s="54"/>
      <c r="N9" s="54"/>
      <c r="O9" s="54"/>
      <c r="P9" s="54"/>
      <c r="Q9" s="54"/>
      <c r="R9" s="54"/>
      <c r="S9" s="51"/>
      <c r="T9" s="51"/>
      <c r="U9" s="51"/>
      <c r="V9" s="51"/>
      <c r="W9" s="51"/>
      <c r="X9" s="51"/>
      <c r="Y9" s="51"/>
    </row>
    <row r="10" spans="1:26" s="55" customFormat="1" ht="26.25" hidden="1" thickBot="1" x14ac:dyDescent="0.25">
      <c r="A10" s="51"/>
      <c r="B10" s="63"/>
      <c r="C10" s="66" t="s">
        <v>50</v>
      </c>
      <c r="D10" s="67" t="s">
        <v>43</v>
      </c>
      <c r="E10" s="58"/>
      <c r="F10" s="57"/>
      <c r="G10" s="57"/>
      <c r="H10" s="57"/>
      <c r="I10" s="56"/>
      <c r="J10" s="56"/>
      <c r="K10" s="51"/>
      <c r="L10" s="52"/>
      <c r="M10" s="54"/>
      <c r="N10" s="54"/>
      <c r="O10" s="54"/>
      <c r="P10" s="54"/>
      <c r="Q10" s="54"/>
      <c r="R10" s="54"/>
      <c r="S10" s="51"/>
      <c r="T10" s="51"/>
      <c r="U10" s="51"/>
      <c r="V10" s="51"/>
      <c r="W10" s="51"/>
      <c r="X10" s="51"/>
      <c r="Y10" s="51"/>
    </row>
    <row r="11" spans="1:26" s="55" customFormat="1" ht="39" hidden="1" thickBot="1" x14ac:dyDescent="0.25">
      <c r="A11" s="51"/>
      <c r="B11" s="63"/>
      <c r="C11" s="66" t="s">
        <v>52</v>
      </c>
      <c r="D11" s="67" t="s">
        <v>132</v>
      </c>
      <c r="E11" s="58"/>
      <c r="F11" s="57"/>
      <c r="G11" s="57"/>
      <c r="H11" s="57"/>
      <c r="I11" s="56"/>
      <c r="J11" s="56"/>
      <c r="K11" s="51"/>
      <c r="L11" s="52"/>
      <c r="M11" s="54"/>
      <c r="N11" s="54"/>
      <c r="O11" s="54"/>
      <c r="P11" s="54"/>
      <c r="Q11" s="54"/>
      <c r="R11" s="54"/>
      <c r="S11" s="51"/>
      <c r="T11" s="51"/>
      <c r="U11" s="51"/>
      <c r="V11" s="51"/>
      <c r="W11" s="51"/>
      <c r="X11" s="51"/>
      <c r="Y11" s="51"/>
    </row>
    <row r="12" spans="1:26" s="55" customFormat="1" ht="26.25" hidden="1" thickBot="1" x14ac:dyDescent="0.25">
      <c r="A12" s="51"/>
      <c r="B12" s="63"/>
      <c r="C12" s="66" t="s">
        <v>54</v>
      </c>
      <c r="D12" s="67" t="s">
        <v>127</v>
      </c>
      <c r="E12" s="58"/>
      <c r="F12" s="61"/>
      <c r="G12" s="61"/>
      <c r="H12" s="61"/>
      <c r="I12" s="62"/>
      <c r="J12" s="54"/>
      <c r="K12" s="54"/>
      <c r="L12" s="51"/>
      <c r="M12" s="52"/>
      <c r="N12" s="54"/>
      <c r="O12" s="54"/>
      <c r="P12" s="54"/>
      <c r="Q12" s="54"/>
      <c r="R12" s="54"/>
      <c r="S12" s="54"/>
      <c r="T12" s="51"/>
      <c r="U12" s="51"/>
      <c r="V12" s="51"/>
      <c r="W12" s="51"/>
      <c r="X12" s="51"/>
      <c r="Y12" s="51"/>
      <c r="Z12" s="51"/>
    </row>
    <row r="13" spans="1:26" s="55" customFormat="1" ht="39" hidden="1" thickBot="1" x14ac:dyDescent="0.25">
      <c r="A13" s="51"/>
      <c r="B13" s="63"/>
      <c r="C13" s="66" t="s">
        <v>55</v>
      </c>
      <c r="D13" s="67" t="s">
        <v>53</v>
      </c>
      <c r="E13" s="58"/>
      <c r="F13" s="61"/>
      <c r="G13" s="61"/>
      <c r="H13" s="61"/>
      <c r="I13" s="62"/>
      <c r="J13" s="54"/>
      <c r="K13" s="54"/>
      <c r="L13" s="51"/>
      <c r="M13" s="52"/>
      <c r="N13" s="54"/>
      <c r="O13" s="54"/>
      <c r="P13" s="54"/>
      <c r="Q13" s="54"/>
      <c r="R13" s="54"/>
      <c r="S13" s="54"/>
      <c r="T13" s="51"/>
      <c r="U13" s="51"/>
      <c r="V13" s="51"/>
      <c r="W13" s="51"/>
      <c r="X13" s="51"/>
      <c r="Y13" s="51"/>
      <c r="Z13" s="51"/>
    </row>
    <row r="14" spans="1:26" s="55" customFormat="1" ht="26.25" hidden="1" thickBot="1" x14ac:dyDescent="0.25">
      <c r="A14" s="51"/>
      <c r="B14" s="63"/>
      <c r="C14" s="67" t="s">
        <v>121</v>
      </c>
      <c r="D14" s="68"/>
      <c r="E14" s="58"/>
      <c r="F14" s="61"/>
      <c r="G14" s="61"/>
      <c r="H14" s="61"/>
      <c r="I14" s="62"/>
      <c r="J14" s="54"/>
      <c r="K14" s="54"/>
      <c r="L14" s="51"/>
      <c r="M14" s="52"/>
      <c r="N14" s="54"/>
      <c r="O14" s="54"/>
      <c r="P14" s="54"/>
      <c r="Q14" s="54"/>
      <c r="R14" s="54"/>
      <c r="S14" s="54"/>
      <c r="T14" s="51"/>
      <c r="U14" s="51"/>
      <c r="V14" s="51"/>
      <c r="W14" s="51"/>
      <c r="X14" s="51"/>
      <c r="Y14" s="51"/>
      <c r="Z14" s="51"/>
    </row>
    <row r="15" spans="1:26" s="55" customFormat="1" ht="39" hidden="1" thickBot="1" x14ac:dyDescent="0.25">
      <c r="A15" s="51"/>
      <c r="B15" s="63"/>
      <c r="C15" s="69" t="s">
        <v>21</v>
      </c>
      <c r="D15" s="67"/>
      <c r="E15" s="58"/>
      <c r="F15" s="61"/>
      <c r="G15" s="61"/>
      <c r="H15" s="61"/>
      <c r="I15" s="62"/>
      <c r="J15" s="54"/>
      <c r="K15" s="54"/>
      <c r="L15" s="51"/>
      <c r="M15" s="52"/>
      <c r="N15" s="54"/>
      <c r="O15" s="54"/>
      <c r="P15" s="54"/>
      <c r="Q15" s="54"/>
      <c r="R15" s="54"/>
      <c r="S15" s="54"/>
      <c r="T15" s="51"/>
      <c r="U15" s="51"/>
      <c r="V15" s="51"/>
      <c r="W15" s="51"/>
      <c r="X15" s="51"/>
      <c r="Y15" s="51"/>
      <c r="Z15" s="51"/>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767"/>
      <c r="B17" s="697"/>
      <c r="C17" s="698"/>
      <c r="D17" s="773" t="s">
        <v>56</v>
      </c>
      <c r="E17" s="774"/>
      <c r="F17" s="774"/>
      <c r="G17" s="774"/>
      <c r="H17" s="774"/>
      <c r="I17" s="774"/>
      <c r="J17" s="774"/>
      <c r="K17" s="774"/>
      <c r="L17" s="774"/>
      <c r="M17" s="774"/>
      <c r="N17" s="774"/>
      <c r="O17" s="774"/>
      <c r="P17" s="774"/>
      <c r="Q17" s="774"/>
      <c r="R17" s="774"/>
      <c r="S17" s="774"/>
      <c r="T17" s="774"/>
      <c r="U17" s="774"/>
      <c r="V17" s="774"/>
      <c r="W17" s="775"/>
      <c r="X17" s="607" t="s">
        <v>57</v>
      </c>
      <c r="Z17" s="1"/>
    </row>
    <row r="18" spans="1:27" ht="27.75" customHeight="1" x14ac:dyDescent="0.25">
      <c r="A18" s="768"/>
      <c r="B18" s="769"/>
      <c r="C18" s="770"/>
      <c r="D18" s="776"/>
      <c r="E18" s="777"/>
      <c r="F18" s="777"/>
      <c r="G18" s="777"/>
      <c r="H18" s="777"/>
      <c r="I18" s="777"/>
      <c r="J18" s="777"/>
      <c r="K18" s="777"/>
      <c r="L18" s="777"/>
      <c r="M18" s="777"/>
      <c r="N18" s="777"/>
      <c r="O18" s="777"/>
      <c r="P18" s="777"/>
      <c r="Q18" s="777"/>
      <c r="R18" s="777"/>
      <c r="S18" s="777"/>
      <c r="T18" s="777"/>
      <c r="U18" s="777"/>
      <c r="V18" s="777"/>
      <c r="W18" s="778"/>
      <c r="X18" s="608" t="s">
        <v>1034</v>
      </c>
      <c r="Z18" s="1"/>
    </row>
    <row r="19" spans="1:27" ht="27.75" customHeight="1" x14ac:dyDescent="0.25">
      <c r="A19" s="768"/>
      <c r="B19" s="769"/>
      <c r="C19" s="770"/>
      <c r="D19" s="776"/>
      <c r="E19" s="777"/>
      <c r="F19" s="777"/>
      <c r="G19" s="777"/>
      <c r="H19" s="777"/>
      <c r="I19" s="777"/>
      <c r="J19" s="777"/>
      <c r="K19" s="777"/>
      <c r="L19" s="777"/>
      <c r="M19" s="777"/>
      <c r="N19" s="777"/>
      <c r="O19" s="777"/>
      <c r="P19" s="777"/>
      <c r="Q19" s="777"/>
      <c r="R19" s="777"/>
      <c r="S19" s="777"/>
      <c r="T19" s="777"/>
      <c r="U19" s="777"/>
      <c r="V19" s="777"/>
      <c r="W19" s="778"/>
      <c r="X19" s="617" t="s">
        <v>1035</v>
      </c>
      <c r="Z19" s="1"/>
    </row>
    <row r="20" spans="1:27" ht="27.75" customHeight="1" thickBot="1" x14ac:dyDescent="0.3">
      <c r="A20" s="771"/>
      <c r="B20" s="655"/>
      <c r="C20" s="772"/>
      <c r="D20" s="779"/>
      <c r="E20" s="780"/>
      <c r="F20" s="780"/>
      <c r="G20" s="780"/>
      <c r="H20" s="780"/>
      <c r="I20" s="780"/>
      <c r="J20" s="780"/>
      <c r="K20" s="780"/>
      <c r="L20" s="780"/>
      <c r="M20" s="780"/>
      <c r="N20" s="780"/>
      <c r="O20" s="780"/>
      <c r="P20" s="780"/>
      <c r="Q20" s="780"/>
      <c r="R20" s="780"/>
      <c r="S20" s="780"/>
      <c r="T20" s="780"/>
      <c r="U20" s="780"/>
      <c r="V20" s="780"/>
      <c r="W20" s="781"/>
      <c r="X20" s="609"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2"/>
      <c r="W21" s="20"/>
      <c r="X21" s="21"/>
    </row>
    <row r="22" spans="1:27" ht="63" customHeight="1" thickBot="1" x14ac:dyDescent="0.3">
      <c r="A22" s="857" t="s">
        <v>59</v>
      </c>
      <c r="B22" s="858"/>
      <c r="C22" s="859"/>
      <c r="D22" s="23"/>
      <c r="E22" s="871" t="str">
        <f>CONCATENATE("INFORME DE SEGUIMIENTO DEL PROCESO ",A23)</f>
        <v>INFORME DE SEGUIMIENTO DEL PROCESO GESTIÓN JURÍDICA</v>
      </c>
      <c r="F22" s="872"/>
      <c r="G22" s="21"/>
      <c r="H22" s="863" t="s">
        <v>60</v>
      </c>
      <c r="I22" s="864"/>
      <c r="J22" s="865"/>
      <c r="K22" s="89"/>
      <c r="L22" s="89"/>
      <c r="M22" s="89"/>
      <c r="N22" s="89"/>
      <c r="O22" s="89"/>
      <c r="P22" s="89"/>
      <c r="Q22" s="87"/>
      <c r="R22" s="87"/>
      <c r="S22" s="87"/>
      <c r="T22" s="87"/>
      <c r="U22" s="87"/>
      <c r="V22" s="87"/>
      <c r="W22" s="87"/>
      <c r="X22" s="86"/>
    </row>
    <row r="23" spans="1:27" ht="53.25" customHeight="1" thickBot="1" x14ac:dyDescent="0.3">
      <c r="A23" s="874" t="s">
        <v>45</v>
      </c>
      <c r="B23" s="875"/>
      <c r="C23" s="876"/>
      <c r="D23" s="23"/>
      <c r="E23" s="93" t="s">
        <v>144</v>
      </c>
      <c r="F23" s="94">
        <f>COUNTA(E31:E40)</f>
        <v>0</v>
      </c>
      <c r="G23" s="21"/>
      <c r="H23" s="866" t="s">
        <v>66</v>
      </c>
      <c r="I23" s="867"/>
      <c r="J23" s="94">
        <f>COUNTIF(I31:I40,"Acción correctiva")</f>
        <v>0</v>
      </c>
      <c r="K23" s="89"/>
      <c r="L23" s="89"/>
      <c r="M23" s="89"/>
      <c r="N23" s="89"/>
      <c r="O23" s="89"/>
      <c r="P23" s="89"/>
      <c r="Q23" s="87"/>
      <c r="R23" s="87"/>
      <c r="S23" s="87"/>
      <c r="T23" s="87"/>
      <c r="U23" s="86"/>
      <c r="V23" s="86"/>
      <c r="W23" s="23"/>
      <c r="X23" s="86"/>
    </row>
    <row r="24" spans="1:27" ht="48.75" customHeight="1" thickBot="1" x14ac:dyDescent="0.4">
      <c r="A24" s="27"/>
      <c r="B24" s="23"/>
      <c r="C24" s="23"/>
      <c r="D24" s="28"/>
      <c r="E24" s="95" t="s">
        <v>61</v>
      </c>
      <c r="F24" s="96">
        <f>COUNTA(H31:H40)</f>
        <v>0</v>
      </c>
      <c r="G24" s="24"/>
      <c r="H24" s="868" t="s">
        <v>149</v>
      </c>
      <c r="I24" s="869"/>
      <c r="J24" s="99">
        <f>COUNTIF(I31:I40,"Acción Preventiva y/o de mejora")</f>
        <v>0</v>
      </c>
      <c r="K24" s="89"/>
      <c r="L24" s="89"/>
      <c r="M24" s="89"/>
      <c r="N24" s="89"/>
      <c r="O24" s="89"/>
      <c r="P24" s="89"/>
      <c r="Q24" s="87"/>
      <c r="R24" s="88"/>
      <c r="S24" s="88"/>
      <c r="T24" s="88"/>
      <c r="U24" s="86"/>
      <c r="V24" s="86"/>
      <c r="W24" s="23"/>
      <c r="X24" s="86"/>
    </row>
    <row r="25" spans="1:27" ht="53.25" customHeight="1" x14ac:dyDescent="0.35">
      <c r="A25" s="27"/>
      <c r="B25" s="23"/>
      <c r="C25" s="23"/>
      <c r="D25" s="33"/>
      <c r="E25" s="97" t="s">
        <v>145</v>
      </c>
      <c r="F25" s="96">
        <f>COUNTIF(W31:W35, "Vencida")</f>
        <v>0</v>
      </c>
      <c r="G25" s="24"/>
      <c r="H25" s="870"/>
      <c r="I25" s="870"/>
      <c r="J25" s="89"/>
      <c r="K25" s="89"/>
      <c r="L25" s="89"/>
      <c r="M25" s="89"/>
      <c r="N25" s="89"/>
      <c r="O25" s="89"/>
      <c r="P25" s="89"/>
      <c r="Q25" s="87"/>
      <c r="R25" s="88"/>
      <c r="S25" s="88"/>
      <c r="T25" s="88"/>
      <c r="U25" s="86"/>
      <c r="V25" s="86"/>
      <c r="W25" s="23"/>
      <c r="X25" s="47"/>
    </row>
    <row r="26" spans="1:27" ht="48.75" customHeight="1" x14ac:dyDescent="0.35">
      <c r="A26" s="27"/>
      <c r="B26" s="23"/>
      <c r="C26" s="23"/>
      <c r="D26" s="28"/>
      <c r="E26" s="97" t="s">
        <v>146</v>
      </c>
      <c r="F26" s="270">
        <f>COUNTIF(W31:W40, "En ejecución")</f>
        <v>0</v>
      </c>
      <c r="G26" s="24"/>
      <c r="H26" s="870"/>
      <c r="I26" s="870"/>
      <c r="J26" s="139"/>
      <c r="K26" s="89"/>
      <c r="L26" s="89"/>
      <c r="M26" s="89"/>
      <c r="N26" s="89"/>
      <c r="O26" s="89"/>
      <c r="P26" s="89"/>
      <c r="Q26" s="87"/>
      <c r="R26" s="88"/>
      <c r="S26" s="88"/>
      <c r="T26" s="88"/>
      <c r="U26" s="86"/>
      <c r="V26" s="86"/>
      <c r="W26" s="23"/>
      <c r="X26" s="47"/>
    </row>
    <row r="27" spans="1:27" ht="51" customHeight="1" thickBot="1" x14ac:dyDescent="0.4">
      <c r="A27" s="27"/>
      <c r="B27" s="23"/>
      <c r="C27" s="23"/>
      <c r="D27" s="33"/>
      <c r="E27" s="98" t="s">
        <v>148</v>
      </c>
      <c r="F27" s="99">
        <f>COUNTIF(W31:W40,"Cerrada")</f>
        <v>0</v>
      </c>
      <c r="G27" s="24"/>
      <c r="H27" s="25"/>
      <c r="I27" s="85"/>
      <c r="J27" s="84"/>
      <c r="K27" s="89"/>
      <c r="L27" s="89"/>
      <c r="M27" s="89"/>
      <c r="N27" s="89"/>
      <c r="O27" s="89"/>
      <c r="P27" s="89"/>
      <c r="Q27" s="87"/>
      <c r="R27" s="88"/>
      <c r="S27" s="88"/>
      <c r="T27" s="88"/>
      <c r="U27" s="86"/>
      <c r="V27" s="86"/>
      <c r="W27" s="23"/>
      <c r="X27" s="47"/>
    </row>
    <row r="28" spans="1:27" ht="41.25" customHeight="1" thickBot="1" x14ac:dyDescent="0.4">
      <c r="A28" s="27"/>
      <c r="B28" s="23"/>
      <c r="C28" s="23"/>
      <c r="D28" s="23"/>
      <c r="E28" s="79"/>
      <c r="F28" s="80"/>
      <c r="G28" s="24"/>
      <c r="H28" s="25"/>
      <c r="I28" s="81"/>
      <c r="J28" s="82"/>
      <c r="K28" s="89"/>
      <c r="L28" s="89"/>
      <c r="M28" s="89"/>
      <c r="N28" s="89"/>
      <c r="O28" s="89"/>
      <c r="P28" s="89"/>
      <c r="Q28" s="26"/>
      <c r="R28" s="20"/>
      <c r="S28" s="20"/>
      <c r="T28" s="20"/>
      <c r="U28" s="20"/>
      <c r="V28" s="20"/>
      <c r="W28" s="20"/>
      <c r="X28" s="20"/>
    </row>
    <row r="29" spans="1:27" s="73" customFormat="1" ht="45" customHeight="1" thickBot="1" x14ac:dyDescent="0.25">
      <c r="A29" s="791" t="s">
        <v>73</v>
      </c>
      <c r="B29" s="792"/>
      <c r="C29" s="792"/>
      <c r="D29" s="792"/>
      <c r="E29" s="792"/>
      <c r="F29" s="792"/>
      <c r="G29" s="793"/>
      <c r="H29" s="764" t="s">
        <v>74</v>
      </c>
      <c r="I29" s="765"/>
      <c r="J29" s="765"/>
      <c r="K29" s="765"/>
      <c r="L29" s="765"/>
      <c r="M29" s="765"/>
      <c r="N29" s="766"/>
      <c r="O29" s="782" t="s">
        <v>75</v>
      </c>
      <c r="P29" s="873"/>
      <c r="Q29" s="873"/>
      <c r="R29" s="873"/>
      <c r="S29" s="783"/>
      <c r="T29" s="784" t="s">
        <v>141</v>
      </c>
      <c r="U29" s="785"/>
      <c r="V29" s="785"/>
      <c r="W29" s="785"/>
      <c r="X29" s="786"/>
      <c r="Y29" s="75"/>
      <c r="Z29" s="76"/>
      <c r="AA29" s="77"/>
    </row>
    <row r="30" spans="1:27" ht="63" customHeight="1" thickBot="1" x14ac:dyDescent="0.3">
      <c r="A30" s="153" t="s">
        <v>147</v>
      </c>
      <c r="B30" s="154" t="s">
        <v>3</v>
      </c>
      <c r="C30" s="154" t="s">
        <v>77</v>
      </c>
      <c r="D30" s="154" t="s">
        <v>133</v>
      </c>
      <c r="E30" s="154" t="s">
        <v>134</v>
      </c>
      <c r="F30" s="154" t="s">
        <v>135</v>
      </c>
      <c r="G30" s="155" t="s">
        <v>136</v>
      </c>
      <c r="H30" s="156" t="s">
        <v>139</v>
      </c>
      <c r="I30" s="154" t="s">
        <v>5</v>
      </c>
      <c r="J30" s="154" t="s">
        <v>78</v>
      </c>
      <c r="K30" s="157" t="s">
        <v>79</v>
      </c>
      <c r="L30" s="157" t="s">
        <v>81</v>
      </c>
      <c r="M30" s="157" t="s">
        <v>82</v>
      </c>
      <c r="N30" s="158" t="s">
        <v>83</v>
      </c>
      <c r="O30" s="833" t="s">
        <v>84</v>
      </c>
      <c r="P30" s="834"/>
      <c r="Q30" s="834"/>
      <c r="R30" s="835"/>
      <c r="S30" s="158" t="s">
        <v>85</v>
      </c>
      <c r="T30" s="159" t="s">
        <v>84</v>
      </c>
      <c r="U30" s="157" t="s">
        <v>85</v>
      </c>
      <c r="V30" s="157" t="s">
        <v>158</v>
      </c>
      <c r="W30" s="157" t="s">
        <v>86</v>
      </c>
      <c r="X30" s="158" t="s">
        <v>155</v>
      </c>
      <c r="Y30" s="74"/>
      <c r="Z30" s="78"/>
      <c r="AA30" s="78"/>
    </row>
    <row r="31" spans="1:27" ht="37.5" customHeight="1" x14ac:dyDescent="0.25">
      <c r="A31" s="144"/>
      <c r="B31" s="144"/>
      <c r="C31" s="144"/>
      <c r="D31" s="144"/>
      <c r="E31" s="145"/>
      <c r="F31" s="144"/>
      <c r="G31" s="160"/>
      <c r="H31" s="160"/>
      <c r="I31" s="145"/>
      <c r="J31" s="145"/>
      <c r="K31" s="145"/>
      <c r="L31" s="145"/>
      <c r="M31" s="149"/>
      <c r="N31" s="145"/>
      <c r="O31" s="887"/>
      <c r="P31" s="888"/>
      <c r="Q31" s="888"/>
      <c r="R31" s="889"/>
      <c r="S31" s="145"/>
      <c r="T31" s="147"/>
      <c r="U31" s="147"/>
      <c r="V31" s="147"/>
      <c r="W31" s="143"/>
      <c r="X31" s="161"/>
      <c r="Y31" s="53"/>
      <c r="Z31" s="1"/>
    </row>
    <row r="32" spans="1:27" ht="37.5" customHeight="1" x14ac:dyDescent="0.25">
      <c r="A32" s="131"/>
      <c r="B32" s="128"/>
      <c r="C32" s="128"/>
      <c r="D32" s="131"/>
      <c r="E32" s="132"/>
      <c r="F32" s="128"/>
      <c r="G32" s="133"/>
      <c r="H32" s="133"/>
      <c r="I32" s="129"/>
      <c r="J32" s="132"/>
      <c r="K32" s="132"/>
      <c r="L32" s="132"/>
      <c r="M32" s="134"/>
      <c r="N32" s="132"/>
      <c r="O32" s="890"/>
      <c r="P32" s="891"/>
      <c r="Q32" s="891"/>
      <c r="R32" s="892"/>
      <c r="S32" s="132"/>
      <c r="T32" s="135"/>
      <c r="U32" s="135"/>
      <c r="V32" s="130"/>
      <c r="W32" s="137"/>
      <c r="X32" s="136"/>
      <c r="Y32" s="16"/>
      <c r="Z32" s="1"/>
    </row>
    <row r="33" spans="1:26" ht="37.5" customHeight="1" x14ac:dyDescent="0.25">
      <c r="A33" s="131"/>
      <c r="B33" s="128"/>
      <c r="C33" s="128"/>
      <c r="D33" s="131"/>
      <c r="E33" s="132"/>
      <c r="F33" s="128"/>
      <c r="G33" s="133"/>
      <c r="H33" s="133"/>
      <c r="I33" s="129"/>
      <c r="J33" s="131"/>
      <c r="K33" s="131"/>
      <c r="L33" s="132"/>
      <c r="M33" s="131"/>
      <c r="N33" s="131"/>
      <c r="O33" s="893"/>
      <c r="P33" s="894"/>
      <c r="Q33" s="894"/>
      <c r="R33" s="895"/>
      <c r="S33" s="131"/>
      <c r="T33" s="135"/>
      <c r="U33" s="135"/>
      <c r="V33" s="130"/>
      <c r="W33" s="137"/>
      <c r="X33" s="136"/>
      <c r="Y33" s="16"/>
      <c r="Z33" s="1"/>
    </row>
    <row r="34" spans="1:26" x14ac:dyDescent="0.25">
      <c r="A34" s="1"/>
      <c r="B34" s="1"/>
      <c r="C34" s="1"/>
      <c r="D34" s="1"/>
      <c r="E34" s="16"/>
      <c r="F34" s="1"/>
      <c r="G34" s="16"/>
      <c r="H34" s="16"/>
      <c r="I34" s="1"/>
      <c r="J34" s="1"/>
      <c r="K34" s="1"/>
      <c r="L34" s="1"/>
      <c r="M34" s="1"/>
      <c r="N34" s="1"/>
      <c r="O34" s="1"/>
      <c r="P34" s="1"/>
      <c r="Q34" s="1"/>
      <c r="R34" s="1"/>
      <c r="S34" s="1"/>
      <c r="T34" s="15"/>
      <c r="U34" s="15"/>
      <c r="V34" s="15"/>
      <c r="W34" s="13"/>
      <c r="X34" s="16"/>
      <c r="Y34" s="1"/>
      <c r="Z34" s="1"/>
    </row>
    <row r="35" spans="1:26" x14ac:dyDescent="0.25">
      <c r="A35" s="1"/>
      <c r="B35" s="1"/>
      <c r="C35" s="1"/>
      <c r="D35" s="1"/>
      <c r="E35" s="16"/>
      <c r="F35" s="1"/>
      <c r="G35" s="16"/>
      <c r="H35" s="16"/>
      <c r="I35" s="1"/>
      <c r="J35" s="1"/>
      <c r="K35" s="1"/>
      <c r="L35" s="1"/>
      <c r="M35" s="1"/>
      <c r="N35" s="1"/>
      <c r="O35" s="1"/>
      <c r="P35" s="1"/>
      <c r="Q35" s="1"/>
      <c r="R35" s="1"/>
      <c r="S35" s="1"/>
      <c r="T35" s="15"/>
      <c r="U35" s="15"/>
      <c r="V35" s="15"/>
      <c r="W35" s="13"/>
      <c r="X35" s="16"/>
      <c r="Y35" s="1"/>
      <c r="Z35" s="1"/>
    </row>
    <row r="36" spans="1:26" x14ac:dyDescent="0.25">
      <c r="A36" s="1"/>
      <c r="B36" s="1"/>
      <c r="C36" s="1"/>
      <c r="D36" s="1"/>
      <c r="E36" s="16"/>
      <c r="F36" s="1"/>
      <c r="G36" s="16"/>
      <c r="H36" s="16"/>
      <c r="I36" s="1"/>
      <c r="J36" s="1"/>
      <c r="K36" s="1"/>
      <c r="L36" s="1"/>
      <c r="M36" s="1"/>
      <c r="N36" s="1"/>
      <c r="O36" s="1"/>
      <c r="P36" s="1"/>
      <c r="Q36" s="1"/>
      <c r="R36" s="1"/>
      <c r="S36" s="1"/>
      <c r="T36" s="15"/>
      <c r="U36" s="15"/>
      <c r="V36" s="15"/>
      <c r="W36" s="13"/>
      <c r="X36" s="16"/>
      <c r="Y36" s="1"/>
      <c r="Z36" s="1"/>
    </row>
    <row r="37" spans="1:26" x14ac:dyDescent="0.25">
      <c r="A37" s="1"/>
      <c r="B37" s="1"/>
      <c r="C37" s="1"/>
      <c r="D37" s="1"/>
      <c r="E37" s="16"/>
      <c r="F37" s="1"/>
      <c r="G37" s="16"/>
      <c r="H37" s="16"/>
      <c r="I37" s="1"/>
      <c r="J37" s="1"/>
      <c r="K37" s="1"/>
      <c r="L37" s="1"/>
      <c r="M37" s="1"/>
      <c r="N37" s="1"/>
      <c r="O37" s="1"/>
      <c r="P37" s="1"/>
      <c r="Q37" s="1"/>
      <c r="R37" s="1"/>
      <c r="S37" s="1"/>
      <c r="T37" s="15"/>
      <c r="U37" s="15"/>
      <c r="V37" s="15"/>
      <c r="W37" s="13"/>
      <c r="X37" s="16"/>
      <c r="Y37" s="1"/>
      <c r="Z37" s="1"/>
    </row>
    <row r="38" spans="1:26" x14ac:dyDescent="0.25">
      <c r="A38" s="1"/>
      <c r="B38" s="1"/>
      <c r="C38" s="1"/>
      <c r="D38" s="1"/>
      <c r="E38" s="16"/>
      <c r="F38" s="1"/>
      <c r="G38" s="16"/>
      <c r="H38" s="16"/>
      <c r="I38" s="1"/>
      <c r="J38" s="1"/>
      <c r="K38" s="1"/>
      <c r="L38" s="1"/>
      <c r="M38" s="1"/>
      <c r="N38" s="1"/>
      <c r="O38" s="1"/>
      <c r="P38" s="1"/>
      <c r="Q38" s="1"/>
      <c r="R38" s="1"/>
      <c r="S38" s="1"/>
      <c r="T38" s="15"/>
      <c r="U38" s="15"/>
      <c r="V38" s="15"/>
      <c r="W38" s="13"/>
      <c r="X38" s="16"/>
      <c r="Y38" s="1"/>
      <c r="Z38" s="1"/>
    </row>
    <row r="39" spans="1:26" x14ac:dyDescent="0.25">
      <c r="A39" s="1"/>
      <c r="B39" s="1"/>
      <c r="C39" s="1"/>
      <c r="D39" s="1"/>
      <c r="E39" s="16"/>
      <c r="F39" s="1"/>
      <c r="G39" s="16"/>
      <c r="H39" s="16"/>
      <c r="I39" s="1"/>
      <c r="J39" s="1"/>
      <c r="K39" s="1"/>
      <c r="L39" s="1"/>
      <c r="M39" s="1"/>
      <c r="N39" s="1"/>
      <c r="O39" s="1"/>
      <c r="P39" s="1"/>
      <c r="Q39" s="1"/>
      <c r="R39" s="1"/>
      <c r="S39" s="1"/>
      <c r="T39" s="15"/>
      <c r="U39" s="15"/>
      <c r="V39" s="15"/>
      <c r="W39" s="13"/>
      <c r="X39" s="16"/>
      <c r="Y39" s="1"/>
      <c r="Z39" s="1"/>
    </row>
    <row r="40" spans="1:26" x14ac:dyDescent="0.25">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6" x14ac:dyDescent="0.25">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6" x14ac:dyDescent="0.25">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15"/>
      <c r="U86" s="15"/>
      <c r="V86" s="15"/>
      <c r="W86" s="13"/>
      <c r="X86" s="16"/>
      <c r="Y86" s="1"/>
      <c r="Z86" s="1"/>
    </row>
    <row r="87" spans="1:26" x14ac:dyDescent="0.25">
      <c r="A87" s="1"/>
      <c r="B87" s="1"/>
      <c r="C87" s="1"/>
      <c r="D87" s="1"/>
      <c r="E87" s="16"/>
      <c r="F87" s="1"/>
      <c r="G87" s="16"/>
      <c r="H87" s="16"/>
      <c r="I87" s="1"/>
      <c r="J87" s="1"/>
      <c r="K87" s="1"/>
      <c r="L87" s="1"/>
      <c r="M87" s="1"/>
      <c r="N87" s="1"/>
      <c r="O87" s="1"/>
      <c r="P87" s="1"/>
      <c r="Q87" s="1"/>
      <c r="R87" s="1"/>
      <c r="S87" s="1"/>
      <c r="T87" s="15"/>
      <c r="U87" s="15"/>
      <c r="V87" s="15"/>
      <c r="W87" s="13"/>
      <c r="X87" s="16"/>
      <c r="Y87" s="1"/>
      <c r="Z87" s="1"/>
    </row>
    <row r="88" spans="1:26" x14ac:dyDescent="0.25">
      <c r="A88" s="1"/>
      <c r="B88" s="1"/>
      <c r="C88" s="1"/>
      <c r="D88" s="1"/>
      <c r="E88" s="16"/>
      <c r="F88" s="1"/>
      <c r="G88" s="16"/>
      <c r="H88" s="16"/>
      <c r="I88" s="1"/>
      <c r="J88" s="1"/>
      <c r="K88" s="1"/>
      <c r="L88" s="1"/>
      <c r="M88" s="1"/>
      <c r="N88" s="1"/>
      <c r="O88" s="1"/>
      <c r="P88" s="1"/>
      <c r="Q88" s="1"/>
      <c r="R88" s="1"/>
      <c r="S88" s="1"/>
      <c r="T88" s="15"/>
      <c r="U88" s="15"/>
      <c r="V88" s="15"/>
      <c r="W88" s="13"/>
      <c r="X88" s="16"/>
      <c r="Y88" s="1"/>
      <c r="Z88" s="1"/>
    </row>
    <row r="89" spans="1:26" x14ac:dyDescent="0.25">
      <c r="A89" s="1"/>
      <c r="B89" s="1"/>
      <c r="C89" s="1"/>
      <c r="D89" s="1"/>
      <c r="E89" s="16"/>
      <c r="F89" s="1"/>
      <c r="G89" s="16"/>
      <c r="H89" s="16"/>
      <c r="I89" s="1"/>
      <c r="J89" s="1"/>
      <c r="K89" s="1"/>
      <c r="L89" s="1"/>
      <c r="M89" s="1"/>
      <c r="N89" s="1"/>
      <c r="O89" s="1"/>
      <c r="P89" s="1"/>
      <c r="Q89" s="1"/>
      <c r="R89" s="1"/>
      <c r="S89" s="1"/>
      <c r="T89" s="15"/>
      <c r="U89" s="15"/>
      <c r="V89" s="15"/>
      <c r="W89" s="13"/>
      <c r="X89" s="16"/>
      <c r="Y89" s="1"/>
      <c r="Z89" s="1"/>
    </row>
    <row r="90" spans="1:26" x14ac:dyDescent="0.25">
      <c r="A90" s="1"/>
      <c r="B90" s="1"/>
      <c r="C90" s="1"/>
      <c r="D90" s="1"/>
      <c r="E90" s="16"/>
      <c r="F90" s="1"/>
      <c r="G90" s="16"/>
      <c r="H90" s="16"/>
      <c r="I90" s="1"/>
      <c r="J90" s="1"/>
      <c r="K90" s="1"/>
      <c r="L90" s="1"/>
      <c r="M90" s="1"/>
      <c r="N90" s="1"/>
      <c r="O90" s="1"/>
      <c r="P90" s="1"/>
      <c r="Q90" s="1"/>
      <c r="R90" s="1"/>
      <c r="S90" s="1"/>
      <c r="T90" s="15"/>
      <c r="U90" s="15"/>
      <c r="V90" s="15"/>
      <c r="W90" s="13"/>
      <c r="X90" s="16"/>
      <c r="Y90" s="1"/>
      <c r="Z90" s="1"/>
    </row>
    <row r="91" spans="1:26" x14ac:dyDescent="0.25">
      <c r="A91" s="1"/>
      <c r="B91" s="1"/>
      <c r="C91" s="1"/>
      <c r="D91" s="1"/>
      <c r="E91" s="16"/>
      <c r="F91" s="1"/>
      <c r="G91" s="16"/>
      <c r="H91" s="16"/>
      <c r="I91" s="1"/>
      <c r="J91" s="1"/>
      <c r="K91" s="1"/>
      <c r="L91" s="1"/>
      <c r="M91" s="1"/>
      <c r="N91" s="1"/>
      <c r="O91" s="1"/>
      <c r="P91" s="1"/>
      <c r="Q91" s="1"/>
      <c r="R91" s="1"/>
      <c r="S91" s="1"/>
      <c r="T91" s="15"/>
      <c r="U91" s="15"/>
      <c r="V91" s="15"/>
      <c r="W91" s="13"/>
      <c r="X91" s="16"/>
      <c r="Y91" s="1"/>
      <c r="Z91" s="1"/>
    </row>
    <row r="92" spans="1:26" x14ac:dyDescent="0.25">
      <c r="A92" s="1"/>
      <c r="B92" s="1"/>
      <c r="C92" s="1"/>
      <c r="D92" s="1"/>
      <c r="E92" s="16"/>
      <c r="F92" s="1"/>
      <c r="G92" s="16"/>
      <c r="H92" s="16"/>
      <c r="I92" s="1"/>
      <c r="J92" s="1"/>
      <c r="K92" s="1"/>
      <c r="L92" s="1"/>
      <c r="M92" s="1"/>
      <c r="N92" s="1"/>
      <c r="O92" s="1"/>
      <c r="P92" s="1"/>
      <c r="Q92" s="1"/>
      <c r="R92" s="1"/>
      <c r="S92" s="1"/>
      <c r="T92" s="15"/>
      <c r="U92" s="15"/>
      <c r="V92" s="15"/>
      <c r="W92" s="13"/>
      <c r="X92" s="16"/>
      <c r="Y92" s="1"/>
      <c r="Z92" s="1"/>
    </row>
    <row r="93" spans="1:26" x14ac:dyDescent="0.25">
      <c r="A93" s="1"/>
      <c r="B93" s="1"/>
      <c r="C93" s="1"/>
      <c r="D93" s="1"/>
      <c r="E93" s="1"/>
      <c r="F93" s="1"/>
      <c r="G93" s="1"/>
      <c r="H93" s="1"/>
      <c r="I93" s="1"/>
      <c r="J93" s="1"/>
      <c r="K93" s="1"/>
      <c r="L93" s="1"/>
      <c r="M93" s="1"/>
      <c r="N93" s="1"/>
      <c r="O93" s="1"/>
      <c r="P93" s="1"/>
      <c r="Q93" s="1"/>
      <c r="R93" s="1"/>
      <c r="S93" s="1"/>
      <c r="T93" s="1"/>
      <c r="U93" s="1"/>
      <c r="V93" s="1"/>
      <c r="W93" s="13"/>
      <c r="X93" s="1"/>
      <c r="Y93" s="1"/>
      <c r="Z93" s="1"/>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row r="914" spans="23:23" x14ac:dyDescent="0.25">
      <c r="W914" s="13"/>
    </row>
    <row r="915" spans="23:23" x14ac:dyDescent="0.25">
      <c r="W915" s="13"/>
    </row>
    <row r="916" spans="23:23" x14ac:dyDescent="0.25">
      <c r="W916" s="13"/>
    </row>
    <row r="917" spans="23:23" x14ac:dyDescent="0.25">
      <c r="W917" s="13"/>
    </row>
    <row r="918" spans="23:23" x14ac:dyDescent="0.25">
      <c r="W918" s="13"/>
    </row>
    <row r="919" spans="23:23" x14ac:dyDescent="0.25">
      <c r="W919" s="13"/>
    </row>
  </sheetData>
  <mergeCells count="18">
    <mergeCell ref="A17:C20"/>
    <mergeCell ref="D17:W20"/>
    <mergeCell ref="A22:C22"/>
    <mergeCell ref="E22:F22"/>
    <mergeCell ref="H22:J22"/>
    <mergeCell ref="T29:X29"/>
    <mergeCell ref="O30:R30"/>
    <mergeCell ref="A23:C23"/>
    <mergeCell ref="H23:I23"/>
    <mergeCell ref="H24:I24"/>
    <mergeCell ref="H25:I25"/>
    <mergeCell ref="H26:I26"/>
    <mergeCell ref="O31:R31"/>
    <mergeCell ref="O32:R32"/>
    <mergeCell ref="O33:R33"/>
    <mergeCell ref="A29:G29"/>
    <mergeCell ref="H29:N29"/>
    <mergeCell ref="O29:S29"/>
  </mergeCells>
  <conditionalFormatting sqref="W31:W33">
    <cfRule type="containsText" dxfId="47" priority="1" stopIfTrue="1" operator="containsText" text="Cerrada">
      <formula>NOT(ISERROR(SEARCH("Cerrada",W31)))</formula>
    </cfRule>
    <cfRule type="containsText" dxfId="46" priority="2" stopIfTrue="1" operator="containsText" text="En ejecución">
      <formula>NOT(ISERROR(SEARCH("En ejecución",W31)))</formula>
    </cfRule>
    <cfRule type="containsText" dxfId="45" priority="3" stopIfTrue="1" operator="containsText" text="Vencida">
      <formula>NOT(ISERROR(SEARCH("Vencida",W31)))</formula>
    </cfRule>
  </conditionalFormatting>
  <dataValidations count="7">
    <dataValidation type="list" allowBlank="1" showErrorMessage="1" sqref="A23">
      <formula1>PROCESOS</formula1>
    </dataValidation>
    <dataValidation type="list" allowBlank="1" showInputMessage="1" showErrorMessage="1" sqref="B31:B33">
      <formula1>$F$2:$F$6</formula1>
    </dataValidation>
    <dataValidation type="list" allowBlank="1" showInputMessage="1" showErrorMessage="1" sqref="C31:C33">
      <formula1>$D$2:$D$13</formula1>
    </dataValidation>
    <dataValidation type="list" allowBlank="1" showInputMessage="1" showErrorMessage="1" sqref="F31:F33">
      <formula1>$G$2:$G$5</formula1>
    </dataValidation>
    <dataValidation type="list" allowBlank="1" showInputMessage="1" showErrorMessage="1" sqref="I31:I33">
      <formula1>$H$2:$H$3</formula1>
    </dataValidation>
    <dataValidation type="list" allowBlank="1" showInputMessage="1" showErrorMessage="1" sqref="V31:V33">
      <formula1>$J$2:$J$4</formula1>
    </dataValidation>
    <dataValidation type="list" allowBlank="1" showInputMessage="1" showErrorMessage="1" sqref="W31:W33">
      <formula1>$I$2:$I$4</formula1>
    </dataValidation>
  </dataValidation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A909"/>
  <sheetViews>
    <sheetView showGridLines="0" topLeftCell="G33" zoomScale="85" zoomScaleNormal="85" workbookViewId="0">
      <selection activeCell="J31" sqref="J31"/>
    </sheetView>
  </sheetViews>
  <sheetFormatPr baseColWidth="10" defaultColWidth="14.42578125" defaultRowHeight="15" customHeight="1" x14ac:dyDescent="0.25"/>
  <cols>
    <col min="1" max="1" width="7.42578125" style="200" customWidth="1"/>
    <col min="2" max="2" width="10.7109375" style="200" customWidth="1"/>
    <col min="3" max="3" width="17.5703125" style="200" customWidth="1"/>
    <col min="4" max="4" width="21.5703125" style="200" customWidth="1"/>
    <col min="5" max="5" width="60.42578125" style="200" customWidth="1"/>
    <col min="6" max="6" width="24.140625" style="200" customWidth="1"/>
    <col min="7" max="7" width="47.85546875" style="200" customWidth="1"/>
    <col min="8" max="8" width="84.85546875" style="200" customWidth="1"/>
    <col min="9" max="9" width="14" style="200" customWidth="1"/>
    <col min="10" max="10" width="18" style="200" customWidth="1"/>
    <col min="11" max="11" width="18.5703125" style="200" customWidth="1"/>
    <col min="12" max="12" width="20" style="200" customWidth="1"/>
    <col min="13" max="13" width="18.28515625" style="200" customWidth="1"/>
    <col min="14" max="15" width="18" style="200" customWidth="1"/>
    <col min="16" max="16" width="26.28515625" style="200" customWidth="1"/>
    <col min="17" max="17" width="24.85546875" style="200" customWidth="1"/>
    <col min="18" max="18" width="19.42578125" style="200" customWidth="1"/>
    <col min="19" max="19" width="28.140625" style="200" customWidth="1"/>
    <col min="20" max="20" width="89" style="200" customWidth="1"/>
    <col min="21" max="21" width="40.140625" style="200" customWidth="1"/>
    <col min="22" max="22" width="18.42578125" style="172" customWidth="1"/>
    <col min="23" max="23" width="19.42578125" style="200" customWidth="1"/>
    <col min="24" max="24" width="80.28515625" style="200" customWidth="1"/>
    <col min="25" max="25" width="31.140625" style="200" customWidth="1"/>
    <col min="26" max="26" width="14.42578125" style="200" customWidth="1"/>
    <col min="27" max="28" width="11" style="200" customWidth="1"/>
    <col min="29" max="256" width="14.42578125" style="200"/>
    <col min="257" max="257" width="6.5703125" style="200" customWidth="1"/>
    <col min="258" max="258" width="10.7109375" style="200" customWidth="1"/>
    <col min="259" max="259" width="17.5703125" style="200" customWidth="1"/>
    <col min="260" max="260" width="21.5703125" style="200" customWidth="1"/>
    <col min="261" max="261" width="52.28515625" style="200" customWidth="1"/>
    <col min="262" max="262" width="24.140625" style="200" customWidth="1"/>
    <col min="263" max="263" width="26.5703125" style="200" customWidth="1"/>
    <col min="264" max="264" width="25.85546875" style="200" customWidth="1"/>
    <col min="265" max="265" width="14" style="200" customWidth="1"/>
    <col min="266" max="266" width="18" style="200" customWidth="1"/>
    <col min="267" max="267" width="18.5703125" style="200" customWidth="1"/>
    <col min="268" max="268" width="20" style="200" customWidth="1"/>
    <col min="269" max="269" width="18.28515625" style="200" customWidth="1"/>
    <col min="270" max="271" width="18" style="200" customWidth="1"/>
    <col min="272" max="272" width="26.28515625" style="200" customWidth="1"/>
    <col min="273" max="273" width="24.85546875" style="200" customWidth="1"/>
    <col min="274" max="274" width="19.42578125" style="200" customWidth="1"/>
    <col min="275" max="275" width="28.140625" style="200" customWidth="1"/>
    <col min="276" max="276" width="89.140625" style="200" customWidth="1"/>
    <col min="277" max="277" width="40.140625" style="200" customWidth="1"/>
    <col min="278" max="278" width="18.42578125" style="200" customWidth="1"/>
    <col min="279" max="279" width="19.42578125" style="200" customWidth="1"/>
    <col min="280" max="280" width="80.28515625" style="200" customWidth="1"/>
    <col min="281" max="281" width="31.140625" style="200" customWidth="1"/>
    <col min="282" max="282" width="14.42578125" style="200" customWidth="1"/>
    <col min="283" max="284" width="11" style="200" customWidth="1"/>
    <col min="285" max="512" width="14.42578125" style="200"/>
    <col min="513" max="513" width="6.5703125" style="200" customWidth="1"/>
    <col min="514" max="514" width="10.7109375" style="200" customWidth="1"/>
    <col min="515" max="515" width="17.5703125" style="200" customWidth="1"/>
    <col min="516" max="516" width="21.5703125" style="200" customWidth="1"/>
    <col min="517" max="517" width="52.28515625" style="200" customWidth="1"/>
    <col min="518" max="518" width="24.140625" style="200" customWidth="1"/>
    <col min="519" max="519" width="26.5703125" style="200" customWidth="1"/>
    <col min="520" max="520" width="25.85546875" style="200" customWidth="1"/>
    <col min="521" max="521" width="14" style="200" customWidth="1"/>
    <col min="522" max="522" width="18" style="200" customWidth="1"/>
    <col min="523" max="523" width="18.5703125" style="200" customWidth="1"/>
    <col min="524" max="524" width="20" style="200" customWidth="1"/>
    <col min="525" max="525" width="18.28515625" style="200" customWidth="1"/>
    <col min="526" max="527" width="18" style="200" customWidth="1"/>
    <col min="528" max="528" width="26.28515625" style="200" customWidth="1"/>
    <col min="529" max="529" width="24.85546875" style="200" customWidth="1"/>
    <col min="530" max="530" width="19.42578125" style="200" customWidth="1"/>
    <col min="531" max="531" width="28.140625" style="200" customWidth="1"/>
    <col min="532" max="532" width="89.140625" style="200" customWidth="1"/>
    <col min="533" max="533" width="40.140625" style="200" customWidth="1"/>
    <col min="534" max="534" width="18.42578125" style="200" customWidth="1"/>
    <col min="535" max="535" width="19.42578125" style="200" customWidth="1"/>
    <col min="536" max="536" width="80.28515625" style="200" customWidth="1"/>
    <col min="537" max="537" width="31.140625" style="200" customWidth="1"/>
    <col min="538" max="538" width="14.42578125" style="200" customWidth="1"/>
    <col min="539" max="540" width="11" style="200" customWidth="1"/>
    <col min="541" max="768" width="14.42578125" style="200"/>
    <col min="769" max="769" width="6.5703125" style="200" customWidth="1"/>
    <col min="770" max="770" width="10.7109375" style="200" customWidth="1"/>
    <col min="771" max="771" width="17.5703125" style="200" customWidth="1"/>
    <col min="772" max="772" width="21.5703125" style="200" customWidth="1"/>
    <col min="773" max="773" width="52.28515625" style="200" customWidth="1"/>
    <col min="774" max="774" width="24.140625" style="200" customWidth="1"/>
    <col min="775" max="775" width="26.5703125" style="200" customWidth="1"/>
    <col min="776" max="776" width="25.85546875" style="200" customWidth="1"/>
    <col min="777" max="777" width="14" style="200" customWidth="1"/>
    <col min="778" max="778" width="18" style="200" customWidth="1"/>
    <col min="779" max="779" width="18.5703125" style="200" customWidth="1"/>
    <col min="780" max="780" width="20" style="200" customWidth="1"/>
    <col min="781" max="781" width="18.28515625" style="200" customWidth="1"/>
    <col min="782" max="783" width="18" style="200" customWidth="1"/>
    <col min="784" max="784" width="26.28515625" style="200" customWidth="1"/>
    <col min="785" max="785" width="24.85546875" style="200" customWidth="1"/>
    <col min="786" max="786" width="19.42578125" style="200" customWidth="1"/>
    <col min="787" max="787" width="28.140625" style="200" customWidth="1"/>
    <col min="788" max="788" width="89.140625" style="200" customWidth="1"/>
    <col min="789" max="789" width="40.140625" style="200" customWidth="1"/>
    <col min="790" max="790" width="18.42578125" style="200" customWidth="1"/>
    <col min="791" max="791" width="19.42578125" style="200" customWidth="1"/>
    <col min="792" max="792" width="80.28515625" style="200" customWidth="1"/>
    <col min="793" max="793" width="31.140625" style="200" customWidth="1"/>
    <col min="794" max="794" width="14.42578125" style="200" customWidth="1"/>
    <col min="795" max="796" width="11" style="200" customWidth="1"/>
    <col min="797" max="1024" width="14.42578125" style="200"/>
    <col min="1025" max="1025" width="6.5703125" style="200" customWidth="1"/>
    <col min="1026" max="1026" width="10.7109375" style="200" customWidth="1"/>
    <col min="1027" max="1027" width="17.5703125" style="200" customWidth="1"/>
    <col min="1028" max="1028" width="21.5703125" style="200" customWidth="1"/>
    <col min="1029" max="1029" width="52.28515625" style="200" customWidth="1"/>
    <col min="1030" max="1030" width="24.140625" style="200" customWidth="1"/>
    <col min="1031" max="1031" width="26.5703125" style="200" customWidth="1"/>
    <col min="1032" max="1032" width="25.85546875" style="200" customWidth="1"/>
    <col min="1033" max="1033" width="14" style="200" customWidth="1"/>
    <col min="1034" max="1034" width="18" style="200" customWidth="1"/>
    <col min="1035" max="1035" width="18.5703125" style="200" customWidth="1"/>
    <col min="1036" max="1036" width="20" style="200" customWidth="1"/>
    <col min="1037" max="1037" width="18.28515625" style="200" customWidth="1"/>
    <col min="1038" max="1039" width="18" style="200" customWidth="1"/>
    <col min="1040" max="1040" width="26.28515625" style="200" customWidth="1"/>
    <col min="1041" max="1041" width="24.85546875" style="200" customWidth="1"/>
    <col min="1042" max="1042" width="19.42578125" style="200" customWidth="1"/>
    <col min="1043" max="1043" width="28.140625" style="200" customWidth="1"/>
    <col min="1044" max="1044" width="89.140625" style="200" customWidth="1"/>
    <col min="1045" max="1045" width="40.140625" style="200" customWidth="1"/>
    <col min="1046" max="1046" width="18.42578125" style="200" customWidth="1"/>
    <col min="1047" max="1047" width="19.42578125" style="200" customWidth="1"/>
    <col min="1048" max="1048" width="80.28515625" style="200" customWidth="1"/>
    <col min="1049" max="1049" width="31.140625" style="200" customWidth="1"/>
    <col min="1050" max="1050" width="14.42578125" style="200" customWidth="1"/>
    <col min="1051" max="1052" width="11" style="200" customWidth="1"/>
    <col min="1053" max="1280" width="14.42578125" style="200"/>
    <col min="1281" max="1281" width="6.5703125" style="200" customWidth="1"/>
    <col min="1282" max="1282" width="10.7109375" style="200" customWidth="1"/>
    <col min="1283" max="1283" width="17.5703125" style="200" customWidth="1"/>
    <col min="1284" max="1284" width="21.5703125" style="200" customWidth="1"/>
    <col min="1285" max="1285" width="52.28515625" style="200" customWidth="1"/>
    <col min="1286" max="1286" width="24.140625" style="200" customWidth="1"/>
    <col min="1287" max="1287" width="26.5703125" style="200" customWidth="1"/>
    <col min="1288" max="1288" width="25.85546875" style="200" customWidth="1"/>
    <col min="1289" max="1289" width="14" style="200" customWidth="1"/>
    <col min="1290" max="1290" width="18" style="200" customWidth="1"/>
    <col min="1291" max="1291" width="18.5703125" style="200" customWidth="1"/>
    <col min="1292" max="1292" width="20" style="200" customWidth="1"/>
    <col min="1293" max="1293" width="18.28515625" style="200" customWidth="1"/>
    <col min="1294" max="1295" width="18" style="200" customWidth="1"/>
    <col min="1296" max="1296" width="26.28515625" style="200" customWidth="1"/>
    <col min="1297" max="1297" width="24.85546875" style="200" customWidth="1"/>
    <col min="1298" max="1298" width="19.42578125" style="200" customWidth="1"/>
    <col min="1299" max="1299" width="28.140625" style="200" customWidth="1"/>
    <col min="1300" max="1300" width="89.140625" style="200" customWidth="1"/>
    <col min="1301" max="1301" width="40.140625" style="200" customWidth="1"/>
    <col min="1302" max="1302" width="18.42578125" style="200" customWidth="1"/>
    <col min="1303" max="1303" width="19.42578125" style="200" customWidth="1"/>
    <col min="1304" max="1304" width="80.28515625" style="200" customWidth="1"/>
    <col min="1305" max="1305" width="31.140625" style="200" customWidth="1"/>
    <col min="1306" max="1306" width="14.42578125" style="200" customWidth="1"/>
    <col min="1307" max="1308" width="11" style="200" customWidth="1"/>
    <col min="1309" max="1536" width="14.42578125" style="200"/>
    <col min="1537" max="1537" width="6.5703125" style="200" customWidth="1"/>
    <col min="1538" max="1538" width="10.7109375" style="200" customWidth="1"/>
    <col min="1539" max="1539" width="17.5703125" style="200" customWidth="1"/>
    <col min="1540" max="1540" width="21.5703125" style="200" customWidth="1"/>
    <col min="1541" max="1541" width="52.28515625" style="200" customWidth="1"/>
    <col min="1542" max="1542" width="24.140625" style="200" customWidth="1"/>
    <col min="1543" max="1543" width="26.5703125" style="200" customWidth="1"/>
    <col min="1544" max="1544" width="25.85546875" style="200" customWidth="1"/>
    <col min="1545" max="1545" width="14" style="200" customWidth="1"/>
    <col min="1546" max="1546" width="18" style="200" customWidth="1"/>
    <col min="1547" max="1547" width="18.5703125" style="200" customWidth="1"/>
    <col min="1548" max="1548" width="20" style="200" customWidth="1"/>
    <col min="1549" max="1549" width="18.28515625" style="200" customWidth="1"/>
    <col min="1550" max="1551" width="18" style="200" customWidth="1"/>
    <col min="1552" max="1552" width="26.28515625" style="200" customWidth="1"/>
    <col min="1553" max="1553" width="24.85546875" style="200" customWidth="1"/>
    <col min="1554" max="1554" width="19.42578125" style="200" customWidth="1"/>
    <col min="1555" max="1555" width="28.140625" style="200" customWidth="1"/>
    <col min="1556" max="1556" width="89.140625" style="200" customWidth="1"/>
    <col min="1557" max="1557" width="40.140625" style="200" customWidth="1"/>
    <col min="1558" max="1558" width="18.42578125" style="200" customWidth="1"/>
    <col min="1559" max="1559" width="19.42578125" style="200" customWidth="1"/>
    <col min="1560" max="1560" width="80.28515625" style="200" customWidth="1"/>
    <col min="1561" max="1561" width="31.140625" style="200" customWidth="1"/>
    <col min="1562" max="1562" width="14.42578125" style="200" customWidth="1"/>
    <col min="1563" max="1564" width="11" style="200" customWidth="1"/>
    <col min="1565" max="1792" width="14.42578125" style="200"/>
    <col min="1793" max="1793" width="6.5703125" style="200" customWidth="1"/>
    <col min="1794" max="1794" width="10.7109375" style="200" customWidth="1"/>
    <col min="1795" max="1795" width="17.5703125" style="200" customWidth="1"/>
    <col min="1796" max="1796" width="21.5703125" style="200" customWidth="1"/>
    <col min="1797" max="1797" width="52.28515625" style="200" customWidth="1"/>
    <col min="1798" max="1798" width="24.140625" style="200" customWidth="1"/>
    <col min="1799" max="1799" width="26.5703125" style="200" customWidth="1"/>
    <col min="1800" max="1800" width="25.85546875" style="200" customWidth="1"/>
    <col min="1801" max="1801" width="14" style="200" customWidth="1"/>
    <col min="1802" max="1802" width="18" style="200" customWidth="1"/>
    <col min="1803" max="1803" width="18.5703125" style="200" customWidth="1"/>
    <col min="1804" max="1804" width="20" style="200" customWidth="1"/>
    <col min="1805" max="1805" width="18.28515625" style="200" customWidth="1"/>
    <col min="1806" max="1807" width="18" style="200" customWidth="1"/>
    <col min="1808" max="1808" width="26.28515625" style="200" customWidth="1"/>
    <col min="1809" max="1809" width="24.85546875" style="200" customWidth="1"/>
    <col min="1810" max="1810" width="19.42578125" style="200" customWidth="1"/>
    <col min="1811" max="1811" width="28.140625" style="200" customWidth="1"/>
    <col min="1812" max="1812" width="89.140625" style="200" customWidth="1"/>
    <col min="1813" max="1813" width="40.140625" style="200" customWidth="1"/>
    <col min="1814" max="1814" width="18.42578125" style="200" customWidth="1"/>
    <col min="1815" max="1815" width="19.42578125" style="200" customWidth="1"/>
    <col min="1816" max="1816" width="80.28515625" style="200" customWidth="1"/>
    <col min="1817" max="1817" width="31.140625" style="200" customWidth="1"/>
    <col min="1818" max="1818" width="14.42578125" style="200" customWidth="1"/>
    <col min="1819" max="1820" width="11" style="200" customWidth="1"/>
    <col min="1821" max="2048" width="14.42578125" style="200"/>
    <col min="2049" max="2049" width="6.5703125" style="200" customWidth="1"/>
    <col min="2050" max="2050" width="10.7109375" style="200" customWidth="1"/>
    <col min="2051" max="2051" width="17.5703125" style="200" customWidth="1"/>
    <col min="2052" max="2052" width="21.5703125" style="200" customWidth="1"/>
    <col min="2053" max="2053" width="52.28515625" style="200" customWidth="1"/>
    <col min="2054" max="2054" width="24.140625" style="200" customWidth="1"/>
    <col min="2055" max="2055" width="26.5703125" style="200" customWidth="1"/>
    <col min="2056" max="2056" width="25.85546875" style="200" customWidth="1"/>
    <col min="2057" max="2057" width="14" style="200" customWidth="1"/>
    <col min="2058" max="2058" width="18" style="200" customWidth="1"/>
    <col min="2059" max="2059" width="18.5703125" style="200" customWidth="1"/>
    <col min="2060" max="2060" width="20" style="200" customWidth="1"/>
    <col min="2061" max="2061" width="18.28515625" style="200" customWidth="1"/>
    <col min="2062" max="2063" width="18" style="200" customWidth="1"/>
    <col min="2064" max="2064" width="26.28515625" style="200" customWidth="1"/>
    <col min="2065" max="2065" width="24.85546875" style="200" customWidth="1"/>
    <col min="2066" max="2066" width="19.42578125" style="200" customWidth="1"/>
    <col min="2067" max="2067" width="28.140625" style="200" customWidth="1"/>
    <col min="2068" max="2068" width="89.140625" style="200" customWidth="1"/>
    <col min="2069" max="2069" width="40.140625" style="200" customWidth="1"/>
    <col min="2070" max="2070" width="18.42578125" style="200" customWidth="1"/>
    <col min="2071" max="2071" width="19.42578125" style="200" customWidth="1"/>
    <col min="2072" max="2072" width="80.28515625" style="200" customWidth="1"/>
    <col min="2073" max="2073" width="31.140625" style="200" customWidth="1"/>
    <col min="2074" max="2074" width="14.42578125" style="200" customWidth="1"/>
    <col min="2075" max="2076" width="11" style="200" customWidth="1"/>
    <col min="2077" max="2304" width="14.42578125" style="200"/>
    <col min="2305" max="2305" width="6.5703125" style="200" customWidth="1"/>
    <col min="2306" max="2306" width="10.7109375" style="200" customWidth="1"/>
    <col min="2307" max="2307" width="17.5703125" style="200" customWidth="1"/>
    <col min="2308" max="2308" width="21.5703125" style="200" customWidth="1"/>
    <col min="2309" max="2309" width="52.28515625" style="200" customWidth="1"/>
    <col min="2310" max="2310" width="24.140625" style="200" customWidth="1"/>
    <col min="2311" max="2311" width="26.5703125" style="200" customWidth="1"/>
    <col min="2312" max="2312" width="25.85546875" style="200" customWidth="1"/>
    <col min="2313" max="2313" width="14" style="200" customWidth="1"/>
    <col min="2314" max="2314" width="18" style="200" customWidth="1"/>
    <col min="2315" max="2315" width="18.5703125" style="200" customWidth="1"/>
    <col min="2316" max="2316" width="20" style="200" customWidth="1"/>
    <col min="2317" max="2317" width="18.28515625" style="200" customWidth="1"/>
    <col min="2318" max="2319" width="18" style="200" customWidth="1"/>
    <col min="2320" max="2320" width="26.28515625" style="200" customWidth="1"/>
    <col min="2321" max="2321" width="24.85546875" style="200" customWidth="1"/>
    <col min="2322" max="2322" width="19.42578125" style="200" customWidth="1"/>
    <col min="2323" max="2323" width="28.140625" style="200" customWidth="1"/>
    <col min="2324" max="2324" width="89.140625" style="200" customWidth="1"/>
    <col min="2325" max="2325" width="40.140625" style="200" customWidth="1"/>
    <col min="2326" max="2326" width="18.42578125" style="200" customWidth="1"/>
    <col min="2327" max="2327" width="19.42578125" style="200" customWidth="1"/>
    <col min="2328" max="2328" width="80.28515625" style="200" customWidth="1"/>
    <col min="2329" max="2329" width="31.140625" style="200" customWidth="1"/>
    <col min="2330" max="2330" width="14.42578125" style="200" customWidth="1"/>
    <col min="2331" max="2332" width="11" style="200" customWidth="1"/>
    <col min="2333" max="2560" width="14.42578125" style="200"/>
    <col min="2561" max="2561" width="6.5703125" style="200" customWidth="1"/>
    <col min="2562" max="2562" width="10.7109375" style="200" customWidth="1"/>
    <col min="2563" max="2563" width="17.5703125" style="200" customWidth="1"/>
    <col min="2564" max="2564" width="21.5703125" style="200" customWidth="1"/>
    <col min="2565" max="2565" width="52.28515625" style="200" customWidth="1"/>
    <col min="2566" max="2566" width="24.140625" style="200" customWidth="1"/>
    <col min="2567" max="2567" width="26.5703125" style="200" customWidth="1"/>
    <col min="2568" max="2568" width="25.85546875" style="200" customWidth="1"/>
    <col min="2569" max="2569" width="14" style="200" customWidth="1"/>
    <col min="2570" max="2570" width="18" style="200" customWidth="1"/>
    <col min="2571" max="2571" width="18.5703125" style="200" customWidth="1"/>
    <col min="2572" max="2572" width="20" style="200" customWidth="1"/>
    <col min="2573" max="2573" width="18.28515625" style="200" customWidth="1"/>
    <col min="2574" max="2575" width="18" style="200" customWidth="1"/>
    <col min="2576" max="2576" width="26.28515625" style="200" customWidth="1"/>
    <col min="2577" max="2577" width="24.85546875" style="200" customWidth="1"/>
    <col min="2578" max="2578" width="19.42578125" style="200" customWidth="1"/>
    <col min="2579" max="2579" width="28.140625" style="200" customWidth="1"/>
    <col min="2580" max="2580" width="89.140625" style="200" customWidth="1"/>
    <col min="2581" max="2581" width="40.140625" style="200" customWidth="1"/>
    <col min="2582" max="2582" width="18.42578125" style="200" customWidth="1"/>
    <col min="2583" max="2583" width="19.42578125" style="200" customWidth="1"/>
    <col min="2584" max="2584" width="80.28515625" style="200" customWidth="1"/>
    <col min="2585" max="2585" width="31.140625" style="200" customWidth="1"/>
    <col min="2586" max="2586" width="14.42578125" style="200" customWidth="1"/>
    <col min="2587" max="2588" width="11" style="200" customWidth="1"/>
    <col min="2589" max="2816" width="14.42578125" style="200"/>
    <col min="2817" max="2817" width="6.5703125" style="200" customWidth="1"/>
    <col min="2818" max="2818" width="10.7109375" style="200" customWidth="1"/>
    <col min="2819" max="2819" width="17.5703125" style="200" customWidth="1"/>
    <col min="2820" max="2820" width="21.5703125" style="200" customWidth="1"/>
    <col min="2821" max="2821" width="52.28515625" style="200" customWidth="1"/>
    <col min="2822" max="2822" width="24.140625" style="200" customWidth="1"/>
    <col min="2823" max="2823" width="26.5703125" style="200" customWidth="1"/>
    <col min="2824" max="2824" width="25.85546875" style="200" customWidth="1"/>
    <col min="2825" max="2825" width="14" style="200" customWidth="1"/>
    <col min="2826" max="2826" width="18" style="200" customWidth="1"/>
    <col min="2827" max="2827" width="18.5703125" style="200" customWidth="1"/>
    <col min="2828" max="2828" width="20" style="200" customWidth="1"/>
    <col min="2829" max="2829" width="18.28515625" style="200" customWidth="1"/>
    <col min="2830" max="2831" width="18" style="200" customWidth="1"/>
    <col min="2832" max="2832" width="26.28515625" style="200" customWidth="1"/>
    <col min="2833" max="2833" width="24.85546875" style="200" customWidth="1"/>
    <col min="2834" max="2834" width="19.42578125" style="200" customWidth="1"/>
    <col min="2835" max="2835" width="28.140625" style="200" customWidth="1"/>
    <col min="2836" max="2836" width="89.140625" style="200" customWidth="1"/>
    <col min="2837" max="2837" width="40.140625" style="200" customWidth="1"/>
    <col min="2838" max="2838" width="18.42578125" style="200" customWidth="1"/>
    <col min="2839" max="2839" width="19.42578125" style="200" customWidth="1"/>
    <col min="2840" max="2840" width="80.28515625" style="200" customWidth="1"/>
    <col min="2841" max="2841" width="31.140625" style="200" customWidth="1"/>
    <col min="2842" max="2842" width="14.42578125" style="200" customWidth="1"/>
    <col min="2843" max="2844" width="11" style="200" customWidth="1"/>
    <col min="2845" max="3072" width="14.42578125" style="200"/>
    <col min="3073" max="3073" width="6.5703125" style="200" customWidth="1"/>
    <col min="3074" max="3074" width="10.7109375" style="200" customWidth="1"/>
    <col min="3075" max="3075" width="17.5703125" style="200" customWidth="1"/>
    <col min="3076" max="3076" width="21.5703125" style="200" customWidth="1"/>
    <col min="3077" max="3077" width="52.28515625" style="200" customWidth="1"/>
    <col min="3078" max="3078" width="24.140625" style="200" customWidth="1"/>
    <col min="3079" max="3079" width="26.5703125" style="200" customWidth="1"/>
    <col min="3080" max="3080" width="25.85546875" style="200" customWidth="1"/>
    <col min="3081" max="3081" width="14" style="200" customWidth="1"/>
    <col min="3082" max="3082" width="18" style="200" customWidth="1"/>
    <col min="3083" max="3083" width="18.5703125" style="200" customWidth="1"/>
    <col min="3084" max="3084" width="20" style="200" customWidth="1"/>
    <col min="3085" max="3085" width="18.28515625" style="200" customWidth="1"/>
    <col min="3086" max="3087" width="18" style="200" customWidth="1"/>
    <col min="3088" max="3088" width="26.28515625" style="200" customWidth="1"/>
    <col min="3089" max="3089" width="24.85546875" style="200" customWidth="1"/>
    <col min="3090" max="3090" width="19.42578125" style="200" customWidth="1"/>
    <col min="3091" max="3091" width="28.140625" style="200" customWidth="1"/>
    <col min="3092" max="3092" width="89.140625" style="200" customWidth="1"/>
    <col min="3093" max="3093" width="40.140625" style="200" customWidth="1"/>
    <col min="3094" max="3094" width="18.42578125" style="200" customWidth="1"/>
    <col min="3095" max="3095" width="19.42578125" style="200" customWidth="1"/>
    <col min="3096" max="3096" width="80.28515625" style="200" customWidth="1"/>
    <col min="3097" max="3097" width="31.140625" style="200" customWidth="1"/>
    <col min="3098" max="3098" width="14.42578125" style="200" customWidth="1"/>
    <col min="3099" max="3100" width="11" style="200" customWidth="1"/>
    <col min="3101" max="3328" width="14.42578125" style="200"/>
    <col min="3329" max="3329" width="6.5703125" style="200" customWidth="1"/>
    <col min="3330" max="3330" width="10.7109375" style="200" customWidth="1"/>
    <col min="3331" max="3331" width="17.5703125" style="200" customWidth="1"/>
    <col min="3332" max="3332" width="21.5703125" style="200" customWidth="1"/>
    <col min="3333" max="3333" width="52.28515625" style="200" customWidth="1"/>
    <col min="3334" max="3334" width="24.140625" style="200" customWidth="1"/>
    <col min="3335" max="3335" width="26.5703125" style="200" customWidth="1"/>
    <col min="3336" max="3336" width="25.85546875" style="200" customWidth="1"/>
    <col min="3337" max="3337" width="14" style="200" customWidth="1"/>
    <col min="3338" max="3338" width="18" style="200" customWidth="1"/>
    <col min="3339" max="3339" width="18.5703125" style="200" customWidth="1"/>
    <col min="3340" max="3340" width="20" style="200" customWidth="1"/>
    <col min="3341" max="3341" width="18.28515625" style="200" customWidth="1"/>
    <col min="3342" max="3343" width="18" style="200" customWidth="1"/>
    <col min="3344" max="3344" width="26.28515625" style="200" customWidth="1"/>
    <col min="3345" max="3345" width="24.85546875" style="200" customWidth="1"/>
    <col min="3346" max="3346" width="19.42578125" style="200" customWidth="1"/>
    <col min="3347" max="3347" width="28.140625" style="200" customWidth="1"/>
    <col min="3348" max="3348" width="89.140625" style="200" customWidth="1"/>
    <col min="3349" max="3349" width="40.140625" style="200" customWidth="1"/>
    <col min="3350" max="3350" width="18.42578125" style="200" customWidth="1"/>
    <col min="3351" max="3351" width="19.42578125" style="200" customWidth="1"/>
    <col min="3352" max="3352" width="80.28515625" style="200" customWidth="1"/>
    <col min="3353" max="3353" width="31.140625" style="200" customWidth="1"/>
    <col min="3354" max="3354" width="14.42578125" style="200" customWidth="1"/>
    <col min="3355" max="3356" width="11" style="200" customWidth="1"/>
    <col min="3357" max="3584" width="14.42578125" style="200"/>
    <col min="3585" max="3585" width="6.5703125" style="200" customWidth="1"/>
    <col min="3586" max="3586" width="10.7109375" style="200" customWidth="1"/>
    <col min="3587" max="3587" width="17.5703125" style="200" customWidth="1"/>
    <col min="3588" max="3588" width="21.5703125" style="200" customWidth="1"/>
    <col min="3589" max="3589" width="52.28515625" style="200" customWidth="1"/>
    <col min="3590" max="3590" width="24.140625" style="200" customWidth="1"/>
    <col min="3591" max="3591" width="26.5703125" style="200" customWidth="1"/>
    <col min="3592" max="3592" width="25.85546875" style="200" customWidth="1"/>
    <col min="3593" max="3593" width="14" style="200" customWidth="1"/>
    <col min="3594" max="3594" width="18" style="200" customWidth="1"/>
    <col min="3595" max="3595" width="18.5703125" style="200" customWidth="1"/>
    <col min="3596" max="3596" width="20" style="200" customWidth="1"/>
    <col min="3597" max="3597" width="18.28515625" style="200" customWidth="1"/>
    <col min="3598" max="3599" width="18" style="200" customWidth="1"/>
    <col min="3600" max="3600" width="26.28515625" style="200" customWidth="1"/>
    <col min="3601" max="3601" width="24.85546875" style="200" customWidth="1"/>
    <col min="3602" max="3602" width="19.42578125" style="200" customWidth="1"/>
    <col min="3603" max="3603" width="28.140625" style="200" customWidth="1"/>
    <col min="3604" max="3604" width="89.140625" style="200" customWidth="1"/>
    <col min="3605" max="3605" width="40.140625" style="200" customWidth="1"/>
    <col min="3606" max="3606" width="18.42578125" style="200" customWidth="1"/>
    <col min="3607" max="3607" width="19.42578125" style="200" customWidth="1"/>
    <col min="3608" max="3608" width="80.28515625" style="200" customWidth="1"/>
    <col min="3609" max="3609" width="31.140625" style="200" customWidth="1"/>
    <col min="3610" max="3610" width="14.42578125" style="200" customWidth="1"/>
    <col min="3611" max="3612" width="11" style="200" customWidth="1"/>
    <col min="3613" max="3840" width="14.42578125" style="200"/>
    <col min="3841" max="3841" width="6.5703125" style="200" customWidth="1"/>
    <col min="3842" max="3842" width="10.7109375" style="200" customWidth="1"/>
    <col min="3843" max="3843" width="17.5703125" style="200" customWidth="1"/>
    <col min="3844" max="3844" width="21.5703125" style="200" customWidth="1"/>
    <col min="3845" max="3845" width="52.28515625" style="200" customWidth="1"/>
    <col min="3846" max="3846" width="24.140625" style="200" customWidth="1"/>
    <col min="3847" max="3847" width="26.5703125" style="200" customWidth="1"/>
    <col min="3848" max="3848" width="25.85546875" style="200" customWidth="1"/>
    <col min="3849" max="3849" width="14" style="200" customWidth="1"/>
    <col min="3850" max="3850" width="18" style="200" customWidth="1"/>
    <col min="3851" max="3851" width="18.5703125" style="200" customWidth="1"/>
    <col min="3852" max="3852" width="20" style="200" customWidth="1"/>
    <col min="3853" max="3853" width="18.28515625" style="200" customWidth="1"/>
    <col min="3854" max="3855" width="18" style="200" customWidth="1"/>
    <col min="3856" max="3856" width="26.28515625" style="200" customWidth="1"/>
    <col min="3857" max="3857" width="24.85546875" style="200" customWidth="1"/>
    <col min="3858" max="3858" width="19.42578125" style="200" customWidth="1"/>
    <col min="3859" max="3859" width="28.140625" style="200" customWidth="1"/>
    <col min="3860" max="3860" width="89.140625" style="200" customWidth="1"/>
    <col min="3861" max="3861" width="40.140625" style="200" customWidth="1"/>
    <col min="3862" max="3862" width="18.42578125" style="200" customWidth="1"/>
    <col min="3863" max="3863" width="19.42578125" style="200" customWidth="1"/>
    <col min="3864" max="3864" width="80.28515625" style="200" customWidth="1"/>
    <col min="3865" max="3865" width="31.140625" style="200" customWidth="1"/>
    <col min="3866" max="3866" width="14.42578125" style="200" customWidth="1"/>
    <col min="3867" max="3868" width="11" style="200" customWidth="1"/>
    <col min="3869" max="4096" width="14.42578125" style="200"/>
    <col min="4097" max="4097" width="6.5703125" style="200" customWidth="1"/>
    <col min="4098" max="4098" width="10.7109375" style="200" customWidth="1"/>
    <col min="4099" max="4099" width="17.5703125" style="200" customWidth="1"/>
    <col min="4100" max="4100" width="21.5703125" style="200" customWidth="1"/>
    <col min="4101" max="4101" width="52.28515625" style="200" customWidth="1"/>
    <col min="4102" max="4102" width="24.140625" style="200" customWidth="1"/>
    <col min="4103" max="4103" width="26.5703125" style="200" customWidth="1"/>
    <col min="4104" max="4104" width="25.85546875" style="200" customWidth="1"/>
    <col min="4105" max="4105" width="14" style="200" customWidth="1"/>
    <col min="4106" max="4106" width="18" style="200" customWidth="1"/>
    <col min="4107" max="4107" width="18.5703125" style="200" customWidth="1"/>
    <col min="4108" max="4108" width="20" style="200" customWidth="1"/>
    <col min="4109" max="4109" width="18.28515625" style="200" customWidth="1"/>
    <col min="4110" max="4111" width="18" style="200" customWidth="1"/>
    <col min="4112" max="4112" width="26.28515625" style="200" customWidth="1"/>
    <col min="4113" max="4113" width="24.85546875" style="200" customWidth="1"/>
    <col min="4114" max="4114" width="19.42578125" style="200" customWidth="1"/>
    <col min="4115" max="4115" width="28.140625" style="200" customWidth="1"/>
    <col min="4116" max="4116" width="89.140625" style="200" customWidth="1"/>
    <col min="4117" max="4117" width="40.140625" style="200" customWidth="1"/>
    <col min="4118" max="4118" width="18.42578125" style="200" customWidth="1"/>
    <col min="4119" max="4119" width="19.42578125" style="200" customWidth="1"/>
    <col min="4120" max="4120" width="80.28515625" style="200" customWidth="1"/>
    <col min="4121" max="4121" width="31.140625" style="200" customWidth="1"/>
    <col min="4122" max="4122" width="14.42578125" style="200" customWidth="1"/>
    <col min="4123" max="4124" width="11" style="200" customWidth="1"/>
    <col min="4125" max="4352" width="14.42578125" style="200"/>
    <col min="4353" max="4353" width="6.5703125" style="200" customWidth="1"/>
    <col min="4354" max="4354" width="10.7109375" style="200" customWidth="1"/>
    <col min="4355" max="4355" width="17.5703125" style="200" customWidth="1"/>
    <col min="4356" max="4356" width="21.5703125" style="200" customWidth="1"/>
    <col min="4357" max="4357" width="52.28515625" style="200" customWidth="1"/>
    <col min="4358" max="4358" width="24.140625" style="200" customWidth="1"/>
    <col min="4359" max="4359" width="26.5703125" style="200" customWidth="1"/>
    <col min="4360" max="4360" width="25.85546875" style="200" customWidth="1"/>
    <col min="4361" max="4361" width="14" style="200" customWidth="1"/>
    <col min="4362" max="4362" width="18" style="200" customWidth="1"/>
    <col min="4363" max="4363" width="18.5703125" style="200" customWidth="1"/>
    <col min="4364" max="4364" width="20" style="200" customWidth="1"/>
    <col min="4365" max="4365" width="18.28515625" style="200" customWidth="1"/>
    <col min="4366" max="4367" width="18" style="200" customWidth="1"/>
    <col min="4368" max="4368" width="26.28515625" style="200" customWidth="1"/>
    <col min="4369" max="4369" width="24.85546875" style="200" customWidth="1"/>
    <col min="4370" max="4370" width="19.42578125" style="200" customWidth="1"/>
    <col min="4371" max="4371" width="28.140625" style="200" customWidth="1"/>
    <col min="4372" max="4372" width="89.140625" style="200" customWidth="1"/>
    <col min="4373" max="4373" width="40.140625" style="200" customWidth="1"/>
    <col min="4374" max="4374" width="18.42578125" style="200" customWidth="1"/>
    <col min="4375" max="4375" width="19.42578125" style="200" customWidth="1"/>
    <col min="4376" max="4376" width="80.28515625" style="200" customWidth="1"/>
    <col min="4377" max="4377" width="31.140625" style="200" customWidth="1"/>
    <col min="4378" max="4378" width="14.42578125" style="200" customWidth="1"/>
    <col min="4379" max="4380" width="11" style="200" customWidth="1"/>
    <col min="4381" max="4608" width="14.42578125" style="200"/>
    <col min="4609" max="4609" width="6.5703125" style="200" customWidth="1"/>
    <col min="4610" max="4610" width="10.7109375" style="200" customWidth="1"/>
    <col min="4611" max="4611" width="17.5703125" style="200" customWidth="1"/>
    <col min="4612" max="4612" width="21.5703125" style="200" customWidth="1"/>
    <col min="4613" max="4613" width="52.28515625" style="200" customWidth="1"/>
    <col min="4614" max="4614" width="24.140625" style="200" customWidth="1"/>
    <col min="4615" max="4615" width="26.5703125" style="200" customWidth="1"/>
    <col min="4616" max="4616" width="25.85546875" style="200" customWidth="1"/>
    <col min="4617" max="4617" width="14" style="200" customWidth="1"/>
    <col min="4618" max="4618" width="18" style="200" customWidth="1"/>
    <col min="4619" max="4619" width="18.5703125" style="200" customWidth="1"/>
    <col min="4620" max="4620" width="20" style="200" customWidth="1"/>
    <col min="4621" max="4621" width="18.28515625" style="200" customWidth="1"/>
    <col min="4622" max="4623" width="18" style="200" customWidth="1"/>
    <col min="4624" max="4624" width="26.28515625" style="200" customWidth="1"/>
    <col min="4625" max="4625" width="24.85546875" style="200" customWidth="1"/>
    <col min="4626" max="4626" width="19.42578125" style="200" customWidth="1"/>
    <col min="4627" max="4627" width="28.140625" style="200" customWidth="1"/>
    <col min="4628" max="4628" width="89.140625" style="200" customWidth="1"/>
    <col min="4629" max="4629" width="40.140625" style="200" customWidth="1"/>
    <col min="4630" max="4630" width="18.42578125" style="200" customWidth="1"/>
    <col min="4631" max="4631" width="19.42578125" style="200" customWidth="1"/>
    <col min="4632" max="4632" width="80.28515625" style="200" customWidth="1"/>
    <col min="4633" max="4633" width="31.140625" style="200" customWidth="1"/>
    <col min="4634" max="4634" width="14.42578125" style="200" customWidth="1"/>
    <col min="4635" max="4636" width="11" style="200" customWidth="1"/>
    <col min="4637" max="4864" width="14.42578125" style="200"/>
    <col min="4865" max="4865" width="6.5703125" style="200" customWidth="1"/>
    <col min="4866" max="4866" width="10.7109375" style="200" customWidth="1"/>
    <col min="4867" max="4867" width="17.5703125" style="200" customWidth="1"/>
    <col min="4868" max="4868" width="21.5703125" style="200" customWidth="1"/>
    <col min="4869" max="4869" width="52.28515625" style="200" customWidth="1"/>
    <col min="4870" max="4870" width="24.140625" style="200" customWidth="1"/>
    <col min="4871" max="4871" width="26.5703125" style="200" customWidth="1"/>
    <col min="4872" max="4872" width="25.85546875" style="200" customWidth="1"/>
    <col min="4873" max="4873" width="14" style="200" customWidth="1"/>
    <col min="4874" max="4874" width="18" style="200" customWidth="1"/>
    <col min="4875" max="4875" width="18.5703125" style="200" customWidth="1"/>
    <col min="4876" max="4876" width="20" style="200" customWidth="1"/>
    <col min="4877" max="4877" width="18.28515625" style="200" customWidth="1"/>
    <col min="4878" max="4879" width="18" style="200" customWidth="1"/>
    <col min="4880" max="4880" width="26.28515625" style="200" customWidth="1"/>
    <col min="4881" max="4881" width="24.85546875" style="200" customWidth="1"/>
    <col min="4882" max="4882" width="19.42578125" style="200" customWidth="1"/>
    <col min="4883" max="4883" width="28.140625" style="200" customWidth="1"/>
    <col min="4884" max="4884" width="89.140625" style="200" customWidth="1"/>
    <col min="4885" max="4885" width="40.140625" style="200" customWidth="1"/>
    <col min="4886" max="4886" width="18.42578125" style="200" customWidth="1"/>
    <col min="4887" max="4887" width="19.42578125" style="200" customWidth="1"/>
    <col min="4888" max="4888" width="80.28515625" style="200" customWidth="1"/>
    <col min="4889" max="4889" width="31.140625" style="200" customWidth="1"/>
    <col min="4890" max="4890" width="14.42578125" style="200" customWidth="1"/>
    <col min="4891" max="4892" width="11" style="200" customWidth="1"/>
    <col min="4893" max="5120" width="14.42578125" style="200"/>
    <col min="5121" max="5121" width="6.5703125" style="200" customWidth="1"/>
    <col min="5122" max="5122" width="10.7109375" style="200" customWidth="1"/>
    <col min="5123" max="5123" width="17.5703125" style="200" customWidth="1"/>
    <col min="5124" max="5124" width="21.5703125" style="200" customWidth="1"/>
    <col min="5125" max="5125" width="52.28515625" style="200" customWidth="1"/>
    <col min="5126" max="5126" width="24.140625" style="200" customWidth="1"/>
    <col min="5127" max="5127" width="26.5703125" style="200" customWidth="1"/>
    <col min="5128" max="5128" width="25.85546875" style="200" customWidth="1"/>
    <col min="5129" max="5129" width="14" style="200" customWidth="1"/>
    <col min="5130" max="5130" width="18" style="200" customWidth="1"/>
    <col min="5131" max="5131" width="18.5703125" style="200" customWidth="1"/>
    <col min="5132" max="5132" width="20" style="200" customWidth="1"/>
    <col min="5133" max="5133" width="18.28515625" style="200" customWidth="1"/>
    <col min="5134" max="5135" width="18" style="200" customWidth="1"/>
    <col min="5136" max="5136" width="26.28515625" style="200" customWidth="1"/>
    <col min="5137" max="5137" width="24.85546875" style="200" customWidth="1"/>
    <col min="5138" max="5138" width="19.42578125" style="200" customWidth="1"/>
    <col min="5139" max="5139" width="28.140625" style="200" customWidth="1"/>
    <col min="5140" max="5140" width="89.140625" style="200" customWidth="1"/>
    <col min="5141" max="5141" width="40.140625" style="200" customWidth="1"/>
    <col min="5142" max="5142" width="18.42578125" style="200" customWidth="1"/>
    <col min="5143" max="5143" width="19.42578125" style="200" customWidth="1"/>
    <col min="5144" max="5144" width="80.28515625" style="200" customWidth="1"/>
    <col min="5145" max="5145" width="31.140625" style="200" customWidth="1"/>
    <col min="5146" max="5146" width="14.42578125" style="200" customWidth="1"/>
    <col min="5147" max="5148" width="11" style="200" customWidth="1"/>
    <col min="5149" max="5376" width="14.42578125" style="200"/>
    <col min="5377" max="5377" width="6.5703125" style="200" customWidth="1"/>
    <col min="5378" max="5378" width="10.7109375" style="200" customWidth="1"/>
    <col min="5379" max="5379" width="17.5703125" style="200" customWidth="1"/>
    <col min="5380" max="5380" width="21.5703125" style="200" customWidth="1"/>
    <col min="5381" max="5381" width="52.28515625" style="200" customWidth="1"/>
    <col min="5382" max="5382" width="24.140625" style="200" customWidth="1"/>
    <col min="5383" max="5383" width="26.5703125" style="200" customWidth="1"/>
    <col min="5384" max="5384" width="25.85546875" style="200" customWidth="1"/>
    <col min="5385" max="5385" width="14" style="200" customWidth="1"/>
    <col min="5386" max="5386" width="18" style="200" customWidth="1"/>
    <col min="5387" max="5387" width="18.5703125" style="200" customWidth="1"/>
    <col min="5388" max="5388" width="20" style="200" customWidth="1"/>
    <col min="5389" max="5389" width="18.28515625" style="200" customWidth="1"/>
    <col min="5390" max="5391" width="18" style="200" customWidth="1"/>
    <col min="5392" max="5392" width="26.28515625" style="200" customWidth="1"/>
    <col min="5393" max="5393" width="24.85546875" style="200" customWidth="1"/>
    <col min="5394" max="5394" width="19.42578125" style="200" customWidth="1"/>
    <col min="5395" max="5395" width="28.140625" style="200" customWidth="1"/>
    <col min="5396" max="5396" width="89.140625" style="200" customWidth="1"/>
    <col min="5397" max="5397" width="40.140625" style="200" customWidth="1"/>
    <col min="5398" max="5398" width="18.42578125" style="200" customWidth="1"/>
    <col min="5399" max="5399" width="19.42578125" style="200" customWidth="1"/>
    <col min="5400" max="5400" width="80.28515625" style="200" customWidth="1"/>
    <col min="5401" max="5401" width="31.140625" style="200" customWidth="1"/>
    <col min="5402" max="5402" width="14.42578125" style="200" customWidth="1"/>
    <col min="5403" max="5404" width="11" style="200" customWidth="1"/>
    <col min="5405" max="5632" width="14.42578125" style="200"/>
    <col min="5633" max="5633" width="6.5703125" style="200" customWidth="1"/>
    <col min="5634" max="5634" width="10.7109375" style="200" customWidth="1"/>
    <col min="5635" max="5635" width="17.5703125" style="200" customWidth="1"/>
    <col min="5636" max="5636" width="21.5703125" style="200" customWidth="1"/>
    <col min="5637" max="5637" width="52.28515625" style="200" customWidth="1"/>
    <col min="5638" max="5638" width="24.140625" style="200" customWidth="1"/>
    <col min="5639" max="5639" width="26.5703125" style="200" customWidth="1"/>
    <col min="5640" max="5640" width="25.85546875" style="200" customWidth="1"/>
    <col min="5641" max="5641" width="14" style="200" customWidth="1"/>
    <col min="5642" max="5642" width="18" style="200" customWidth="1"/>
    <col min="5643" max="5643" width="18.5703125" style="200" customWidth="1"/>
    <col min="5644" max="5644" width="20" style="200" customWidth="1"/>
    <col min="5645" max="5645" width="18.28515625" style="200" customWidth="1"/>
    <col min="5646" max="5647" width="18" style="200" customWidth="1"/>
    <col min="5648" max="5648" width="26.28515625" style="200" customWidth="1"/>
    <col min="5649" max="5649" width="24.85546875" style="200" customWidth="1"/>
    <col min="5650" max="5650" width="19.42578125" style="200" customWidth="1"/>
    <col min="5651" max="5651" width="28.140625" style="200" customWidth="1"/>
    <col min="5652" max="5652" width="89.140625" style="200" customWidth="1"/>
    <col min="5653" max="5653" width="40.140625" style="200" customWidth="1"/>
    <col min="5654" max="5654" width="18.42578125" style="200" customWidth="1"/>
    <col min="5655" max="5655" width="19.42578125" style="200" customWidth="1"/>
    <col min="5656" max="5656" width="80.28515625" style="200" customWidth="1"/>
    <col min="5657" max="5657" width="31.140625" style="200" customWidth="1"/>
    <col min="5658" max="5658" width="14.42578125" style="200" customWidth="1"/>
    <col min="5659" max="5660" width="11" style="200" customWidth="1"/>
    <col min="5661" max="5888" width="14.42578125" style="200"/>
    <col min="5889" max="5889" width="6.5703125" style="200" customWidth="1"/>
    <col min="5890" max="5890" width="10.7109375" style="200" customWidth="1"/>
    <col min="5891" max="5891" width="17.5703125" style="200" customWidth="1"/>
    <col min="5892" max="5892" width="21.5703125" style="200" customWidth="1"/>
    <col min="5893" max="5893" width="52.28515625" style="200" customWidth="1"/>
    <col min="5894" max="5894" width="24.140625" style="200" customWidth="1"/>
    <col min="5895" max="5895" width="26.5703125" style="200" customWidth="1"/>
    <col min="5896" max="5896" width="25.85546875" style="200" customWidth="1"/>
    <col min="5897" max="5897" width="14" style="200" customWidth="1"/>
    <col min="5898" max="5898" width="18" style="200" customWidth="1"/>
    <col min="5899" max="5899" width="18.5703125" style="200" customWidth="1"/>
    <col min="5900" max="5900" width="20" style="200" customWidth="1"/>
    <col min="5901" max="5901" width="18.28515625" style="200" customWidth="1"/>
    <col min="5902" max="5903" width="18" style="200" customWidth="1"/>
    <col min="5904" max="5904" width="26.28515625" style="200" customWidth="1"/>
    <col min="5905" max="5905" width="24.85546875" style="200" customWidth="1"/>
    <col min="5906" max="5906" width="19.42578125" style="200" customWidth="1"/>
    <col min="5907" max="5907" width="28.140625" style="200" customWidth="1"/>
    <col min="5908" max="5908" width="89.140625" style="200" customWidth="1"/>
    <col min="5909" max="5909" width="40.140625" style="200" customWidth="1"/>
    <col min="5910" max="5910" width="18.42578125" style="200" customWidth="1"/>
    <col min="5911" max="5911" width="19.42578125" style="200" customWidth="1"/>
    <col min="5912" max="5912" width="80.28515625" style="200" customWidth="1"/>
    <col min="5913" max="5913" width="31.140625" style="200" customWidth="1"/>
    <col min="5914" max="5914" width="14.42578125" style="200" customWidth="1"/>
    <col min="5915" max="5916" width="11" style="200" customWidth="1"/>
    <col min="5917" max="6144" width="14.42578125" style="200"/>
    <col min="6145" max="6145" width="6.5703125" style="200" customWidth="1"/>
    <col min="6146" max="6146" width="10.7109375" style="200" customWidth="1"/>
    <col min="6147" max="6147" width="17.5703125" style="200" customWidth="1"/>
    <col min="6148" max="6148" width="21.5703125" style="200" customWidth="1"/>
    <col min="6149" max="6149" width="52.28515625" style="200" customWidth="1"/>
    <col min="6150" max="6150" width="24.140625" style="200" customWidth="1"/>
    <col min="6151" max="6151" width="26.5703125" style="200" customWidth="1"/>
    <col min="6152" max="6152" width="25.85546875" style="200" customWidth="1"/>
    <col min="6153" max="6153" width="14" style="200" customWidth="1"/>
    <col min="6154" max="6154" width="18" style="200" customWidth="1"/>
    <col min="6155" max="6155" width="18.5703125" style="200" customWidth="1"/>
    <col min="6156" max="6156" width="20" style="200" customWidth="1"/>
    <col min="6157" max="6157" width="18.28515625" style="200" customWidth="1"/>
    <col min="6158" max="6159" width="18" style="200" customWidth="1"/>
    <col min="6160" max="6160" width="26.28515625" style="200" customWidth="1"/>
    <col min="6161" max="6161" width="24.85546875" style="200" customWidth="1"/>
    <col min="6162" max="6162" width="19.42578125" style="200" customWidth="1"/>
    <col min="6163" max="6163" width="28.140625" style="200" customWidth="1"/>
    <col min="6164" max="6164" width="89.140625" style="200" customWidth="1"/>
    <col min="6165" max="6165" width="40.140625" style="200" customWidth="1"/>
    <col min="6166" max="6166" width="18.42578125" style="200" customWidth="1"/>
    <col min="6167" max="6167" width="19.42578125" style="200" customWidth="1"/>
    <col min="6168" max="6168" width="80.28515625" style="200" customWidth="1"/>
    <col min="6169" max="6169" width="31.140625" style="200" customWidth="1"/>
    <col min="6170" max="6170" width="14.42578125" style="200" customWidth="1"/>
    <col min="6171" max="6172" width="11" style="200" customWidth="1"/>
    <col min="6173" max="6400" width="14.42578125" style="200"/>
    <col min="6401" max="6401" width="6.5703125" style="200" customWidth="1"/>
    <col min="6402" max="6402" width="10.7109375" style="200" customWidth="1"/>
    <col min="6403" max="6403" width="17.5703125" style="200" customWidth="1"/>
    <col min="6404" max="6404" width="21.5703125" style="200" customWidth="1"/>
    <col min="6405" max="6405" width="52.28515625" style="200" customWidth="1"/>
    <col min="6406" max="6406" width="24.140625" style="200" customWidth="1"/>
    <col min="6407" max="6407" width="26.5703125" style="200" customWidth="1"/>
    <col min="6408" max="6408" width="25.85546875" style="200" customWidth="1"/>
    <col min="6409" max="6409" width="14" style="200" customWidth="1"/>
    <col min="6410" max="6410" width="18" style="200" customWidth="1"/>
    <col min="6411" max="6411" width="18.5703125" style="200" customWidth="1"/>
    <col min="6412" max="6412" width="20" style="200" customWidth="1"/>
    <col min="6413" max="6413" width="18.28515625" style="200" customWidth="1"/>
    <col min="6414" max="6415" width="18" style="200" customWidth="1"/>
    <col min="6416" max="6416" width="26.28515625" style="200" customWidth="1"/>
    <col min="6417" max="6417" width="24.85546875" style="200" customWidth="1"/>
    <col min="6418" max="6418" width="19.42578125" style="200" customWidth="1"/>
    <col min="6419" max="6419" width="28.140625" style="200" customWidth="1"/>
    <col min="6420" max="6420" width="89.140625" style="200" customWidth="1"/>
    <col min="6421" max="6421" width="40.140625" style="200" customWidth="1"/>
    <col min="6422" max="6422" width="18.42578125" style="200" customWidth="1"/>
    <col min="6423" max="6423" width="19.42578125" style="200" customWidth="1"/>
    <col min="6424" max="6424" width="80.28515625" style="200" customWidth="1"/>
    <col min="6425" max="6425" width="31.140625" style="200" customWidth="1"/>
    <col min="6426" max="6426" width="14.42578125" style="200" customWidth="1"/>
    <col min="6427" max="6428" width="11" style="200" customWidth="1"/>
    <col min="6429" max="6656" width="14.42578125" style="200"/>
    <col min="6657" max="6657" width="6.5703125" style="200" customWidth="1"/>
    <col min="6658" max="6658" width="10.7109375" style="200" customWidth="1"/>
    <col min="6659" max="6659" width="17.5703125" style="200" customWidth="1"/>
    <col min="6660" max="6660" width="21.5703125" style="200" customWidth="1"/>
    <col min="6661" max="6661" width="52.28515625" style="200" customWidth="1"/>
    <col min="6662" max="6662" width="24.140625" style="200" customWidth="1"/>
    <col min="6663" max="6663" width="26.5703125" style="200" customWidth="1"/>
    <col min="6664" max="6664" width="25.85546875" style="200" customWidth="1"/>
    <col min="6665" max="6665" width="14" style="200" customWidth="1"/>
    <col min="6666" max="6666" width="18" style="200" customWidth="1"/>
    <col min="6667" max="6667" width="18.5703125" style="200" customWidth="1"/>
    <col min="6668" max="6668" width="20" style="200" customWidth="1"/>
    <col min="6669" max="6669" width="18.28515625" style="200" customWidth="1"/>
    <col min="6670" max="6671" width="18" style="200" customWidth="1"/>
    <col min="6672" max="6672" width="26.28515625" style="200" customWidth="1"/>
    <col min="6673" max="6673" width="24.85546875" style="200" customWidth="1"/>
    <col min="6674" max="6674" width="19.42578125" style="200" customWidth="1"/>
    <col min="6675" max="6675" width="28.140625" style="200" customWidth="1"/>
    <col min="6676" max="6676" width="89.140625" style="200" customWidth="1"/>
    <col min="6677" max="6677" width="40.140625" style="200" customWidth="1"/>
    <col min="6678" max="6678" width="18.42578125" style="200" customWidth="1"/>
    <col min="6679" max="6679" width="19.42578125" style="200" customWidth="1"/>
    <col min="6680" max="6680" width="80.28515625" style="200" customWidth="1"/>
    <col min="6681" max="6681" width="31.140625" style="200" customWidth="1"/>
    <col min="6682" max="6682" width="14.42578125" style="200" customWidth="1"/>
    <col min="6683" max="6684" width="11" style="200" customWidth="1"/>
    <col min="6685" max="6912" width="14.42578125" style="200"/>
    <col min="6913" max="6913" width="6.5703125" style="200" customWidth="1"/>
    <col min="6914" max="6914" width="10.7109375" style="200" customWidth="1"/>
    <col min="6915" max="6915" width="17.5703125" style="200" customWidth="1"/>
    <col min="6916" max="6916" width="21.5703125" style="200" customWidth="1"/>
    <col min="6917" max="6917" width="52.28515625" style="200" customWidth="1"/>
    <col min="6918" max="6918" width="24.140625" style="200" customWidth="1"/>
    <col min="6919" max="6919" width="26.5703125" style="200" customWidth="1"/>
    <col min="6920" max="6920" width="25.85546875" style="200" customWidth="1"/>
    <col min="6921" max="6921" width="14" style="200" customWidth="1"/>
    <col min="6922" max="6922" width="18" style="200" customWidth="1"/>
    <col min="6923" max="6923" width="18.5703125" style="200" customWidth="1"/>
    <col min="6924" max="6924" width="20" style="200" customWidth="1"/>
    <col min="6925" max="6925" width="18.28515625" style="200" customWidth="1"/>
    <col min="6926" max="6927" width="18" style="200" customWidth="1"/>
    <col min="6928" max="6928" width="26.28515625" style="200" customWidth="1"/>
    <col min="6929" max="6929" width="24.85546875" style="200" customWidth="1"/>
    <col min="6930" max="6930" width="19.42578125" style="200" customWidth="1"/>
    <col min="6931" max="6931" width="28.140625" style="200" customWidth="1"/>
    <col min="6932" max="6932" width="89.140625" style="200" customWidth="1"/>
    <col min="6933" max="6933" width="40.140625" style="200" customWidth="1"/>
    <col min="6934" max="6934" width="18.42578125" style="200" customWidth="1"/>
    <col min="6935" max="6935" width="19.42578125" style="200" customWidth="1"/>
    <col min="6936" max="6936" width="80.28515625" style="200" customWidth="1"/>
    <col min="6937" max="6937" width="31.140625" style="200" customWidth="1"/>
    <col min="6938" max="6938" width="14.42578125" style="200" customWidth="1"/>
    <col min="6939" max="6940" width="11" style="200" customWidth="1"/>
    <col min="6941" max="7168" width="14.42578125" style="200"/>
    <col min="7169" max="7169" width="6.5703125" style="200" customWidth="1"/>
    <col min="7170" max="7170" width="10.7109375" style="200" customWidth="1"/>
    <col min="7171" max="7171" width="17.5703125" style="200" customWidth="1"/>
    <col min="7172" max="7172" width="21.5703125" style="200" customWidth="1"/>
    <col min="7173" max="7173" width="52.28515625" style="200" customWidth="1"/>
    <col min="7174" max="7174" width="24.140625" style="200" customWidth="1"/>
    <col min="7175" max="7175" width="26.5703125" style="200" customWidth="1"/>
    <col min="7176" max="7176" width="25.85546875" style="200" customWidth="1"/>
    <col min="7177" max="7177" width="14" style="200" customWidth="1"/>
    <col min="7178" max="7178" width="18" style="200" customWidth="1"/>
    <col min="7179" max="7179" width="18.5703125" style="200" customWidth="1"/>
    <col min="7180" max="7180" width="20" style="200" customWidth="1"/>
    <col min="7181" max="7181" width="18.28515625" style="200" customWidth="1"/>
    <col min="7182" max="7183" width="18" style="200" customWidth="1"/>
    <col min="7184" max="7184" width="26.28515625" style="200" customWidth="1"/>
    <col min="7185" max="7185" width="24.85546875" style="200" customWidth="1"/>
    <col min="7186" max="7186" width="19.42578125" style="200" customWidth="1"/>
    <col min="7187" max="7187" width="28.140625" style="200" customWidth="1"/>
    <col min="7188" max="7188" width="89.140625" style="200" customWidth="1"/>
    <col min="7189" max="7189" width="40.140625" style="200" customWidth="1"/>
    <col min="7190" max="7190" width="18.42578125" style="200" customWidth="1"/>
    <col min="7191" max="7191" width="19.42578125" style="200" customWidth="1"/>
    <col min="7192" max="7192" width="80.28515625" style="200" customWidth="1"/>
    <col min="7193" max="7193" width="31.140625" style="200" customWidth="1"/>
    <col min="7194" max="7194" width="14.42578125" style="200" customWidth="1"/>
    <col min="7195" max="7196" width="11" style="200" customWidth="1"/>
    <col min="7197" max="7424" width="14.42578125" style="200"/>
    <col min="7425" max="7425" width="6.5703125" style="200" customWidth="1"/>
    <col min="7426" max="7426" width="10.7109375" style="200" customWidth="1"/>
    <col min="7427" max="7427" width="17.5703125" style="200" customWidth="1"/>
    <col min="7428" max="7428" width="21.5703125" style="200" customWidth="1"/>
    <col min="7429" max="7429" width="52.28515625" style="200" customWidth="1"/>
    <col min="7430" max="7430" width="24.140625" style="200" customWidth="1"/>
    <col min="7431" max="7431" width="26.5703125" style="200" customWidth="1"/>
    <col min="7432" max="7432" width="25.85546875" style="200" customWidth="1"/>
    <col min="7433" max="7433" width="14" style="200" customWidth="1"/>
    <col min="7434" max="7434" width="18" style="200" customWidth="1"/>
    <col min="7435" max="7435" width="18.5703125" style="200" customWidth="1"/>
    <col min="7436" max="7436" width="20" style="200" customWidth="1"/>
    <col min="7437" max="7437" width="18.28515625" style="200" customWidth="1"/>
    <col min="7438" max="7439" width="18" style="200" customWidth="1"/>
    <col min="7440" max="7440" width="26.28515625" style="200" customWidth="1"/>
    <col min="7441" max="7441" width="24.85546875" style="200" customWidth="1"/>
    <col min="7442" max="7442" width="19.42578125" style="200" customWidth="1"/>
    <col min="7443" max="7443" width="28.140625" style="200" customWidth="1"/>
    <col min="7444" max="7444" width="89.140625" style="200" customWidth="1"/>
    <col min="7445" max="7445" width="40.140625" style="200" customWidth="1"/>
    <col min="7446" max="7446" width="18.42578125" style="200" customWidth="1"/>
    <col min="7447" max="7447" width="19.42578125" style="200" customWidth="1"/>
    <col min="7448" max="7448" width="80.28515625" style="200" customWidth="1"/>
    <col min="7449" max="7449" width="31.140625" style="200" customWidth="1"/>
    <col min="7450" max="7450" width="14.42578125" style="200" customWidth="1"/>
    <col min="7451" max="7452" width="11" style="200" customWidth="1"/>
    <col min="7453" max="7680" width="14.42578125" style="200"/>
    <col min="7681" max="7681" width="6.5703125" style="200" customWidth="1"/>
    <col min="7682" max="7682" width="10.7109375" style="200" customWidth="1"/>
    <col min="7683" max="7683" width="17.5703125" style="200" customWidth="1"/>
    <col min="7684" max="7684" width="21.5703125" style="200" customWidth="1"/>
    <col min="7685" max="7685" width="52.28515625" style="200" customWidth="1"/>
    <col min="7686" max="7686" width="24.140625" style="200" customWidth="1"/>
    <col min="7687" max="7687" width="26.5703125" style="200" customWidth="1"/>
    <col min="7688" max="7688" width="25.85546875" style="200" customWidth="1"/>
    <col min="7689" max="7689" width="14" style="200" customWidth="1"/>
    <col min="7690" max="7690" width="18" style="200" customWidth="1"/>
    <col min="7691" max="7691" width="18.5703125" style="200" customWidth="1"/>
    <col min="7692" max="7692" width="20" style="200" customWidth="1"/>
    <col min="7693" max="7693" width="18.28515625" style="200" customWidth="1"/>
    <col min="7694" max="7695" width="18" style="200" customWidth="1"/>
    <col min="7696" max="7696" width="26.28515625" style="200" customWidth="1"/>
    <col min="7697" max="7697" width="24.85546875" style="200" customWidth="1"/>
    <col min="7698" max="7698" width="19.42578125" style="200" customWidth="1"/>
    <col min="7699" max="7699" width="28.140625" style="200" customWidth="1"/>
    <col min="7700" max="7700" width="89.140625" style="200" customWidth="1"/>
    <col min="7701" max="7701" width="40.140625" style="200" customWidth="1"/>
    <col min="7702" max="7702" width="18.42578125" style="200" customWidth="1"/>
    <col min="7703" max="7703" width="19.42578125" style="200" customWidth="1"/>
    <col min="7704" max="7704" width="80.28515625" style="200" customWidth="1"/>
    <col min="7705" max="7705" width="31.140625" style="200" customWidth="1"/>
    <col min="7706" max="7706" width="14.42578125" style="200" customWidth="1"/>
    <col min="7707" max="7708" width="11" style="200" customWidth="1"/>
    <col min="7709" max="7936" width="14.42578125" style="200"/>
    <col min="7937" max="7937" width="6.5703125" style="200" customWidth="1"/>
    <col min="7938" max="7938" width="10.7109375" style="200" customWidth="1"/>
    <col min="7939" max="7939" width="17.5703125" style="200" customWidth="1"/>
    <col min="7940" max="7940" width="21.5703125" style="200" customWidth="1"/>
    <col min="7941" max="7941" width="52.28515625" style="200" customWidth="1"/>
    <col min="7942" max="7942" width="24.140625" style="200" customWidth="1"/>
    <col min="7943" max="7943" width="26.5703125" style="200" customWidth="1"/>
    <col min="7944" max="7944" width="25.85546875" style="200" customWidth="1"/>
    <col min="7945" max="7945" width="14" style="200" customWidth="1"/>
    <col min="7946" max="7946" width="18" style="200" customWidth="1"/>
    <col min="7947" max="7947" width="18.5703125" style="200" customWidth="1"/>
    <col min="7948" max="7948" width="20" style="200" customWidth="1"/>
    <col min="7949" max="7949" width="18.28515625" style="200" customWidth="1"/>
    <col min="7950" max="7951" width="18" style="200" customWidth="1"/>
    <col min="7952" max="7952" width="26.28515625" style="200" customWidth="1"/>
    <col min="7953" max="7953" width="24.85546875" style="200" customWidth="1"/>
    <col min="7954" max="7954" width="19.42578125" style="200" customWidth="1"/>
    <col min="7955" max="7955" width="28.140625" style="200" customWidth="1"/>
    <col min="7956" max="7956" width="89.140625" style="200" customWidth="1"/>
    <col min="7957" max="7957" width="40.140625" style="200" customWidth="1"/>
    <col min="7958" max="7958" width="18.42578125" style="200" customWidth="1"/>
    <col min="7959" max="7959" width="19.42578125" style="200" customWidth="1"/>
    <col min="7960" max="7960" width="80.28515625" style="200" customWidth="1"/>
    <col min="7961" max="7961" width="31.140625" style="200" customWidth="1"/>
    <col min="7962" max="7962" width="14.42578125" style="200" customWidth="1"/>
    <col min="7963" max="7964" width="11" style="200" customWidth="1"/>
    <col min="7965" max="8192" width="14.42578125" style="200"/>
    <col min="8193" max="8193" width="6.5703125" style="200" customWidth="1"/>
    <col min="8194" max="8194" width="10.7109375" style="200" customWidth="1"/>
    <col min="8195" max="8195" width="17.5703125" style="200" customWidth="1"/>
    <col min="8196" max="8196" width="21.5703125" style="200" customWidth="1"/>
    <col min="8197" max="8197" width="52.28515625" style="200" customWidth="1"/>
    <col min="8198" max="8198" width="24.140625" style="200" customWidth="1"/>
    <col min="8199" max="8199" width="26.5703125" style="200" customWidth="1"/>
    <col min="8200" max="8200" width="25.85546875" style="200" customWidth="1"/>
    <col min="8201" max="8201" width="14" style="200" customWidth="1"/>
    <col min="8202" max="8202" width="18" style="200" customWidth="1"/>
    <col min="8203" max="8203" width="18.5703125" style="200" customWidth="1"/>
    <col min="8204" max="8204" width="20" style="200" customWidth="1"/>
    <col min="8205" max="8205" width="18.28515625" style="200" customWidth="1"/>
    <col min="8206" max="8207" width="18" style="200" customWidth="1"/>
    <col min="8208" max="8208" width="26.28515625" style="200" customWidth="1"/>
    <col min="8209" max="8209" width="24.85546875" style="200" customWidth="1"/>
    <col min="8210" max="8210" width="19.42578125" style="200" customWidth="1"/>
    <col min="8211" max="8211" width="28.140625" style="200" customWidth="1"/>
    <col min="8212" max="8212" width="89.140625" style="200" customWidth="1"/>
    <col min="8213" max="8213" width="40.140625" style="200" customWidth="1"/>
    <col min="8214" max="8214" width="18.42578125" style="200" customWidth="1"/>
    <col min="8215" max="8215" width="19.42578125" style="200" customWidth="1"/>
    <col min="8216" max="8216" width="80.28515625" style="200" customWidth="1"/>
    <col min="8217" max="8217" width="31.140625" style="200" customWidth="1"/>
    <col min="8218" max="8218" width="14.42578125" style="200" customWidth="1"/>
    <col min="8219" max="8220" width="11" style="200" customWidth="1"/>
    <col min="8221" max="8448" width="14.42578125" style="200"/>
    <col min="8449" max="8449" width="6.5703125" style="200" customWidth="1"/>
    <col min="8450" max="8450" width="10.7109375" style="200" customWidth="1"/>
    <col min="8451" max="8451" width="17.5703125" style="200" customWidth="1"/>
    <col min="8452" max="8452" width="21.5703125" style="200" customWidth="1"/>
    <col min="8453" max="8453" width="52.28515625" style="200" customWidth="1"/>
    <col min="8454" max="8454" width="24.140625" style="200" customWidth="1"/>
    <col min="8455" max="8455" width="26.5703125" style="200" customWidth="1"/>
    <col min="8456" max="8456" width="25.85546875" style="200" customWidth="1"/>
    <col min="8457" max="8457" width="14" style="200" customWidth="1"/>
    <col min="8458" max="8458" width="18" style="200" customWidth="1"/>
    <col min="8459" max="8459" width="18.5703125" style="200" customWidth="1"/>
    <col min="8460" max="8460" width="20" style="200" customWidth="1"/>
    <col min="8461" max="8461" width="18.28515625" style="200" customWidth="1"/>
    <col min="8462" max="8463" width="18" style="200" customWidth="1"/>
    <col min="8464" max="8464" width="26.28515625" style="200" customWidth="1"/>
    <col min="8465" max="8465" width="24.85546875" style="200" customWidth="1"/>
    <col min="8466" max="8466" width="19.42578125" style="200" customWidth="1"/>
    <col min="8467" max="8467" width="28.140625" style="200" customWidth="1"/>
    <col min="8468" max="8468" width="89.140625" style="200" customWidth="1"/>
    <col min="8469" max="8469" width="40.140625" style="200" customWidth="1"/>
    <col min="8470" max="8470" width="18.42578125" style="200" customWidth="1"/>
    <col min="8471" max="8471" width="19.42578125" style="200" customWidth="1"/>
    <col min="8472" max="8472" width="80.28515625" style="200" customWidth="1"/>
    <col min="8473" max="8473" width="31.140625" style="200" customWidth="1"/>
    <col min="8474" max="8474" width="14.42578125" style="200" customWidth="1"/>
    <col min="8475" max="8476" width="11" style="200" customWidth="1"/>
    <col min="8477" max="8704" width="14.42578125" style="200"/>
    <col min="8705" max="8705" width="6.5703125" style="200" customWidth="1"/>
    <col min="8706" max="8706" width="10.7109375" style="200" customWidth="1"/>
    <col min="8707" max="8707" width="17.5703125" style="200" customWidth="1"/>
    <col min="8708" max="8708" width="21.5703125" style="200" customWidth="1"/>
    <col min="8709" max="8709" width="52.28515625" style="200" customWidth="1"/>
    <col min="8710" max="8710" width="24.140625" style="200" customWidth="1"/>
    <col min="8711" max="8711" width="26.5703125" style="200" customWidth="1"/>
    <col min="8712" max="8712" width="25.85546875" style="200" customWidth="1"/>
    <col min="8713" max="8713" width="14" style="200" customWidth="1"/>
    <col min="8714" max="8714" width="18" style="200" customWidth="1"/>
    <col min="8715" max="8715" width="18.5703125" style="200" customWidth="1"/>
    <col min="8716" max="8716" width="20" style="200" customWidth="1"/>
    <col min="8717" max="8717" width="18.28515625" style="200" customWidth="1"/>
    <col min="8718" max="8719" width="18" style="200" customWidth="1"/>
    <col min="8720" max="8720" width="26.28515625" style="200" customWidth="1"/>
    <col min="8721" max="8721" width="24.85546875" style="200" customWidth="1"/>
    <col min="8722" max="8722" width="19.42578125" style="200" customWidth="1"/>
    <col min="8723" max="8723" width="28.140625" style="200" customWidth="1"/>
    <col min="8724" max="8724" width="89.140625" style="200" customWidth="1"/>
    <col min="8725" max="8725" width="40.140625" style="200" customWidth="1"/>
    <col min="8726" max="8726" width="18.42578125" style="200" customWidth="1"/>
    <col min="8727" max="8727" width="19.42578125" style="200" customWidth="1"/>
    <col min="8728" max="8728" width="80.28515625" style="200" customWidth="1"/>
    <col min="8729" max="8729" width="31.140625" style="200" customWidth="1"/>
    <col min="8730" max="8730" width="14.42578125" style="200" customWidth="1"/>
    <col min="8731" max="8732" width="11" style="200" customWidth="1"/>
    <col min="8733" max="8960" width="14.42578125" style="200"/>
    <col min="8961" max="8961" width="6.5703125" style="200" customWidth="1"/>
    <col min="8962" max="8962" width="10.7109375" style="200" customWidth="1"/>
    <col min="8963" max="8963" width="17.5703125" style="200" customWidth="1"/>
    <col min="8964" max="8964" width="21.5703125" style="200" customWidth="1"/>
    <col min="8965" max="8965" width="52.28515625" style="200" customWidth="1"/>
    <col min="8966" max="8966" width="24.140625" style="200" customWidth="1"/>
    <col min="8967" max="8967" width="26.5703125" style="200" customWidth="1"/>
    <col min="8968" max="8968" width="25.85546875" style="200" customWidth="1"/>
    <col min="8969" max="8969" width="14" style="200" customWidth="1"/>
    <col min="8970" max="8970" width="18" style="200" customWidth="1"/>
    <col min="8971" max="8971" width="18.5703125" style="200" customWidth="1"/>
    <col min="8972" max="8972" width="20" style="200" customWidth="1"/>
    <col min="8973" max="8973" width="18.28515625" style="200" customWidth="1"/>
    <col min="8974" max="8975" width="18" style="200" customWidth="1"/>
    <col min="8976" max="8976" width="26.28515625" style="200" customWidth="1"/>
    <col min="8977" max="8977" width="24.85546875" style="200" customWidth="1"/>
    <col min="8978" max="8978" width="19.42578125" style="200" customWidth="1"/>
    <col min="8979" max="8979" width="28.140625" style="200" customWidth="1"/>
    <col min="8980" max="8980" width="89.140625" style="200" customWidth="1"/>
    <col min="8981" max="8981" width="40.140625" style="200" customWidth="1"/>
    <col min="8982" max="8982" width="18.42578125" style="200" customWidth="1"/>
    <col min="8983" max="8983" width="19.42578125" style="200" customWidth="1"/>
    <col min="8984" max="8984" width="80.28515625" style="200" customWidth="1"/>
    <col min="8985" max="8985" width="31.140625" style="200" customWidth="1"/>
    <col min="8986" max="8986" width="14.42578125" style="200" customWidth="1"/>
    <col min="8987" max="8988" width="11" style="200" customWidth="1"/>
    <col min="8989" max="9216" width="14.42578125" style="200"/>
    <col min="9217" max="9217" width="6.5703125" style="200" customWidth="1"/>
    <col min="9218" max="9218" width="10.7109375" style="200" customWidth="1"/>
    <col min="9219" max="9219" width="17.5703125" style="200" customWidth="1"/>
    <col min="9220" max="9220" width="21.5703125" style="200" customWidth="1"/>
    <col min="9221" max="9221" width="52.28515625" style="200" customWidth="1"/>
    <col min="9222" max="9222" width="24.140625" style="200" customWidth="1"/>
    <col min="9223" max="9223" width="26.5703125" style="200" customWidth="1"/>
    <col min="9224" max="9224" width="25.85546875" style="200" customWidth="1"/>
    <col min="9225" max="9225" width="14" style="200" customWidth="1"/>
    <col min="9226" max="9226" width="18" style="200" customWidth="1"/>
    <col min="9227" max="9227" width="18.5703125" style="200" customWidth="1"/>
    <col min="9228" max="9228" width="20" style="200" customWidth="1"/>
    <col min="9229" max="9229" width="18.28515625" style="200" customWidth="1"/>
    <col min="9230" max="9231" width="18" style="200" customWidth="1"/>
    <col min="9232" max="9232" width="26.28515625" style="200" customWidth="1"/>
    <col min="9233" max="9233" width="24.85546875" style="200" customWidth="1"/>
    <col min="9234" max="9234" width="19.42578125" style="200" customWidth="1"/>
    <col min="9235" max="9235" width="28.140625" style="200" customWidth="1"/>
    <col min="9236" max="9236" width="89.140625" style="200" customWidth="1"/>
    <col min="9237" max="9237" width="40.140625" style="200" customWidth="1"/>
    <col min="9238" max="9238" width="18.42578125" style="200" customWidth="1"/>
    <col min="9239" max="9239" width="19.42578125" style="200" customWidth="1"/>
    <col min="9240" max="9240" width="80.28515625" style="200" customWidth="1"/>
    <col min="9241" max="9241" width="31.140625" style="200" customWidth="1"/>
    <col min="9242" max="9242" width="14.42578125" style="200" customWidth="1"/>
    <col min="9243" max="9244" width="11" style="200" customWidth="1"/>
    <col min="9245" max="9472" width="14.42578125" style="200"/>
    <col min="9473" max="9473" width="6.5703125" style="200" customWidth="1"/>
    <col min="9474" max="9474" width="10.7109375" style="200" customWidth="1"/>
    <col min="9475" max="9475" width="17.5703125" style="200" customWidth="1"/>
    <col min="9476" max="9476" width="21.5703125" style="200" customWidth="1"/>
    <col min="9477" max="9477" width="52.28515625" style="200" customWidth="1"/>
    <col min="9478" max="9478" width="24.140625" style="200" customWidth="1"/>
    <col min="9479" max="9479" width="26.5703125" style="200" customWidth="1"/>
    <col min="9480" max="9480" width="25.85546875" style="200" customWidth="1"/>
    <col min="9481" max="9481" width="14" style="200" customWidth="1"/>
    <col min="9482" max="9482" width="18" style="200" customWidth="1"/>
    <col min="9483" max="9483" width="18.5703125" style="200" customWidth="1"/>
    <col min="9484" max="9484" width="20" style="200" customWidth="1"/>
    <col min="9485" max="9485" width="18.28515625" style="200" customWidth="1"/>
    <col min="9486" max="9487" width="18" style="200" customWidth="1"/>
    <col min="9488" max="9488" width="26.28515625" style="200" customWidth="1"/>
    <col min="9489" max="9489" width="24.85546875" style="200" customWidth="1"/>
    <col min="9490" max="9490" width="19.42578125" style="200" customWidth="1"/>
    <col min="9491" max="9491" width="28.140625" style="200" customWidth="1"/>
    <col min="9492" max="9492" width="89.140625" style="200" customWidth="1"/>
    <col min="9493" max="9493" width="40.140625" style="200" customWidth="1"/>
    <col min="9494" max="9494" width="18.42578125" style="200" customWidth="1"/>
    <col min="9495" max="9495" width="19.42578125" style="200" customWidth="1"/>
    <col min="9496" max="9496" width="80.28515625" style="200" customWidth="1"/>
    <col min="9497" max="9497" width="31.140625" style="200" customWidth="1"/>
    <col min="9498" max="9498" width="14.42578125" style="200" customWidth="1"/>
    <col min="9499" max="9500" width="11" style="200" customWidth="1"/>
    <col min="9501" max="9728" width="14.42578125" style="200"/>
    <col min="9729" max="9729" width="6.5703125" style="200" customWidth="1"/>
    <col min="9730" max="9730" width="10.7109375" style="200" customWidth="1"/>
    <col min="9731" max="9731" width="17.5703125" style="200" customWidth="1"/>
    <col min="9732" max="9732" width="21.5703125" style="200" customWidth="1"/>
    <col min="9733" max="9733" width="52.28515625" style="200" customWidth="1"/>
    <col min="9734" max="9734" width="24.140625" style="200" customWidth="1"/>
    <col min="9735" max="9735" width="26.5703125" style="200" customWidth="1"/>
    <col min="9736" max="9736" width="25.85546875" style="200" customWidth="1"/>
    <col min="9737" max="9737" width="14" style="200" customWidth="1"/>
    <col min="9738" max="9738" width="18" style="200" customWidth="1"/>
    <col min="9739" max="9739" width="18.5703125" style="200" customWidth="1"/>
    <col min="9740" max="9740" width="20" style="200" customWidth="1"/>
    <col min="9741" max="9741" width="18.28515625" style="200" customWidth="1"/>
    <col min="9742" max="9743" width="18" style="200" customWidth="1"/>
    <col min="9744" max="9744" width="26.28515625" style="200" customWidth="1"/>
    <col min="9745" max="9745" width="24.85546875" style="200" customWidth="1"/>
    <col min="9746" max="9746" width="19.42578125" style="200" customWidth="1"/>
    <col min="9747" max="9747" width="28.140625" style="200" customWidth="1"/>
    <col min="9748" max="9748" width="89.140625" style="200" customWidth="1"/>
    <col min="9749" max="9749" width="40.140625" style="200" customWidth="1"/>
    <col min="9750" max="9750" width="18.42578125" style="200" customWidth="1"/>
    <col min="9751" max="9751" width="19.42578125" style="200" customWidth="1"/>
    <col min="9752" max="9752" width="80.28515625" style="200" customWidth="1"/>
    <col min="9753" max="9753" width="31.140625" style="200" customWidth="1"/>
    <col min="9754" max="9754" width="14.42578125" style="200" customWidth="1"/>
    <col min="9755" max="9756" width="11" style="200" customWidth="1"/>
    <col min="9757" max="9984" width="14.42578125" style="200"/>
    <col min="9985" max="9985" width="6.5703125" style="200" customWidth="1"/>
    <col min="9986" max="9986" width="10.7109375" style="200" customWidth="1"/>
    <col min="9987" max="9987" width="17.5703125" style="200" customWidth="1"/>
    <col min="9988" max="9988" width="21.5703125" style="200" customWidth="1"/>
    <col min="9989" max="9989" width="52.28515625" style="200" customWidth="1"/>
    <col min="9990" max="9990" width="24.140625" style="200" customWidth="1"/>
    <col min="9991" max="9991" width="26.5703125" style="200" customWidth="1"/>
    <col min="9992" max="9992" width="25.85546875" style="200" customWidth="1"/>
    <col min="9993" max="9993" width="14" style="200" customWidth="1"/>
    <col min="9994" max="9994" width="18" style="200" customWidth="1"/>
    <col min="9995" max="9995" width="18.5703125" style="200" customWidth="1"/>
    <col min="9996" max="9996" width="20" style="200" customWidth="1"/>
    <col min="9997" max="9997" width="18.28515625" style="200" customWidth="1"/>
    <col min="9998" max="9999" width="18" style="200" customWidth="1"/>
    <col min="10000" max="10000" width="26.28515625" style="200" customWidth="1"/>
    <col min="10001" max="10001" width="24.85546875" style="200" customWidth="1"/>
    <col min="10002" max="10002" width="19.42578125" style="200" customWidth="1"/>
    <col min="10003" max="10003" width="28.140625" style="200" customWidth="1"/>
    <col min="10004" max="10004" width="89.140625" style="200" customWidth="1"/>
    <col min="10005" max="10005" width="40.140625" style="200" customWidth="1"/>
    <col min="10006" max="10006" width="18.42578125" style="200" customWidth="1"/>
    <col min="10007" max="10007" width="19.42578125" style="200" customWidth="1"/>
    <col min="10008" max="10008" width="80.28515625" style="200" customWidth="1"/>
    <col min="10009" max="10009" width="31.140625" style="200" customWidth="1"/>
    <col min="10010" max="10010" width="14.42578125" style="200" customWidth="1"/>
    <col min="10011" max="10012" width="11" style="200" customWidth="1"/>
    <col min="10013" max="10240" width="14.42578125" style="200"/>
    <col min="10241" max="10241" width="6.5703125" style="200" customWidth="1"/>
    <col min="10242" max="10242" width="10.7109375" style="200" customWidth="1"/>
    <col min="10243" max="10243" width="17.5703125" style="200" customWidth="1"/>
    <col min="10244" max="10244" width="21.5703125" style="200" customWidth="1"/>
    <col min="10245" max="10245" width="52.28515625" style="200" customWidth="1"/>
    <col min="10246" max="10246" width="24.140625" style="200" customWidth="1"/>
    <col min="10247" max="10247" width="26.5703125" style="200" customWidth="1"/>
    <col min="10248" max="10248" width="25.85546875" style="200" customWidth="1"/>
    <col min="10249" max="10249" width="14" style="200" customWidth="1"/>
    <col min="10250" max="10250" width="18" style="200" customWidth="1"/>
    <col min="10251" max="10251" width="18.5703125" style="200" customWidth="1"/>
    <col min="10252" max="10252" width="20" style="200" customWidth="1"/>
    <col min="10253" max="10253" width="18.28515625" style="200" customWidth="1"/>
    <col min="10254" max="10255" width="18" style="200" customWidth="1"/>
    <col min="10256" max="10256" width="26.28515625" style="200" customWidth="1"/>
    <col min="10257" max="10257" width="24.85546875" style="200" customWidth="1"/>
    <col min="10258" max="10258" width="19.42578125" style="200" customWidth="1"/>
    <col min="10259" max="10259" width="28.140625" style="200" customWidth="1"/>
    <col min="10260" max="10260" width="89.140625" style="200" customWidth="1"/>
    <col min="10261" max="10261" width="40.140625" style="200" customWidth="1"/>
    <col min="10262" max="10262" width="18.42578125" style="200" customWidth="1"/>
    <col min="10263" max="10263" width="19.42578125" style="200" customWidth="1"/>
    <col min="10264" max="10264" width="80.28515625" style="200" customWidth="1"/>
    <col min="10265" max="10265" width="31.140625" style="200" customWidth="1"/>
    <col min="10266" max="10266" width="14.42578125" style="200" customWidth="1"/>
    <col min="10267" max="10268" width="11" style="200" customWidth="1"/>
    <col min="10269" max="10496" width="14.42578125" style="200"/>
    <col min="10497" max="10497" width="6.5703125" style="200" customWidth="1"/>
    <col min="10498" max="10498" width="10.7109375" style="200" customWidth="1"/>
    <col min="10499" max="10499" width="17.5703125" style="200" customWidth="1"/>
    <col min="10500" max="10500" width="21.5703125" style="200" customWidth="1"/>
    <col min="10501" max="10501" width="52.28515625" style="200" customWidth="1"/>
    <col min="10502" max="10502" width="24.140625" style="200" customWidth="1"/>
    <col min="10503" max="10503" width="26.5703125" style="200" customWidth="1"/>
    <col min="10504" max="10504" width="25.85546875" style="200" customWidth="1"/>
    <col min="10505" max="10505" width="14" style="200" customWidth="1"/>
    <col min="10506" max="10506" width="18" style="200" customWidth="1"/>
    <col min="10507" max="10507" width="18.5703125" style="200" customWidth="1"/>
    <col min="10508" max="10508" width="20" style="200" customWidth="1"/>
    <col min="10509" max="10509" width="18.28515625" style="200" customWidth="1"/>
    <col min="10510" max="10511" width="18" style="200" customWidth="1"/>
    <col min="10512" max="10512" width="26.28515625" style="200" customWidth="1"/>
    <col min="10513" max="10513" width="24.85546875" style="200" customWidth="1"/>
    <col min="10514" max="10514" width="19.42578125" style="200" customWidth="1"/>
    <col min="10515" max="10515" width="28.140625" style="200" customWidth="1"/>
    <col min="10516" max="10516" width="89.140625" style="200" customWidth="1"/>
    <col min="10517" max="10517" width="40.140625" style="200" customWidth="1"/>
    <col min="10518" max="10518" width="18.42578125" style="200" customWidth="1"/>
    <col min="10519" max="10519" width="19.42578125" style="200" customWidth="1"/>
    <col min="10520" max="10520" width="80.28515625" style="200" customWidth="1"/>
    <col min="10521" max="10521" width="31.140625" style="200" customWidth="1"/>
    <col min="10522" max="10522" width="14.42578125" style="200" customWidth="1"/>
    <col min="10523" max="10524" width="11" style="200" customWidth="1"/>
    <col min="10525" max="10752" width="14.42578125" style="200"/>
    <col min="10753" max="10753" width="6.5703125" style="200" customWidth="1"/>
    <col min="10754" max="10754" width="10.7109375" style="200" customWidth="1"/>
    <col min="10755" max="10755" width="17.5703125" style="200" customWidth="1"/>
    <col min="10756" max="10756" width="21.5703125" style="200" customWidth="1"/>
    <col min="10757" max="10757" width="52.28515625" style="200" customWidth="1"/>
    <col min="10758" max="10758" width="24.140625" style="200" customWidth="1"/>
    <col min="10759" max="10759" width="26.5703125" style="200" customWidth="1"/>
    <col min="10760" max="10760" width="25.85546875" style="200" customWidth="1"/>
    <col min="10761" max="10761" width="14" style="200" customWidth="1"/>
    <col min="10762" max="10762" width="18" style="200" customWidth="1"/>
    <col min="10763" max="10763" width="18.5703125" style="200" customWidth="1"/>
    <col min="10764" max="10764" width="20" style="200" customWidth="1"/>
    <col min="10765" max="10765" width="18.28515625" style="200" customWidth="1"/>
    <col min="10766" max="10767" width="18" style="200" customWidth="1"/>
    <col min="10768" max="10768" width="26.28515625" style="200" customWidth="1"/>
    <col min="10769" max="10769" width="24.85546875" style="200" customWidth="1"/>
    <col min="10770" max="10770" width="19.42578125" style="200" customWidth="1"/>
    <col min="10771" max="10771" width="28.140625" style="200" customWidth="1"/>
    <col min="10772" max="10772" width="89.140625" style="200" customWidth="1"/>
    <col min="10773" max="10773" width="40.140625" style="200" customWidth="1"/>
    <col min="10774" max="10774" width="18.42578125" style="200" customWidth="1"/>
    <col min="10775" max="10775" width="19.42578125" style="200" customWidth="1"/>
    <col min="10776" max="10776" width="80.28515625" style="200" customWidth="1"/>
    <col min="10777" max="10777" width="31.140625" style="200" customWidth="1"/>
    <col min="10778" max="10778" width="14.42578125" style="200" customWidth="1"/>
    <col min="10779" max="10780" width="11" style="200" customWidth="1"/>
    <col min="10781" max="11008" width="14.42578125" style="200"/>
    <col min="11009" max="11009" width="6.5703125" style="200" customWidth="1"/>
    <col min="11010" max="11010" width="10.7109375" style="200" customWidth="1"/>
    <col min="11011" max="11011" width="17.5703125" style="200" customWidth="1"/>
    <col min="11012" max="11012" width="21.5703125" style="200" customWidth="1"/>
    <col min="11013" max="11013" width="52.28515625" style="200" customWidth="1"/>
    <col min="11014" max="11014" width="24.140625" style="200" customWidth="1"/>
    <col min="11015" max="11015" width="26.5703125" style="200" customWidth="1"/>
    <col min="11016" max="11016" width="25.85546875" style="200" customWidth="1"/>
    <col min="11017" max="11017" width="14" style="200" customWidth="1"/>
    <col min="11018" max="11018" width="18" style="200" customWidth="1"/>
    <col min="11019" max="11019" width="18.5703125" style="200" customWidth="1"/>
    <col min="11020" max="11020" width="20" style="200" customWidth="1"/>
    <col min="11021" max="11021" width="18.28515625" style="200" customWidth="1"/>
    <col min="11022" max="11023" width="18" style="200" customWidth="1"/>
    <col min="11024" max="11024" width="26.28515625" style="200" customWidth="1"/>
    <col min="11025" max="11025" width="24.85546875" style="200" customWidth="1"/>
    <col min="11026" max="11026" width="19.42578125" style="200" customWidth="1"/>
    <col min="11027" max="11027" width="28.140625" style="200" customWidth="1"/>
    <col min="11028" max="11028" width="89.140625" style="200" customWidth="1"/>
    <col min="11029" max="11029" width="40.140625" style="200" customWidth="1"/>
    <col min="11030" max="11030" width="18.42578125" style="200" customWidth="1"/>
    <col min="11031" max="11031" width="19.42578125" style="200" customWidth="1"/>
    <col min="11032" max="11032" width="80.28515625" style="200" customWidth="1"/>
    <col min="11033" max="11033" width="31.140625" style="200" customWidth="1"/>
    <col min="11034" max="11034" width="14.42578125" style="200" customWidth="1"/>
    <col min="11035" max="11036" width="11" style="200" customWidth="1"/>
    <col min="11037" max="11264" width="14.42578125" style="200"/>
    <col min="11265" max="11265" width="6.5703125" style="200" customWidth="1"/>
    <col min="11266" max="11266" width="10.7109375" style="200" customWidth="1"/>
    <col min="11267" max="11267" width="17.5703125" style="200" customWidth="1"/>
    <col min="11268" max="11268" width="21.5703125" style="200" customWidth="1"/>
    <col min="11269" max="11269" width="52.28515625" style="200" customWidth="1"/>
    <col min="11270" max="11270" width="24.140625" style="200" customWidth="1"/>
    <col min="11271" max="11271" width="26.5703125" style="200" customWidth="1"/>
    <col min="11272" max="11272" width="25.85546875" style="200" customWidth="1"/>
    <col min="11273" max="11273" width="14" style="200" customWidth="1"/>
    <col min="11274" max="11274" width="18" style="200" customWidth="1"/>
    <col min="11275" max="11275" width="18.5703125" style="200" customWidth="1"/>
    <col min="11276" max="11276" width="20" style="200" customWidth="1"/>
    <col min="11277" max="11277" width="18.28515625" style="200" customWidth="1"/>
    <col min="11278" max="11279" width="18" style="200" customWidth="1"/>
    <col min="11280" max="11280" width="26.28515625" style="200" customWidth="1"/>
    <col min="11281" max="11281" width="24.85546875" style="200" customWidth="1"/>
    <col min="11282" max="11282" width="19.42578125" style="200" customWidth="1"/>
    <col min="11283" max="11283" width="28.140625" style="200" customWidth="1"/>
    <col min="11284" max="11284" width="89.140625" style="200" customWidth="1"/>
    <col min="11285" max="11285" width="40.140625" style="200" customWidth="1"/>
    <col min="11286" max="11286" width="18.42578125" style="200" customWidth="1"/>
    <col min="11287" max="11287" width="19.42578125" style="200" customWidth="1"/>
    <col min="11288" max="11288" width="80.28515625" style="200" customWidth="1"/>
    <col min="11289" max="11289" width="31.140625" style="200" customWidth="1"/>
    <col min="11290" max="11290" width="14.42578125" style="200" customWidth="1"/>
    <col min="11291" max="11292" width="11" style="200" customWidth="1"/>
    <col min="11293" max="11520" width="14.42578125" style="200"/>
    <col min="11521" max="11521" width="6.5703125" style="200" customWidth="1"/>
    <col min="11522" max="11522" width="10.7109375" style="200" customWidth="1"/>
    <col min="11523" max="11523" width="17.5703125" style="200" customWidth="1"/>
    <col min="11524" max="11524" width="21.5703125" style="200" customWidth="1"/>
    <col min="11525" max="11525" width="52.28515625" style="200" customWidth="1"/>
    <col min="11526" max="11526" width="24.140625" style="200" customWidth="1"/>
    <col min="11527" max="11527" width="26.5703125" style="200" customWidth="1"/>
    <col min="11528" max="11528" width="25.85546875" style="200" customWidth="1"/>
    <col min="11529" max="11529" width="14" style="200" customWidth="1"/>
    <col min="11530" max="11530" width="18" style="200" customWidth="1"/>
    <col min="11531" max="11531" width="18.5703125" style="200" customWidth="1"/>
    <col min="11532" max="11532" width="20" style="200" customWidth="1"/>
    <col min="11533" max="11533" width="18.28515625" style="200" customWidth="1"/>
    <col min="11534" max="11535" width="18" style="200" customWidth="1"/>
    <col min="11536" max="11536" width="26.28515625" style="200" customWidth="1"/>
    <col min="11537" max="11537" width="24.85546875" style="200" customWidth="1"/>
    <col min="11538" max="11538" width="19.42578125" style="200" customWidth="1"/>
    <col min="11539" max="11539" width="28.140625" style="200" customWidth="1"/>
    <col min="11540" max="11540" width="89.140625" style="200" customWidth="1"/>
    <col min="11541" max="11541" width="40.140625" style="200" customWidth="1"/>
    <col min="11542" max="11542" width="18.42578125" style="200" customWidth="1"/>
    <col min="11543" max="11543" width="19.42578125" style="200" customWidth="1"/>
    <col min="11544" max="11544" width="80.28515625" style="200" customWidth="1"/>
    <col min="11545" max="11545" width="31.140625" style="200" customWidth="1"/>
    <col min="11546" max="11546" width="14.42578125" style="200" customWidth="1"/>
    <col min="11547" max="11548" width="11" style="200" customWidth="1"/>
    <col min="11549" max="11776" width="14.42578125" style="200"/>
    <col min="11777" max="11777" width="6.5703125" style="200" customWidth="1"/>
    <col min="11778" max="11778" width="10.7109375" style="200" customWidth="1"/>
    <col min="11779" max="11779" width="17.5703125" style="200" customWidth="1"/>
    <col min="11780" max="11780" width="21.5703125" style="200" customWidth="1"/>
    <col min="11781" max="11781" width="52.28515625" style="200" customWidth="1"/>
    <col min="11782" max="11782" width="24.140625" style="200" customWidth="1"/>
    <col min="11783" max="11783" width="26.5703125" style="200" customWidth="1"/>
    <col min="11784" max="11784" width="25.85546875" style="200" customWidth="1"/>
    <col min="11785" max="11785" width="14" style="200" customWidth="1"/>
    <col min="11786" max="11786" width="18" style="200" customWidth="1"/>
    <col min="11787" max="11787" width="18.5703125" style="200" customWidth="1"/>
    <col min="11788" max="11788" width="20" style="200" customWidth="1"/>
    <col min="11789" max="11789" width="18.28515625" style="200" customWidth="1"/>
    <col min="11790" max="11791" width="18" style="200" customWidth="1"/>
    <col min="11792" max="11792" width="26.28515625" style="200" customWidth="1"/>
    <col min="11793" max="11793" width="24.85546875" style="200" customWidth="1"/>
    <col min="11794" max="11794" width="19.42578125" style="200" customWidth="1"/>
    <col min="11795" max="11795" width="28.140625" style="200" customWidth="1"/>
    <col min="11796" max="11796" width="89.140625" style="200" customWidth="1"/>
    <col min="11797" max="11797" width="40.140625" style="200" customWidth="1"/>
    <col min="11798" max="11798" width="18.42578125" style="200" customWidth="1"/>
    <col min="11799" max="11799" width="19.42578125" style="200" customWidth="1"/>
    <col min="11800" max="11800" width="80.28515625" style="200" customWidth="1"/>
    <col min="11801" max="11801" width="31.140625" style="200" customWidth="1"/>
    <col min="11802" max="11802" width="14.42578125" style="200" customWidth="1"/>
    <col min="11803" max="11804" width="11" style="200" customWidth="1"/>
    <col min="11805" max="12032" width="14.42578125" style="200"/>
    <col min="12033" max="12033" width="6.5703125" style="200" customWidth="1"/>
    <col min="12034" max="12034" width="10.7109375" style="200" customWidth="1"/>
    <col min="12035" max="12035" width="17.5703125" style="200" customWidth="1"/>
    <col min="12036" max="12036" width="21.5703125" style="200" customWidth="1"/>
    <col min="12037" max="12037" width="52.28515625" style="200" customWidth="1"/>
    <col min="12038" max="12038" width="24.140625" style="200" customWidth="1"/>
    <col min="12039" max="12039" width="26.5703125" style="200" customWidth="1"/>
    <col min="12040" max="12040" width="25.85546875" style="200" customWidth="1"/>
    <col min="12041" max="12041" width="14" style="200" customWidth="1"/>
    <col min="12042" max="12042" width="18" style="200" customWidth="1"/>
    <col min="12043" max="12043" width="18.5703125" style="200" customWidth="1"/>
    <col min="12044" max="12044" width="20" style="200" customWidth="1"/>
    <col min="12045" max="12045" width="18.28515625" style="200" customWidth="1"/>
    <col min="12046" max="12047" width="18" style="200" customWidth="1"/>
    <col min="12048" max="12048" width="26.28515625" style="200" customWidth="1"/>
    <col min="12049" max="12049" width="24.85546875" style="200" customWidth="1"/>
    <col min="12050" max="12050" width="19.42578125" style="200" customWidth="1"/>
    <col min="12051" max="12051" width="28.140625" style="200" customWidth="1"/>
    <col min="12052" max="12052" width="89.140625" style="200" customWidth="1"/>
    <col min="12053" max="12053" width="40.140625" style="200" customWidth="1"/>
    <col min="12054" max="12054" width="18.42578125" style="200" customWidth="1"/>
    <col min="12055" max="12055" width="19.42578125" style="200" customWidth="1"/>
    <col min="12056" max="12056" width="80.28515625" style="200" customWidth="1"/>
    <col min="12057" max="12057" width="31.140625" style="200" customWidth="1"/>
    <col min="12058" max="12058" width="14.42578125" style="200" customWidth="1"/>
    <col min="12059" max="12060" width="11" style="200" customWidth="1"/>
    <col min="12061" max="12288" width="14.42578125" style="200"/>
    <col min="12289" max="12289" width="6.5703125" style="200" customWidth="1"/>
    <col min="12290" max="12290" width="10.7109375" style="200" customWidth="1"/>
    <col min="12291" max="12291" width="17.5703125" style="200" customWidth="1"/>
    <col min="12292" max="12292" width="21.5703125" style="200" customWidth="1"/>
    <col min="12293" max="12293" width="52.28515625" style="200" customWidth="1"/>
    <col min="12294" max="12294" width="24.140625" style="200" customWidth="1"/>
    <col min="12295" max="12295" width="26.5703125" style="200" customWidth="1"/>
    <col min="12296" max="12296" width="25.85546875" style="200" customWidth="1"/>
    <col min="12297" max="12297" width="14" style="200" customWidth="1"/>
    <col min="12298" max="12298" width="18" style="200" customWidth="1"/>
    <col min="12299" max="12299" width="18.5703125" style="200" customWidth="1"/>
    <col min="12300" max="12300" width="20" style="200" customWidth="1"/>
    <col min="12301" max="12301" width="18.28515625" style="200" customWidth="1"/>
    <col min="12302" max="12303" width="18" style="200" customWidth="1"/>
    <col min="12304" max="12304" width="26.28515625" style="200" customWidth="1"/>
    <col min="12305" max="12305" width="24.85546875" style="200" customWidth="1"/>
    <col min="12306" max="12306" width="19.42578125" style="200" customWidth="1"/>
    <col min="12307" max="12307" width="28.140625" style="200" customWidth="1"/>
    <col min="12308" max="12308" width="89.140625" style="200" customWidth="1"/>
    <col min="12309" max="12309" width="40.140625" style="200" customWidth="1"/>
    <col min="12310" max="12310" width="18.42578125" style="200" customWidth="1"/>
    <col min="12311" max="12311" width="19.42578125" style="200" customWidth="1"/>
    <col min="12312" max="12312" width="80.28515625" style="200" customWidth="1"/>
    <col min="12313" max="12313" width="31.140625" style="200" customWidth="1"/>
    <col min="12314" max="12314" width="14.42578125" style="200" customWidth="1"/>
    <col min="12315" max="12316" width="11" style="200" customWidth="1"/>
    <col min="12317" max="12544" width="14.42578125" style="200"/>
    <col min="12545" max="12545" width="6.5703125" style="200" customWidth="1"/>
    <col min="12546" max="12546" width="10.7109375" style="200" customWidth="1"/>
    <col min="12547" max="12547" width="17.5703125" style="200" customWidth="1"/>
    <col min="12548" max="12548" width="21.5703125" style="200" customWidth="1"/>
    <col min="12549" max="12549" width="52.28515625" style="200" customWidth="1"/>
    <col min="12550" max="12550" width="24.140625" style="200" customWidth="1"/>
    <col min="12551" max="12551" width="26.5703125" style="200" customWidth="1"/>
    <col min="12552" max="12552" width="25.85546875" style="200" customWidth="1"/>
    <col min="12553" max="12553" width="14" style="200" customWidth="1"/>
    <col min="12554" max="12554" width="18" style="200" customWidth="1"/>
    <col min="12555" max="12555" width="18.5703125" style="200" customWidth="1"/>
    <col min="12556" max="12556" width="20" style="200" customWidth="1"/>
    <col min="12557" max="12557" width="18.28515625" style="200" customWidth="1"/>
    <col min="12558" max="12559" width="18" style="200" customWidth="1"/>
    <col min="12560" max="12560" width="26.28515625" style="200" customWidth="1"/>
    <col min="12561" max="12561" width="24.85546875" style="200" customWidth="1"/>
    <col min="12562" max="12562" width="19.42578125" style="200" customWidth="1"/>
    <col min="12563" max="12563" width="28.140625" style="200" customWidth="1"/>
    <col min="12564" max="12564" width="89.140625" style="200" customWidth="1"/>
    <col min="12565" max="12565" width="40.140625" style="200" customWidth="1"/>
    <col min="12566" max="12566" width="18.42578125" style="200" customWidth="1"/>
    <col min="12567" max="12567" width="19.42578125" style="200" customWidth="1"/>
    <col min="12568" max="12568" width="80.28515625" style="200" customWidth="1"/>
    <col min="12569" max="12569" width="31.140625" style="200" customWidth="1"/>
    <col min="12570" max="12570" width="14.42578125" style="200" customWidth="1"/>
    <col min="12571" max="12572" width="11" style="200" customWidth="1"/>
    <col min="12573" max="12800" width="14.42578125" style="200"/>
    <col min="12801" max="12801" width="6.5703125" style="200" customWidth="1"/>
    <col min="12802" max="12802" width="10.7109375" style="200" customWidth="1"/>
    <col min="12803" max="12803" width="17.5703125" style="200" customWidth="1"/>
    <col min="12804" max="12804" width="21.5703125" style="200" customWidth="1"/>
    <col min="12805" max="12805" width="52.28515625" style="200" customWidth="1"/>
    <col min="12806" max="12806" width="24.140625" style="200" customWidth="1"/>
    <col min="12807" max="12807" width="26.5703125" style="200" customWidth="1"/>
    <col min="12808" max="12808" width="25.85546875" style="200" customWidth="1"/>
    <col min="12809" max="12809" width="14" style="200" customWidth="1"/>
    <col min="12810" max="12810" width="18" style="200" customWidth="1"/>
    <col min="12811" max="12811" width="18.5703125" style="200" customWidth="1"/>
    <col min="12812" max="12812" width="20" style="200" customWidth="1"/>
    <col min="12813" max="12813" width="18.28515625" style="200" customWidth="1"/>
    <col min="12814" max="12815" width="18" style="200" customWidth="1"/>
    <col min="12816" max="12816" width="26.28515625" style="200" customWidth="1"/>
    <col min="12817" max="12817" width="24.85546875" style="200" customWidth="1"/>
    <col min="12818" max="12818" width="19.42578125" style="200" customWidth="1"/>
    <col min="12819" max="12819" width="28.140625" style="200" customWidth="1"/>
    <col min="12820" max="12820" width="89.140625" style="200" customWidth="1"/>
    <col min="12821" max="12821" width="40.140625" style="200" customWidth="1"/>
    <col min="12822" max="12822" width="18.42578125" style="200" customWidth="1"/>
    <col min="12823" max="12823" width="19.42578125" style="200" customWidth="1"/>
    <col min="12824" max="12824" width="80.28515625" style="200" customWidth="1"/>
    <col min="12825" max="12825" width="31.140625" style="200" customWidth="1"/>
    <col min="12826" max="12826" width="14.42578125" style="200" customWidth="1"/>
    <col min="12827" max="12828" width="11" style="200" customWidth="1"/>
    <col min="12829" max="13056" width="14.42578125" style="200"/>
    <col min="13057" max="13057" width="6.5703125" style="200" customWidth="1"/>
    <col min="13058" max="13058" width="10.7109375" style="200" customWidth="1"/>
    <col min="13059" max="13059" width="17.5703125" style="200" customWidth="1"/>
    <col min="13060" max="13060" width="21.5703125" style="200" customWidth="1"/>
    <col min="13061" max="13061" width="52.28515625" style="200" customWidth="1"/>
    <col min="13062" max="13062" width="24.140625" style="200" customWidth="1"/>
    <col min="13063" max="13063" width="26.5703125" style="200" customWidth="1"/>
    <col min="13064" max="13064" width="25.85546875" style="200" customWidth="1"/>
    <col min="13065" max="13065" width="14" style="200" customWidth="1"/>
    <col min="13066" max="13066" width="18" style="200" customWidth="1"/>
    <col min="13067" max="13067" width="18.5703125" style="200" customWidth="1"/>
    <col min="13068" max="13068" width="20" style="200" customWidth="1"/>
    <col min="13069" max="13069" width="18.28515625" style="200" customWidth="1"/>
    <col min="13070" max="13071" width="18" style="200" customWidth="1"/>
    <col min="13072" max="13072" width="26.28515625" style="200" customWidth="1"/>
    <col min="13073" max="13073" width="24.85546875" style="200" customWidth="1"/>
    <col min="13074" max="13074" width="19.42578125" style="200" customWidth="1"/>
    <col min="13075" max="13075" width="28.140625" style="200" customWidth="1"/>
    <col min="13076" max="13076" width="89.140625" style="200" customWidth="1"/>
    <col min="13077" max="13077" width="40.140625" style="200" customWidth="1"/>
    <col min="13078" max="13078" width="18.42578125" style="200" customWidth="1"/>
    <col min="13079" max="13079" width="19.42578125" style="200" customWidth="1"/>
    <col min="13080" max="13080" width="80.28515625" style="200" customWidth="1"/>
    <col min="13081" max="13081" width="31.140625" style="200" customWidth="1"/>
    <col min="13082" max="13082" width="14.42578125" style="200" customWidth="1"/>
    <col min="13083" max="13084" width="11" style="200" customWidth="1"/>
    <col min="13085" max="13312" width="14.42578125" style="200"/>
    <col min="13313" max="13313" width="6.5703125" style="200" customWidth="1"/>
    <col min="13314" max="13314" width="10.7109375" style="200" customWidth="1"/>
    <col min="13315" max="13315" width="17.5703125" style="200" customWidth="1"/>
    <col min="13316" max="13316" width="21.5703125" style="200" customWidth="1"/>
    <col min="13317" max="13317" width="52.28515625" style="200" customWidth="1"/>
    <col min="13318" max="13318" width="24.140625" style="200" customWidth="1"/>
    <col min="13319" max="13319" width="26.5703125" style="200" customWidth="1"/>
    <col min="13320" max="13320" width="25.85546875" style="200" customWidth="1"/>
    <col min="13321" max="13321" width="14" style="200" customWidth="1"/>
    <col min="13322" max="13322" width="18" style="200" customWidth="1"/>
    <col min="13323" max="13323" width="18.5703125" style="200" customWidth="1"/>
    <col min="13324" max="13324" width="20" style="200" customWidth="1"/>
    <col min="13325" max="13325" width="18.28515625" style="200" customWidth="1"/>
    <col min="13326" max="13327" width="18" style="200" customWidth="1"/>
    <col min="13328" max="13328" width="26.28515625" style="200" customWidth="1"/>
    <col min="13329" max="13329" width="24.85546875" style="200" customWidth="1"/>
    <col min="13330" max="13330" width="19.42578125" style="200" customWidth="1"/>
    <col min="13331" max="13331" width="28.140625" style="200" customWidth="1"/>
    <col min="13332" max="13332" width="89.140625" style="200" customWidth="1"/>
    <col min="13333" max="13333" width="40.140625" style="200" customWidth="1"/>
    <col min="13334" max="13334" width="18.42578125" style="200" customWidth="1"/>
    <col min="13335" max="13335" width="19.42578125" style="200" customWidth="1"/>
    <col min="13336" max="13336" width="80.28515625" style="200" customWidth="1"/>
    <col min="13337" max="13337" width="31.140625" style="200" customWidth="1"/>
    <col min="13338" max="13338" width="14.42578125" style="200" customWidth="1"/>
    <col min="13339" max="13340" width="11" style="200" customWidth="1"/>
    <col min="13341" max="13568" width="14.42578125" style="200"/>
    <col min="13569" max="13569" width="6.5703125" style="200" customWidth="1"/>
    <col min="13570" max="13570" width="10.7109375" style="200" customWidth="1"/>
    <col min="13571" max="13571" width="17.5703125" style="200" customWidth="1"/>
    <col min="13572" max="13572" width="21.5703125" style="200" customWidth="1"/>
    <col min="13573" max="13573" width="52.28515625" style="200" customWidth="1"/>
    <col min="13574" max="13574" width="24.140625" style="200" customWidth="1"/>
    <col min="13575" max="13575" width="26.5703125" style="200" customWidth="1"/>
    <col min="13576" max="13576" width="25.85546875" style="200" customWidth="1"/>
    <col min="13577" max="13577" width="14" style="200" customWidth="1"/>
    <col min="13578" max="13578" width="18" style="200" customWidth="1"/>
    <col min="13579" max="13579" width="18.5703125" style="200" customWidth="1"/>
    <col min="13580" max="13580" width="20" style="200" customWidth="1"/>
    <col min="13581" max="13581" width="18.28515625" style="200" customWidth="1"/>
    <col min="13582" max="13583" width="18" style="200" customWidth="1"/>
    <col min="13584" max="13584" width="26.28515625" style="200" customWidth="1"/>
    <col min="13585" max="13585" width="24.85546875" style="200" customWidth="1"/>
    <col min="13586" max="13586" width="19.42578125" style="200" customWidth="1"/>
    <col min="13587" max="13587" width="28.140625" style="200" customWidth="1"/>
    <col min="13588" max="13588" width="89.140625" style="200" customWidth="1"/>
    <col min="13589" max="13589" width="40.140625" style="200" customWidth="1"/>
    <col min="13590" max="13590" width="18.42578125" style="200" customWidth="1"/>
    <col min="13591" max="13591" width="19.42578125" style="200" customWidth="1"/>
    <col min="13592" max="13592" width="80.28515625" style="200" customWidth="1"/>
    <col min="13593" max="13593" width="31.140625" style="200" customWidth="1"/>
    <col min="13594" max="13594" width="14.42578125" style="200" customWidth="1"/>
    <col min="13595" max="13596" width="11" style="200" customWidth="1"/>
    <col min="13597" max="13824" width="14.42578125" style="200"/>
    <col min="13825" max="13825" width="6.5703125" style="200" customWidth="1"/>
    <col min="13826" max="13826" width="10.7109375" style="200" customWidth="1"/>
    <col min="13827" max="13827" width="17.5703125" style="200" customWidth="1"/>
    <col min="13828" max="13828" width="21.5703125" style="200" customWidth="1"/>
    <col min="13829" max="13829" width="52.28515625" style="200" customWidth="1"/>
    <col min="13830" max="13830" width="24.140625" style="200" customWidth="1"/>
    <col min="13831" max="13831" width="26.5703125" style="200" customWidth="1"/>
    <col min="13832" max="13832" width="25.85546875" style="200" customWidth="1"/>
    <col min="13833" max="13833" width="14" style="200" customWidth="1"/>
    <col min="13834" max="13834" width="18" style="200" customWidth="1"/>
    <col min="13835" max="13835" width="18.5703125" style="200" customWidth="1"/>
    <col min="13836" max="13836" width="20" style="200" customWidth="1"/>
    <col min="13837" max="13837" width="18.28515625" style="200" customWidth="1"/>
    <col min="13838" max="13839" width="18" style="200" customWidth="1"/>
    <col min="13840" max="13840" width="26.28515625" style="200" customWidth="1"/>
    <col min="13841" max="13841" width="24.85546875" style="200" customWidth="1"/>
    <col min="13842" max="13842" width="19.42578125" style="200" customWidth="1"/>
    <col min="13843" max="13843" width="28.140625" style="200" customWidth="1"/>
    <col min="13844" max="13844" width="89.140625" style="200" customWidth="1"/>
    <col min="13845" max="13845" width="40.140625" style="200" customWidth="1"/>
    <col min="13846" max="13846" width="18.42578125" style="200" customWidth="1"/>
    <col min="13847" max="13847" width="19.42578125" style="200" customWidth="1"/>
    <col min="13848" max="13848" width="80.28515625" style="200" customWidth="1"/>
    <col min="13849" max="13849" width="31.140625" style="200" customWidth="1"/>
    <col min="13850" max="13850" width="14.42578125" style="200" customWidth="1"/>
    <col min="13851" max="13852" width="11" style="200" customWidth="1"/>
    <col min="13853" max="14080" width="14.42578125" style="200"/>
    <col min="14081" max="14081" width="6.5703125" style="200" customWidth="1"/>
    <col min="14082" max="14082" width="10.7109375" style="200" customWidth="1"/>
    <col min="14083" max="14083" width="17.5703125" style="200" customWidth="1"/>
    <col min="14084" max="14084" width="21.5703125" style="200" customWidth="1"/>
    <col min="14085" max="14085" width="52.28515625" style="200" customWidth="1"/>
    <col min="14086" max="14086" width="24.140625" style="200" customWidth="1"/>
    <col min="14087" max="14087" width="26.5703125" style="200" customWidth="1"/>
    <col min="14088" max="14088" width="25.85546875" style="200" customWidth="1"/>
    <col min="14089" max="14089" width="14" style="200" customWidth="1"/>
    <col min="14090" max="14090" width="18" style="200" customWidth="1"/>
    <col min="14091" max="14091" width="18.5703125" style="200" customWidth="1"/>
    <col min="14092" max="14092" width="20" style="200" customWidth="1"/>
    <col min="14093" max="14093" width="18.28515625" style="200" customWidth="1"/>
    <col min="14094" max="14095" width="18" style="200" customWidth="1"/>
    <col min="14096" max="14096" width="26.28515625" style="200" customWidth="1"/>
    <col min="14097" max="14097" width="24.85546875" style="200" customWidth="1"/>
    <col min="14098" max="14098" width="19.42578125" style="200" customWidth="1"/>
    <col min="14099" max="14099" width="28.140625" style="200" customWidth="1"/>
    <col min="14100" max="14100" width="89.140625" style="200" customWidth="1"/>
    <col min="14101" max="14101" width="40.140625" style="200" customWidth="1"/>
    <col min="14102" max="14102" width="18.42578125" style="200" customWidth="1"/>
    <col min="14103" max="14103" width="19.42578125" style="200" customWidth="1"/>
    <col min="14104" max="14104" width="80.28515625" style="200" customWidth="1"/>
    <col min="14105" max="14105" width="31.140625" style="200" customWidth="1"/>
    <col min="14106" max="14106" width="14.42578125" style="200" customWidth="1"/>
    <col min="14107" max="14108" width="11" style="200" customWidth="1"/>
    <col min="14109" max="14336" width="14.42578125" style="200"/>
    <col min="14337" max="14337" width="6.5703125" style="200" customWidth="1"/>
    <col min="14338" max="14338" width="10.7109375" style="200" customWidth="1"/>
    <col min="14339" max="14339" width="17.5703125" style="200" customWidth="1"/>
    <col min="14340" max="14340" width="21.5703125" style="200" customWidth="1"/>
    <col min="14341" max="14341" width="52.28515625" style="200" customWidth="1"/>
    <col min="14342" max="14342" width="24.140625" style="200" customWidth="1"/>
    <col min="14343" max="14343" width="26.5703125" style="200" customWidth="1"/>
    <col min="14344" max="14344" width="25.85546875" style="200" customWidth="1"/>
    <col min="14345" max="14345" width="14" style="200" customWidth="1"/>
    <col min="14346" max="14346" width="18" style="200" customWidth="1"/>
    <col min="14347" max="14347" width="18.5703125" style="200" customWidth="1"/>
    <col min="14348" max="14348" width="20" style="200" customWidth="1"/>
    <col min="14349" max="14349" width="18.28515625" style="200" customWidth="1"/>
    <col min="14350" max="14351" width="18" style="200" customWidth="1"/>
    <col min="14352" max="14352" width="26.28515625" style="200" customWidth="1"/>
    <col min="14353" max="14353" width="24.85546875" style="200" customWidth="1"/>
    <col min="14354" max="14354" width="19.42578125" style="200" customWidth="1"/>
    <col min="14355" max="14355" width="28.140625" style="200" customWidth="1"/>
    <col min="14356" max="14356" width="89.140625" style="200" customWidth="1"/>
    <col min="14357" max="14357" width="40.140625" style="200" customWidth="1"/>
    <col min="14358" max="14358" width="18.42578125" style="200" customWidth="1"/>
    <col min="14359" max="14359" width="19.42578125" style="200" customWidth="1"/>
    <col min="14360" max="14360" width="80.28515625" style="200" customWidth="1"/>
    <col min="14361" max="14361" width="31.140625" style="200" customWidth="1"/>
    <col min="14362" max="14362" width="14.42578125" style="200" customWidth="1"/>
    <col min="14363" max="14364" width="11" style="200" customWidth="1"/>
    <col min="14365" max="14592" width="14.42578125" style="200"/>
    <col min="14593" max="14593" width="6.5703125" style="200" customWidth="1"/>
    <col min="14594" max="14594" width="10.7109375" style="200" customWidth="1"/>
    <col min="14595" max="14595" width="17.5703125" style="200" customWidth="1"/>
    <col min="14596" max="14596" width="21.5703125" style="200" customWidth="1"/>
    <col min="14597" max="14597" width="52.28515625" style="200" customWidth="1"/>
    <col min="14598" max="14598" width="24.140625" style="200" customWidth="1"/>
    <col min="14599" max="14599" width="26.5703125" style="200" customWidth="1"/>
    <col min="14600" max="14600" width="25.85546875" style="200" customWidth="1"/>
    <col min="14601" max="14601" width="14" style="200" customWidth="1"/>
    <col min="14602" max="14602" width="18" style="200" customWidth="1"/>
    <col min="14603" max="14603" width="18.5703125" style="200" customWidth="1"/>
    <col min="14604" max="14604" width="20" style="200" customWidth="1"/>
    <col min="14605" max="14605" width="18.28515625" style="200" customWidth="1"/>
    <col min="14606" max="14607" width="18" style="200" customWidth="1"/>
    <col min="14608" max="14608" width="26.28515625" style="200" customWidth="1"/>
    <col min="14609" max="14609" width="24.85546875" style="200" customWidth="1"/>
    <col min="14610" max="14610" width="19.42578125" style="200" customWidth="1"/>
    <col min="14611" max="14611" width="28.140625" style="200" customWidth="1"/>
    <col min="14612" max="14612" width="89.140625" style="200" customWidth="1"/>
    <col min="14613" max="14613" width="40.140625" style="200" customWidth="1"/>
    <col min="14614" max="14614" width="18.42578125" style="200" customWidth="1"/>
    <col min="14615" max="14615" width="19.42578125" style="200" customWidth="1"/>
    <col min="14616" max="14616" width="80.28515625" style="200" customWidth="1"/>
    <col min="14617" max="14617" width="31.140625" style="200" customWidth="1"/>
    <col min="14618" max="14618" width="14.42578125" style="200" customWidth="1"/>
    <col min="14619" max="14620" width="11" style="200" customWidth="1"/>
    <col min="14621" max="14848" width="14.42578125" style="200"/>
    <col min="14849" max="14849" width="6.5703125" style="200" customWidth="1"/>
    <col min="14850" max="14850" width="10.7109375" style="200" customWidth="1"/>
    <col min="14851" max="14851" width="17.5703125" style="200" customWidth="1"/>
    <col min="14852" max="14852" width="21.5703125" style="200" customWidth="1"/>
    <col min="14853" max="14853" width="52.28515625" style="200" customWidth="1"/>
    <col min="14854" max="14854" width="24.140625" style="200" customWidth="1"/>
    <col min="14855" max="14855" width="26.5703125" style="200" customWidth="1"/>
    <col min="14856" max="14856" width="25.85546875" style="200" customWidth="1"/>
    <col min="14857" max="14857" width="14" style="200" customWidth="1"/>
    <col min="14858" max="14858" width="18" style="200" customWidth="1"/>
    <col min="14859" max="14859" width="18.5703125" style="200" customWidth="1"/>
    <col min="14860" max="14860" width="20" style="200" customWidth="1"/>
    <col min="14861" max="14861" width="18.28515625" style="200" customWidth="1"/>
    <col min="14862" max="14863" width="18" style="200" customWidth="1"/>
    <col min="14864" max="14864" width="26.28515625" style="200" customWidth="1"/>
    <col min="14865" max="14865" width="24.85546875" style="200" customWidth="1"/>
    <col min="14866" max="14866" width="19.42578125" style="200" customWidth="1"/>
    <col min="14867" max="14867" width="28.140625" style="200" customWidth="1"/>
    <col min="14868" max="14868" width="89.140625" style="200" customWidth="1"/>
    <col min="14869" max="14869" width="40.140625" style="200" customWidth="1"/>
    <col min="14870" max="14870" width="18.42578125" style="200" customWidth="1"/>
    <col min="14871" max="14871" width="19.42578125" style="200" customWidth="1"/>
    <col min="14872" max="14872" width="80.28515625" style="200" customWidth="1"/>
    <col min="14873" max="14873" width="31.140625" style="200" customWidth="1"/>
    <col min="14874" max="14874" width="14.42578125" style="200" customWidth="1"/>
    <col min="14875" max="14876" width="11" style="200" customWidth="1"/>
    <col min="14877" max="15104" width="14.42578125" style="200"/>
    <col min="15105" max="15105" width="6.5703125" style="200" customWidth="1"/>
    <col min="15106" max="15106" width="10.7109375" style="200" customWidth="1"/>
    <col min="15107" max="15107" width="17.5703125" style="200" customWidth="1"/>
    <col min="15108" max="15108" width="21.5703125" style="200" customWidth="1"/>
    <col min="15109" max="15109" width="52.28515625" style="200" customWidth="1"/>
    <col min="15110" max="15110" width="24.140625" style="200" customWidth="1"/>
    <col min="15111" max="15111" width="26.5703125" style="200" customWidth="1"/>
    <col min="15112" max="15112" width="25.85546875" style="200" customWidth="1"/>
    <col min="15113" max="15113" width="14" style="200" customWidth="1"/>
    <col min="15114" max="15114" width="18" style="200" customWidth="1"/>
    <col min="15115" max="15115" width="18.5703125" style="200" customWidth="1"/>
    <col min="15116" max="15116" width="20" style="200" customWidth="1"/>
    <col min="15117" max="15117" width="18.28515625" style="200" customWidth="1"/>
    <col min="15118" max="15119" width="18" style="200" customWidth="1"/>
    <col min="15120" max="15120" width="26.28515625" style="200" customWidth="1"/>
    <col min="15121" max="15121" width="24.85546875" style="200" customWidth="1"/>
    <col min="15122" max="15122" width="19.42578125" style="200" customWidth="1"/>
    <col min="15123" max="15123" width="28.140625" style="200" customWidth="1"/>
    <col min="15124" max="15124" width="89.140625" style="200" customWidth="1"/>
    <col min="15125" max="15125" width="40.140625" style="200" customWidth="1"/>
    <col min="15126" max="15126" width="18.42578125" style="200" customWidth="1"/>
    <col min="15127" max="15127" width="19.42578125" style="200" customWidth="1"/>
    <col min="15128" max="15128" width="80.28515625" style="200" customWidth="1"/>
    <col min="15129" max="15129" width="31.140625" style="200" customWidth="1"/>
    <col min="15130" max="15130" width="14.42578125" style="200" customWidth="1"/>
    <col min="15131" max="15132" width="11" style="200" customWidth="1"/>
    <col min="15133" max="15360" width="14.42578125" style="200"/>
    <col min="15361" max="15361" width="6.5703125" style="200" customWidth="1"/>
    <col min="15362" max="15362" width="10.7109375" style="200" customWidth="1"/>
    <col min="15363" max="15363" width="17.5703125" style="200" customWidth="1"/>
    <col min="15364" max="15364" width="21.5703125" style="200" customWidth="1"/>
    <col min="15365" max="15365" width="52.28515625" style="200" customWidth="1"/>
    <col min="15366" max="15366" width="24.140625" style="200" customWidth="1"/>
    <col min="15367" max="15367" width="26.5703125" style="200" customWidth="1"/>
    <col min="15368" max="15368" width="25.85546875" style="200" customWidth="1"/>
    <col min="15369" max="15369" width="14" style="200" customWidth="1"/>
    <col min="15370" max="15370" width="18" style="200" customWidth="1"/>
    <col min="15371" max="15371" width="18.5703125" style="200" customWidth="1"/>
    <col min="15372" max="15372" width="20" style="200" customWidth="1"/>
    <col min="15373" max="15373" width="18.28515625" style="200" customWidth="1"/>
    <col min="15374" max="15375" width="18" style="200" customWidth="1"/>
    <col min="15376" max="15376" width="26.28515625" style="200" customWidth="1"/>
    <col min="15377" max="15377" width="24.85546875" style="200" customWidth="1"/>
    <col min="15378" max="15378" width="19.42578125" style="200" customWidth="1"/>
    <col min="15379" max="15379" width="28.140625" style="200" customWidth="1"/>
    <col min="15380" max="15380" width="89.140625" style="200" customWidth="1"/>
    <col min="15381" max="15381" width="40.140625" style="200" customWidth="1"/>
    <col min="15382" max="15382" width="18.42578125" style="200" customWidth="1"/>
    <col min="15383" max="15383" width="19.42578125" style="200" customWidth="1"/>
    <col min="15384" max="15384" width="80.28515625" style="200" customWidth="1"/>
    <col min="15385" max="15385" width="31.140625" style="200" customWidth="1"/>
    <col min="15386" max="15386" width="14.42578125" style="200" customWidth="1"/>
    <col min="15387" max="15388" width="11" style="200" customWidth="1"/>
    <col min="15389" max="15616" width="14.42578125" style="200"/>
    <col min="15617" max="15617" width="6.5703125" style="200" customWidth="1"/>
    <col min="15618" max="15618" width="10.7109375" style="200" customWidth="1"/>
    <col min="15619" max="15619" width="17.5703125" style="200" customWidth="1"/>
    <col min="15620" max="15620" width="21.5703125" style="200" customWidth="1"/>
    <col min="15621" max="15621" width="52.28515625" style="200" customWidth="1"/>
    <col min="15622" max="15622" width="24.140625" style="200" customWidth="1"/>
    <col min="15623" max="15623" width="26.5703125" style="200" customWidth="1"/>
    <col min="15624" max="15624" width="25.85546875" style="200" customWidth="1"/>
    <col min="15625" max="15625" width="14" style="200" customWidth="1"/>
    <col min="15626" max="15626" width="18" style="200" customWidth="1"/>
    <col min="15627" max="15627" width="18.5703125" style="200" customWidth="1"/>
    <col min="15628" max="15628" width="20" style="200" customWidth="1"/>
    <col min="15629" max="15629" width="18.28515625" style="200" customWidth="1"/>
    <col min="15630" max="15631" width="18" style="200" customWidth="1"/>
    <col min="15632" max="15632" width="26.28515625" style="200" customWidth="1"/>
    <col min="15633" max="15633" width="24.85546875" style="200" customWidth="1"/>
    <col min="15634" max="15634" width="19.42578125" style="200" customWidth="1"/>
    <col min="15635" max="15635" width="28.140625" style="200" customWidth="1"/>
    <col min="15636" max="15636" width="89.140625" style="200" customWidth="1"/>
    <col min="15637" max="15637" width="40.140625" style="200" customWidth="1"/>
    <col min="15638" max="15638" width="18.42578125" style="200" customWidth="1"/>
    <col min="15639" max="15639" width="19.42578125" style="200" customWidth="1"/>
    <col min="15640" max="15640" width="80.28515625" style="200" customWidth="1"/>
    <col min="15641" max="15641" width="31.140625" style="200" customWidth="1"/>
    <col min="15642" max="15642" width="14.42578125" style="200" customWidth="1"/>
    <col min="15643" max="15644" width="11" style="200" customWidth="1"/>
    <col min="15645" max="15872" width="14.42578125" style="200"/>
    <col min="15873" max="15873" width="6.5703125" style="200" customWidth="1"/>
    <col min="15874" max="15874" width="10.7109375" style="200" customWidth="1"/>
    <col min="15875" max="15875" width="17.5703125" style="200" customWidth="1"/>
    <col min="15876" max="15876" width="21.5703125" style="200" customWidth="1"/>
    <col min="15877" max="15877" width="52.28515625" style="200" customWidth="1"/>
    <col min="15878" max="15878" width="24.140625" style="200" customWidth="1"/>
    <col min="15879" max="15879" width="26.5703125" style="200" customWidth="1"/>
    <col min="15880" max="15880" width="25.85546875" style="200" customWidth="1"/>
    <col min="15881" max="15881" width="14" style="200" customWidth="1"/>
    <col min="15882" max="15882" width="18" style="200" customWidth="1"/>
    <col min="15883" max="15883" width="18.5703125" style="200" customWidth="1"/>
    <col min="15884" max="15884" width="20" style="200" customWidth="1"/>
    <col min="15885" max="15885" width="18.28515625" style="200" customWidth="1"/>
    <col min="15886" max="15887" width="18" style="200" customWidth="1"/>
    <col min="15888" max="15888" width="26.28515625" style="200" customWidth="1"/>
    <col min="15889" max="15889" width="24.85546875" style="200" customWidth="1"/>
    <col min="15890" max="15890" width="19.42578125" style="200" customWidth="1"/>
    <col min="15891" max="15891" width="28.140625" style="200" customWidth="1"/>
    <col min="15892" max="15892" width="89.140625" style="200" customWidth="1"/>
    <col min="15893" max="15893" width="40.140625" style="200" customWidth="1"/>
    <col min="15894" max="15894" width="18.42578125" style="200" customWidth="1"/>
    <col min="15895" max="15895" width="19.42578125" style="200" customWidth="1"/>
    <col min="15896" max="15896" width="80.28515625" style="200" customWidth="1"/>
    <col min="15897" max="15897" width="31.140625" style="200" customWidth="1"/>
    <col min="15898" max="15898" width="14.42578125" style="200" customWidth="1"/>
    <col min="15899" max="15900" width="11" style="200" customWidth="1"/>
    <col min="15901" max="16128" width="14.42578125" style="200"/>
    <col min="16129" max="16129" width="6.5703125" style="200" customWidth="1"/>
    <col min="16130" max="16130" width="10.7109375" style="200" customWidth="1"/>
    <col min="16131" max="16131" width="17.5703125" style="200" customWidth="1"/>
    <col min="16132" max="16132" width="21.5703125" style="200" customWidth="1"/>
    <col min="16133" max="16133" width="52.28515625" style="200" customWidth="1"/>
    <col min="16134" max="16134" width="24.140625" style="200" customWidth="1"/>
    <col min="16135" max="16135" width="26.5703125" style="200" customWidth="1"/>
    <col min="16136" max="16136" width="25.85546875" style="200" customWidth="1"/>
    <col min="16137" max="16137" width="14" style="200" customWidth="1"/>
    <col min="16138" max="16138" width="18" style="200" customWidth="1"/>
    <col min="16139" max="16139" width="18.5703125" style="200" customWidth="1"/>
    <col min="16140" max="16140" width="20" style="200" customWidth="1"/>
    <col min="16141" max="16141" width="18.28515625" style="200" customWidth="1"/>
    <col min="16142" max="16143" width="18" style="200" customWidth="1"/>
    <col min="16144" max="16144" width="26.28515625" style="200" customWidth="1"/>
    <col min="16145" max="16145" width="24.85546875" style="200" customWidth="1"/>
    <col min="16146" max="16146" width="19.42578125" style="200" customWidth="1"/>
    <col min="16147" max="16147" width="28.140625" style="200" customWidth="1"/>
    <col min="16148" max="16148" width="89.140625" style="200" customWidth="1"/>
    <col min="16149" max="16149" width="40.140625" style="200" customWidth="1"/>
    <col min="16150" max="16150" width="18.42578125" style="200" customWidth="1"/>
    <col min="16151" max="16151" width="19.42578125" style="200" customWidth="1"/>
    <col min="16152" max="16152" width="80.28515625" style="200" customWidth="1"/>
    <col min="16153" max="16153" width="31.140625" style="200" customWidth="1"/>
    <col min="16154" max="16154" width="14.42578125" style="200" customWidth="1"/>
    <col min="16155" max="16156" width="11" style="200" customWidth="1"/>
    <col min="16157" max="16384" width="14.42578125" style="200"/>
  </cols>
  <sheetData>
    <row r="1" spans="1:26" ht="44.25" hidden="1" customHeight="1" x14ac:dyDescent="0.35">
      <c r="A1" s="2"/>
      <c r="B1" s="64"/>
      <c r="C1" s="65" t="s">
        <v>1</v>
      </c>
      <c r="D1" s="65" t="s">
        <v>2</v>
      </c>
      <c r="E1" s="5"/>
      <c r="F1" s="6" t="s">
        <v>3</v>
      </c>
      <c r="G1" s="6" t="s">
        <v>137</v>
      </c>
      <c r="H1" s="6" t="s">
        <v>5</v>
      </c>
      <c r="I1" s="6" t="s">
        <v>7</v>
      </c>
      <c r="J1" s="6" t="s">
        <v>158</v>
      </c>
      <c r="K1" s="1"/>
      <c r="L1" s="8"/>
      <c r="M1" s="7"/>
      <c r="N1" s="7"/>
      <c r="O1" s="7"/>
      <c r="P1" s="7"/>
      <c r="Q1" s="7"/>
      <c r="R1" s="7"/>
      <c r="S1" s="1"/>
      <c r="T1" s="1"/>
      <c r="U1" s="1"/>
      <c r="W1" s="1"/>
      <c r="X1" s="1"/>
      <c r="Y1" s="1"/>
    </row>
    <row r="2" spans="1:26" s="55" customFormat="1" ht="25.5" hidden="1" x14ac:dyDescent="0.2">
      <c r="A2" s="51"/>
      <c r="B2" s="63"/>
      <c r="C2" s="66" t="s">
        <v>8</v>
      </c>
      <c r="D2" s="67" t="s">
        <v>9</v>
      </c>
      <c r="E2" s="58"/>
      <c r="F2" s="70" t="s">
        <v>10</v>
      </c>
      <c r="G2" s="71" t="s">
        <v>154</v>
      </c>
      <c r="H2" s="70" t="s">
        <v>24</v>
      </c>
      <c r="I2" s="125" t="s">
        <v>142</v>
      </c>
      <c r="J2" s="56" t="s">
        <v>156</v>
      </c>
      <c r="K2" s="51"/>
      <c r="L2" s="52"/>
      <c r="M2" s="54"/>
      <c r="N2" s="54"/>
      <c r="O2" s="54"/>
      <c r="P2" s="54"/>
      <c r="Q2" s="54"/>
      <c r="R2" s="54"/>
      <c r="S2" s="51"/>
      <c r="T2" s="51"/>
      <c r="U2" s="51"/>
      <c r="V2" s="173"/>
      <c r="W2" s="51"/>
      <c r="X2" s="51"/>
      <c r="Y2" s="51"/>
    </row>
    <row r="3" spans="1:26" s="55" customFormat="1" ht="25.5" hidden="1" x14ac:dyDescent="0.2">
      <c r="A3" s="51"/>
      <c r="B3" s="63"/>
      <c r="C3" s="66" t="s">
        <v>14</v>
      </c>
      <c r="D3" s="67" t="s">
        <v>15</v>
      </c>
      <c r="E3" s="58"/>
      <c r="F3" s="70" t="s">
        <v>128</v>
      </c>
      <c r="G3" s="71" t="s">
        <v>11</v>
      </c>
      <c r="H3" s="71" t="s">
        <v>140</v>
      </c>
      <c r="I3" s="127" t="s">
        <v>143</v>
      </c>
      <c r="J3" s="56" t="s">
        <v>159</v>
      </c>
      <c r="K3" s="51"/>
      <c r="L3" s="52"/>
      <c r="M3" s="54"/>
      <c r="N3" s="54"/>
      <c r="O3" s="54"/>
      <c r="P3" s="54"/>
      <c r="Q3" s="54"/>
      <c r="R3" s="54"/>
      <c r="S3" s="51"/>
      <c r="T3" s="51"/>
      <c r="U3" s="51"/>
      <c r="V3" s="173"/>
      <c r="W3" s="51"/>
      <c r="X3" s="51"/>
      <c r="Y3" s="51"/>
    </row>
    <row r="4" spans="1:26" s="55" customFormat="1" ht="25.5" hidden="1" x14ac:dyDescent="0.2">
      <c r="A4" s="51"/>
      <c r="B4" s="63"/>
      <c r="C4" s="66" t="s">
        <v>119</v>
      </c>
      <c r="D4" s="67" t="s">
        <v>123</v>
      </c>
      <c r="E4" s="58"/>
      <c r="F4" s="70" t="s">
        <v>129</v>
      </c>
      <c r="G4" s="71" t="s">
        <v>138</v>
      </c>
      <c r="H4" s="59"/>
      <c r="I4" s="126" t="s">
        <v>30</v>
      </c>
      <c r="J4" s="56" t="s">
        <v>157</v>
      </c>
      <c r="K4" s="51"/>
      <c r="L4" s="52"/>
      <c r="M4" s="54"/>
      <c r="N4" s="54"/>
      <c r="O4" s="54"/>
      <c r="P4" s="54"/>
      <c r="Q4" s="54"/>
      <c r="R4" s="54"/>
      <c r="S4" s="51"/>
      <c r="T4" s="51"/>
      <c r="U4" s="51"/>
      <c r="V4" s="173"/>
      <c r="W4" s="51"/>
      <c r="X4" s="51"/>
      <c r="Y4" s="51"/>
    </row>
    <row r="5" spans="1:26" s="55" customFormat="1" ht="38.25" hidden="1" x14ac:dyDescent="0.2">
      <c r="A5" s="51"/>
      <c r="B5" s="63"/>
      <c r="C5" s="67" t="s">
        <v>117</v>
      </c>
      <c r="D5" s="67" t="s">
        <v>125</v>
      </c>
      <c r="E5" s="58"/>
      <c r="F5" s="71" t="s">
        <v>130</v>
      </c>
      <c r="G5" s="71" t="s">
        <v>17</v>
      </c>
      <c r="H5" s="57"/>
      <c r="I5" s="56"/>
      <c r="J5" s="56"/>
      <c r="K5" s="51"/>
      <c r="L5" s="52"/>
      <c r="M5" s="54"/>
      <c r="N5" s="54"/>
      <c r="O5" s="54"/>
      <c r="P5" s="54"/>
      <c r="Q5" s="54"/>
      <c r="R5" s="54"/>
      <c r="S5" s="51"/>
      <c r="T5" s="51"/>
      <c r="U5" s="51"/>
      <c r="V5" s="173"/>
      <c r="W5" s="51"/>
      <c r="X5" s="51"/>
      <c r="Y5" s="51"/>
    </row>
    <row r="6" spans="1:26" s="55" customFormat="1" ht="25.5" hidden="1" x14ac:dyDescent="0.2">
      <c r="A6" s="51"/>
      <c r="B6" s="63"/>
      <c r="C6" s="66" t="s">
        <v>38</v>
      </c>
      <c r="D6" s="67" t="s">
        <v>124</v>
      </c>
      <c r="F6" s="71" t="s">
        <v>131</v>
      </c>
      <c r="G6" s="57"/>
      <c r="H6" s="57"/>
      <c r="I6" s="56"/>
      <c r="J6" s="56"/>
      <c r="K6" s="51"/>
      <c r="L6" s="52"/>
      <c r="M6" s="54"/>
      <c r="N6" s="54"/>
      <c r="O6" s="54"/>
      <c r="P6" s="54"/>
      <c r="Q6" s="54"/>
      <c r="R6" s="54"/>
      <c r="S6" s="51"/>
      <c r="T6" s="51"/>
      <c r="U6" s="51"/>
      <c r="V6" s="173"/>
      <c r="W6" s="51"/>
      <c r="X6" s="51"/>
      <c r="Y6" s="51"/>
    </row>
    <row r="7" spans="1:26" s="55" customFormat="1" ht="25.5" hidden="1" x14ac:dyDescent="0.2">
      <c r="A7" s="51"/>
      <c r="B7" s="63"/>
      <c r="C7" s="66" t="s">
        <v>42</v>
      </c>
      <c r="D7" s="67" t="s">
        <v>126</v>
      </c>
      <c r="E7" s="58"/>
      <c r="F7" s="59"/>
      <c r="G7" s="57"/>
      <c r="H7" s="57"/>
      <c r="I7" s="60"/>
      <c r="J7" s="60"/>
      <c r="K7" s="51"/>
      <c r="L7" s="52"/>
      <c r="M7" s="54"/>
      <c r="N7" s="54"/>
      <c r="O7" s="54"/>
      <c r="P7" s="54"/>
      <c r="Q7" s="54"/>
      <c r="R7" s="54"/>
      <c r="S7" s="51"/>
      <c r="T7" s="51"/>
      <c r="U7" s="51"/>
      <c r="V7" s="173"/>
      <c r="W7" s="51"/>
      <c r="X7" s="51"/>
      <c r="Y7" s="51"/>
    </row>
    <row r="8" spans="1:26" s="55" customFormat="1" ht="25.5" hidden="1" x14ac:dyDescent="0.2">
      <c r="A8" s="51"/>
      <c r="B8" s="63"/>
      <c r="C8" s="66" t="s">
        <v>45</v>
      </c>
      <c r="D8" s="67" t="s">
        <v>35</v>
      </c>
      <c r="E8" s="58"/>
      <c r="F8" s="59"/>
      <c r="G8" s="57"/>
      <c r="H8" s="57"/>
      <c r="I8" s="56"/>
      <c r="J8" s="56"/>
      <c r="K8" s="51"/>
      <c r="L8" s="52"/>
      <c r="M8" s="54"/>
      <c r="N8" s="54"/>
      <c r="O8" s="54"/>
      <c r="P8" s="54"/>
      <c r="Q8" s="54"/>
      <c r="R8" s="54"/>
      <c r="S8" s="51"/>
      <c r="T8" s="51"/>
      <c r="U8" s="51"/>
      <c r="V8" s="173"/>
      <c r="W8" s="51"/>
      <c r="X8" s="51"/>
      <c r="Y8" s="51"/>
    </row>
    <row r="9" spans="1:26" s="55" customFormat="1" ht="51" hidden="1" x14ac:dyDescent="0.2">
      <c r="A9" s="51"/>
      <c r="B9" s="63"/>
      <c r="C9" s="66" t="s">
        <v>120</v>
      </c>
      <c r="D9" s="67" t="s">
        <v>39</v>
      </c>
      <c r="E9" s="58"/>
      <c r="F9" s="57"/>
      <c r="G9" s="57"/>
      <c r="H9" s="57"/>
      <c r="I9" s="56"/>
      <c r="J9" s="56"/>
      <c r="K9" s="51"/>
      <c r="L9" s="52"/>
      <c r="M9" s="54"/>
      <c r="N9" s="54"/>
      <c r="O9" s="54"/>
      <c r="P9" s="54"/>
      <c r="Q9" s="54"/>
      <c r="R9" s="54"/>
      <c r="S9" s="51"/>
      <c r="T9" s="51"/>
      <c r="U9" s="51"/>
      <c r="V9" s="173"/>
      <c r="W9" s="51"/>
      <c r="X9" s="51"/>
      <c r="Y9" s="51"/>
    </row>
    <row r="10" spans="1:26" s="55" customFormat="1" ht="25.5" hidden="1" x14ac:dyDescent="0.2">
      <c r="A10" s="51"/>
      <c r="B10" s="63"/>
      <c r="C10" s="66" t="s">
        <v>50</v>
      </c>
      <c r="D10" s="67" t="s">
        <v>43</v>
      </c>
      <c r="E10" s="58"/>
      <c r="F10" s="57"/>
      <c r="G10" s="57"/>
      <c r="H10" s="57"/>
      <c r="I10" s="56"/>
      <c r="J10" s="56"/>
      <c r="K10" s="51"/>
      <c r="L10" s="52"/>
      <c r="M10" s="54"/>
      <c r="N10" s="54"/>
      <c r="O10" s="54"/>
      <c r="P10" s="54"/>
      <c r="Q10" s="54"/>
      <c r="R10" s="54"/>
      <c r="S10" s="51"/>
      <c r="T10" s="51"/>
      <c r="U10" s="51"/>
      <c r="V10" s="173"/>
      <c r="W10" s="51"/>
      <c r="X10" s="51"/>
      <c r="Y10" s="51"/>
    </row>
    <row r="11" spans="1:26" s="55" customFormat="1" ht="38.25" hidden="1" x14ac:dyDescent="0.2">
      <c r="A11" s="51"/>
      <c r="B11" s="63"/>
      <c r="C11" s="66" t="s">
        <v>52</v>
      </c>
      <c r="D11" s="67" t="s">
        <v>132</v>
      </c>
      <c r="E11" s="58"/>
      <c r="F11" s="57"/>
      <c r="G11" s="57"/>
      <c r="H11" s="57"/>
      <c r="I11" s="56"/>
      <c r="J11" s="56"/>
      <c r="K11" s="51"/>
      <c r="L11" s="52"/>
      <c r="M11" s="54"/>
      <c r="N11" s="54"/>
      <c r="O11" s="54"/>
      <c r="P11" s="54"/>
      <c r="Q11" s="54"/>
      <c r="R11" s="54"/>
      <c r="S11" s="51"/>
      <c r="T11" s="51"/>
      <c r="U11" s="51"/>
      <c r="V11" s="173"/>
      <c r="W11" s="51"/>
      <c r="X11" s="51"/>
      <c r="Y11" s="51"/>
    </row>
    <row r="12" spans="1:26" s="55" customFormat="1" ht="25.5" hidden="1" x14ac:dyDescent="0.2">
      <c r="A12" s="51"/>
      <c r="B12" s="63"/>
      <c r="C12" s="66" t="s">
        <v>54</v>
      </c>
      <c r="D12" s="67" t="s">
        <v>127</v>
      </c>
      <c r="E12" s="58"/>
      <c r="F12" s="61"/>
      <c r="G12" s="61"/>
      <c r="H12" s="61"/>
      <c r="I12" s="62"/>
      <c r="J12" s="54"/>
      <c r="K12" s="54"/>
      <c r="L12" s="51"/>
      <c r="M12" s="52"/>
      <c r="N12" s="54"/>
      <c r="O12" s="54"/>
      <c r="P12" s="54"/>
      <c r="Q12" s="54"/>
      <c r="R12" s="54"/>
      <c r="S12" s="54"/>
      <c r="T12" s="51"/>
      <c r="U12" s="51"/>
      <c r="V12" s="173"/>
      <c r="W12" s="51"/>
      <c r="X12" s="51"/>
      <c r="Y12" s="51"/>
      <c r="Z12" s="51"/>
    </row>
    <row r="13" spans="1:26" s="55" customFormat="1" ht="38.25" hidden="1" x14ac:dyDescent="0.2">
      <c r="A13" s="51"/>
      <c r="B13" s="63"/>
      <c r="C13" s="66" t="s">
        <v>55</v>
      </c>
      <c r="D13" s="67" t="s">
        <v>53</v>
      </c>
      <c r="E13" s="58"/>
      <c r="F13" s="61"/>
      <c r="G13" s="61"/>
      <c r="H13" s="61"/>
      <c r="I13" s="62"/>
      <c r="J13" s="54"/>
      <c r="K13" s="54"/>
      <c r="L13" s="51"/>
      <c r="M13" s="52"/>
      <c r="N13" s="54"/>
      <c r="O13" s="54"/>
      <c r="P13" s="54"/>
      <c r="Q13" s="54"/>
      <c r="R13" s="54"/>
      <c r="S13" s="54"/>
      <c r="T13" s="51"/>
      <c r="U13" s="51"/>
      <c r="V13" s="173"/>
      <c r="W13" s="51"/>
      <c r="X13" s="51"/>
      <c r="Y13" s="51"/>
      <c r="Z13" s="51"/>
    </row>
    <row r="14" spans="1:26" s="55" customFormat="1" ht="25.5" hidden="1" x14ac:dyDescent="0.2">
      <c r="A14" s="51"/>
      <c r="B14" s="63"/>
      <c r="C14" s="67" t="s">
        <v>121</v>
      </c>
      <c r="D14" s="68"/>
      <c r="E14" s="58"/>
      <c r="F14" s="61"/>
      <c r="G14" s="61"/>
      <c r="H14" s="61"/>
      <c r="I14" s="62"/>
      <c r="J14" s="54"/>
      <c r="K14" s="54"/>
      <c r="L14" s="51"/>
      <c r="M14" s="52"/>
      <c r="N14" s="54"/>
      <c r="O14" s="54"/>
      <c r="P14" s="54"/>
      <c r="Q14" s="54"/>
      <c r="R14" s="54"/>
      <c r="S14" s="54"/>
      <c r="T14" s="51"/>
      <c r="U14" s="51"/>
      <c r="V14" s="173"/>
      <c r="W14" s="51"/>
      <c r="X14" s="51"/>
      <c r="Y14" s="51"/>
      <c r="Z14" s="51"/>
    </row>
    <row r="15" spans="1:26" s="55" customFormat="1" ht="38.25" hidden="1" x14ac:dyDescent="0.2">
      <c r="A15" s="51"/>
      <c r="B15" s="63"/>
      <c r="C15" s="69" t="s">
        <v>21</v>
      </c>
      <c r="D15" s="67"/>
      <c r="E15" s="58"/>
      <c r="F15" s="61"/>
      <c r="G15" s="61"/>
      <c r="H15" s="61"/>
      <c r="I15" s="62"/>
      <c r="J15" s="54"/>
      <c r="K15" s="54"/>
      <c r="L15" s="51"/>
      <c r="M15" s="52"/>
      <c r="N15" s="54"/>
      <c r="O15" s="54"/>
      <c r="P15" s="54"/>
      <c r="Q15" s="54"/>
      <c r="R15" s="54"/>
      <c r="S15" s="54"/>
      <c r="T15" s="51"/>
      <c r="U15" s="51"/>
      <c r="V15" s="173"/>
      <c r="W15" s="51"/>
      <c r="X15" s="51"/>
      <c r="Y15" s="51"/>
      <c r="Z15" s="51"/>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W16" s="1"/>
      <c r="X16" s="16"/>
      <c r="Y16" s="16"/>
      <c r="Z16" s="1"/>
    </row>
    <row r="17" spans="1:27" ht="27.75" customHeight="1" x14ac:dyDescent="0.25">
      <c r="A17" s="767"/>
      <c r="B17" s="697"/>
      <c r="C17" s="698"/>
      <c r="D17" s="773" t="s">
        <v>56</v>
      </c>
      <c r="E17" s="774"/>
      <c r="F17" s="774"/>
      <c r="G17" s="774"/>
      <c r="H17" s="774"/>
      <c r="I17" s="774"/>
      <c r="J17" s="774"/>
      <c r="K17" s="774"/>
      <c r="L17" s="774"/>
      <c r="M17" s="774"/>
      <c r="N17" s="774"/>
      <c r="O17" s="774"/>
      <c r="P17" s="774"/>
      <c r="Q17" s="774"/>
      <c r="R17" s="774"/>
      <c r="S17" s="774"/>
      <c r="T17" s="774"/>
      <c r="U17" s="774"/>
      <c r="V17" s="774"/>
      <c r="W17" s="775"/>
      <c r="X17" s="90" t="s">
        <v>57</v>
      </c>
      <c r="Z17" s="1"/>
    </row>
    <row r="18" spans="1:27" ht="27.75" customHeight="1" x14ac:dyDescent="0.25">
      <c r="A18" s="768"/>
      <c r="B18" s="769"/>
      <c r="C18" s="770"/>
      <c r="D18" s="776"/>
      <c r="E18" s="777"/>
      <c r="F18" s="777"/>
      <c r="G18" s="777"/>
      <c r="H18" s="777"/>
      <c r="I18" s="777"/>
      <c r="J18" s="777"/>
      <c r="K18" s="777"/>
      <c r="L18" s="777"/>
      <c r="M18" s="777"/>
      <c r="N18" s="777"/>
      <c r="O18" s="777"/>
      <c r="P18" s="777"/>
      <c r="Q18" s="777"/>
      <c r="R18" s="777"/>
      <c r="S18" s="777"/>
      <c r="T18" s="777"/>
      <c r="U18" s="777"/>
      <c r="V18" s="777"/>
      <c r="W18" s="778"/>
      <c r="X18" s="616" t="s">
        <v>1034</v>
      </c>
      <c r="Z18" s="1"/>
    </row>
    <row r="19" spans="1:27" ht="27.75" customHeight="1" x14ac:dyDescent="0.25">
      <c r="A19" s="768"/>
      <c r="B19" s="769"/>
      <c r="C19" s="770"/>
      <c r="D19" s="776"/>
      <c r="E19" s="777"/>
      <c r="F19" s="777"/>
      <c r="G19" s="777"/>
      <c r="H19" s="777"/>
      <c r="I19" s="777"/>
      <c r="J19" s="777"/>
      <c r="K19" s="777"/>
      <c r="L19" s="777"/>
      <c r="M19" s="777"/>
      <c r="N19" s="777"/>
      <c r="O19" s="777"/>
      <c r="P19" s="777"/>
      <c r="Q19" s="777"/>
      <c r="R19" s="777"/>
      <c r="S19" s="777"/>
      <c r="T19" s="777"/>
      <c r="U19" s="777"/>
      <c r="V19" s="777"/>
      <c r="W19" s="778"/>
      <c r="X19" s="618" t="s">
        <v>1035</v>
      </c>
      <c r="Z19" s="1"/>
    </row>
    <row r="20" spans="1:27" ht="27.75" customHeight="1" thickBot="1" x14ac:dyDescent="0.3">
      <c r="A20" s="771"/>
      <c r="B20" s="655"/>
      <c r="C20" s="772"/>
      <c r="D20" s="779"/>
      <c r="E20" s="780"/>
      <c r="F20" s="780"/>
      <c r="G20" s="780"/>
      <c r="H20" s="780"/>
      <c r="I20" s="780"/>
      <c r="J20" s="780"/>
      <c r="K20" s="780"/>
      <c r="L20" s="780"/>
      <c r="M20" s="780"/>
      <c r="N20" s="780"/>
      <c r="O20" s="780"/>
      <c r="P20" s="780"/>
      <c r="Q20" s="780"/>
      <c r="R20" s="780"/>
      <c r="S20" s="780"/>
      <c r="T20" s="780"/>
      <c r="U20" s="780"/>
      <c r="V20" s="780"/>
      <c r="W20" s="781"/>
      <c r="X20" s="613"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0"/>
      <c r="W21" s="20"/>
      <c r="X21" s="21"/>
    </row>
    <row r="22" spans="1:27" ht="63" customHeight="1" thickBot="1" x14ac:dyDescent="0.3">
      <c r="A22" s="857" t="s">
        <v>59</v>
      </c>
      <c r="B22" s="858"/>
      <c r="C22" s="859"/>
      <c r="D22" s="23"/>
      <c r="E22" s="871" t="str">
        <f>CONCATENATE("INFORME DE SEGUIMIENTO DEL PROCESO ",A23)</f>
        <v>INFORME DE SEGUIMIENTO DEL PROCESO GESTIÓN DE RECURSOS FÍSICOS Y AMBIENTAL</v>
      </c>
      <c r="F22" s="872"/>
      <c r="G22" s="21"/>
      <c r="H22" s="863" t="s">
        <v>60</v>
      </c>
      <c r="I22" s="864"/>
      <c r="J22" s="865"/>
      <c r="K22" s="83"/>
      <c r="L22" s="87"/>
      <c r="M22" s="87"/>
      <c r="N22" s="87"/>
      <c r="O22" s="87"/>
      <c r="P22" s="87"/>
      <c r="Q22" s="87"/>
      <c r="R22" s="87"/>
      <c r="S22" s="87"/>
      <c r="T22" s="87"/>
      <c r="U22" s="87"/>
      <c r="V22" s="174"/>
      <c r="W22" s="87"/>
      <c r="X22" s="86"/>
    </row>
    <row r="23" spans="1:27" ht="53.25" customHeight="1" thickBot="1" x14ac:dyDescent="0.3">
      <c r="A23" s="874" t="s">
        <v>120</v>
      </c>
      <c r="B23" s="875"/>
      <c r="C23" s="876"/>
      <c r="D23" s="23"/>
      <c r="E23" s="93" t="s">
        <v>144</v>
      </c>
      <c r="F23" s="94">
        <f>COUNTA(E31:E42)</f>
        <v>5</v>
      </c>
      <c r="G23" s="21"/>
      <c r="H23" s="866" t="s">
        <v>66</v>
      </c>
      <c r="I23" s="867"/>
      <c r="J23" s="94">
        <f>COUNTIF(I31:I42, "Acción correctiva")</f>
        <v>6</v>
      </c>
      <c r="K23" s="88"/>
      <c r="L23" s="87"/>
      <c r="M23" s="87"/>
      <c r="N23" s="87"/>
      <c r="O23" s="87"/>
      <c r="P23" s="87"/>
      <c r="Q23" s="87"/>
      <c r="R23" s="87"/>
      <c r="S23" s="87"/>
      <c r="T23" s="87"/>
      <c r="U23" s="86"/>
      <c r="V23" s="175"/>
      <c r="W23" s="23"/>
      <c r="X23" s="86"/>
    </row>
    <row r="24" spans="1:27" ht="48.75" customHeight="1" thickBot="1" x14ac:dyDescent="0.4">
      <c r="A24" s="27"/>
      <c r="B24" s="23"/>
      <c r="C24" s="23"/>
      <c r="D24" s="28"/>
      <c r="E24" s="95" t="s">
        <v>61</v>
      </c>
      <c r="F24" s="96">
        <f>COUNTA(H31:H42)</f>
        <v>6</v>
      </c>
      <c r="G24" s="24"/>
      <c r="H24" s="868" t="s">
        <v>149</v>
      </c>
      <c r="I24" s="869"/>
      <c r="J24" s="99">
        <f>COUNTIF(I32:I43, "Acción preventiva")</f>
        <v>0</v>
      </c>
      <c r="K24" s="88"/>
      <c r="L24" s="87"/>
      <c r="M24" s="87"/>
      <c r="N24" s="87"/>
      <c r="O24" s="87"/>
      <c r="P24" s="87"/>
      <c r="Q24" s="87"/>
      <c r="R24" s="88"/>
      <c r="S24" s="88"/>
      <c r="T24" s="88"/>
      <c r="U24" s="86"/>
      <c r="V24" s="175"/>
      <c r="W24" s="23"/>
      <c r="X24" s="86"/>
    </row>
    <row r="25" spans="1:27" ht="53.25" customHeight="1" x14ac:dyDescent="0.35">
      <c r="A25" s="27"/>
      <c r="B25" s="23"/>
      <c r="C25" s="23"/>
      <c r="D25" s="33"/>
      <c r="E25" s="97" t="s">
        <v>145</v>
      </c>
      <c r="F25" s="96">
        <f>COUNTIF(W31:W42, "Vencida")</f>
        <v>0</v>
      </c>
      <c r="G25" s="24"/>
      <c r="H25" s="870"/>
      <c r="I25" s="870"/>
      <c r="J25" s="89"/>
      <c r="K25" s="88"/>
      <c r="L25" s="87"/>
      <c r="M25" s="87"/>
      <c r="N25" s="87"/>
      <c r="O25" s="87"/>
      <c r="P25" s="87"/>
      <c r="Q25" s="87"/>
      <c r="R25" s="88"/>
      <c r="S25" s="88"/>
      <c r="T25" s="88"/>
      <c r="U25" s="86"/>
      <c r="V25" s="175"/>
      <c r="W25" s="23"/>
      <c r="X25" s="47"/>
    </row>
    <row r="26" spans="1:27" ht="48.75" customHeight="1" x14ac:dyDescent="0.35">
      <c r="A26" s="27"/>
      <c r="B26" s="23"/>
      <c r="C26" s="23"/>
      <c r="D26" s="28"/>
      <c r="E26" s="97" t="s">
        <v>146</v>
      </c>
      <c r="F26" s="270">
        <f>COUNTIF(W31:W42, "En ejecución")</f>
        <v>6</v>
      </c>
      <c r="G26" s="24"/>
      <c r="H26" s="870"/>
      <c r="I26" s="870"/>
      <c r="J26" s="199"/>
      <c r="K26" s="89"/>
      <c r="L26" s="87"/>
      <c r="M26" s="87"/>
      <c r="N26" s="87"/>
      <c r="O26" s="87"/>
      <c r="P26" s="87"/>
      <c r="Q26" s="87"/>
      <c r="R26" s="88"/>
      <c r="S26" s="88"/>
      <c r="T26" s="88"/>
      <c r="U26" s="86"/>
      <c r="V26" s="175"/>
      <c r="W26" s="23"/>
      <c r="X26" s="47"/>
    </row>
    <row r="27" spans="1:27" ht="51" customHeight="1" thickBot="1" x14ac:dyDescent="0.4">
      <c r="A27" s="27"/>
      <c r="B27" s="23"/>
      <c r="C27" s="23"/>
      <c r="D27" s="33"/>
      <c r="E27" s="98" t="s">
        <v>148</v>
      </c>
      <c r="F27" s="99">
        <f>COUNTIF(W31:W42,"Cerrada")</f>
        <v>0</v>
      </c>
      <c r="G27" s="24"/>
      <c r="H27" s="25"/>
      <c r="I27" s="85"/>
      <c r="J27" s="84"/>
      <c r="K27" s="84"/>
      <c r="L27" s="87"/>
      <c r="M27" s="87"/>
      <c r="N27" s="87"/>
      <c r="O27" s="87"/>
      <c r="P27" s="87"/>
      <c r="Q27" s="87"/>
      <c r="R27" s="88"/>
      <c r="S27" s="88"/>
      <c r="T27" s="88"/>
      <c r="U27" s="86"/>
      <c r="V27" s="175"/>
      <c r="W27" s="23"/>
      <c r="X27" s="47"/>
    </row>
    <row r="28" spans="1:27" ht="41.25" customHeight="1" thickBot="1" x14ac:dyDescent="0.4">
      <c r="A28" s="27"/>
      <c r="B28" s="23"/>
      <c r="C28" s="23"/>
      <c r="D28" s="23"/>
      <c r="E28" s="79"/>
      <c r="F28" s="80"/>
      <c r="G28" s="24"/>
      <c r="H28" s="25"/>
      <c r="I28" s="81"/>
      <c r="J28" s="82"/>
      <c r="K28" s="81"/>
      <c r="L28" s="82"/>
      <c r="M28" s="92"/>
      <c r="N28" s="26"/>
      <c r="O28" s="26"/>
      <c r="P28" s="26"/>
      <c r="Q28" s="26"/>
      <c r="R28" s="20"/>
      <c r="S28" s="20"/>
      <c r="T28" s="20"/>
      <c r="U28" s="20"/>
      <c r="V28" s="20"/>
      <c r="W28" s="20"/>
      <c r="X28" s="20"/>
    </row>
    <row r="29" spans="1:27" s="73" customFormat="1" ht="45" customHeight="1" thickBot="1" x14ac:dyDescent="0.25">
      <c r="A29" s="791" t="s">
        <v>73</v>
      </c>
      <c r="B29" s="792"/>
      <c r="C29" s="792"/>
      <c r="D29" s="792"/>
      <c r="E29" s="792"/>
      <c r="F29" s="792"/>
      <c r="G29" s="793"/>
      <c r="H29" s="764" t="s">
        <v>74</v>
      </c>
      <c r="I29" s="765"/>
      <c r="J29" s="765"/>
      <c r="K29" s="765"/>
      <c r="L29" s="765"/>
      <c r="M29" s="765"/>
      <c r="N29" s="766"/>
      <c r="O29" s="782" t="s">
        <v>75</v>
      </c>
      <c r="P29" s="873"/>
      <c r="Q29" s="873"/>
      <c r="R29" s="873"/>
      <c r="S29" s="783"/>
      <c r="T29" s="784" t="s">
        <v>141</v>
      </c>
      <c r="U29" s="785"/>
      <c r="V29" s="785"/>
      <c r="W29" s="785"/>
      <c r="X29" s="786"/>
      <c r="Y29" s="75"/>
      <c r="Z29" s="76"/>
      <c r="AA29" s="77"/>
    </row>
    <row r="30" spans="1:27" ht="63" customHeight="1" thickBot="1" x14ac:dyDescent="0.3">
      <c r="A30" s="153" t="s">
        <v>147</v>
      </c>
      <c r="B30" s="154" t="s">
        <v>3</v>
      </c>
      <c r="C30" s="154" t="s">
        <v>77</v>
      </c>
      <c r="D30" s="154" t="s">
        <v>133</v>
      </c>
      <c r="E30" s="154" t="s">
        <v>134</v>
      </c>
      <c r="F30" s="154" t="s">
        <v>135</v>
      </c>
      <c r="G30" s="155" t="s">
        <v>136</v>
      </c>
      <c r="H30" s="156" t="s">
        <v>139</v>
      </c>
      <c r="I30" s="154" t="s">
        <v>5</v>
      </c>
      <c r="J30" s="154" t="s">
        <v>78</v>
      </c>
      <c r="K30" s="157" t="s">
        <v>79</v>
      </c>
      <c r="L30" s="157" t="s">
        <v>81</v>
      </c>
      <c r="M30" s="157" t="s">
        <v>82</v>
      </c>
      <c r="N30" s="158" t="s">
        <v>83</v>
      </c>
      <c r="O30" s="899" t="s">
        <v>84</v>
      </c>
      <c r="P30" s="900"/>
      <c r="Q30" s="900"/>
      <c r="R30" s="901"/>
      <c r="S30" s="546" t="s">
        <v>85</v>
      </c>
      <c r="T30" s="159" t="s">
        <v>84</v>
      </c>
      <c r="U30" s="157" t="s">
        <v>85</v>
      </c>
      <c r="V30" s="157" t="s">
        <v>158</v>
      </c>
      <c r="W30" s="157" t="s">
        <v>86</v>
      </c>
      <c r="X30" s="158" t="s">
        <v>155</v>
      </c>
      <c r="Y30" s="74"/>
      <c r="Z30" s="78"/>
      <c r="AA30" s="78"/>
    </row>
    <row r="31" spans="1:27" s="55" customFormat="1" ht="127.5" x14ac:dyDescent="0.2">
      <c r="A31" s="564">
        <v>1</v>
      </c>
      <c r="B31" s="228" t="s">
        <v>10</v>
      </c>
      <c r="C31" s="228" t="s">
        <v>127</v>
      </c>
      <c r="D31" s="569">
        <v>43679</v>
      </c>
      <c r="E31" s="69" t="s">
        <v>938</v>
      </c>
      <c r="F31" s="129" t="s">
        <v>154</v>
      </c>
      <c r="G31" s="69" t="s">
        <v>984</v>
      </c>
      <c r="H31" s="228" t="s">
        <v>985</v>
      </c>
      <c r="I31" s="228" t="s">
        <v>24</v>
      </c>
      <c r="J31" s="228" t="s">
        <v>939</v>
      </c>
      <c r="K31" s="228" t="s">
        <v>940</v>
      </c>
      <c r="L31" s="569">
        <v>43692</v>
      </c>
      <c r="M31" s="569">
        <v>43692</v>
      </c>
      <c r="N31" s="569">
        <v>43769</v>
      </c>
      <c r="O31" s="896" t="s">
        <v>992</v>
      </c>
      <c r="P31" s="897"/>
      <c r="Q31" s="897"/>
      <c r="R31" s="897"/>
      <c r="S31" s="570" t="s">
        <v>970</v>
      </c>
      <c r="T31" s="69" t="s">
        <v>993</v>
      </c>
      <c r="U31" s="570" t="s">
        <v>970</v>
      </c>
      <c r="V31" s="269" t="s">
        <v>156</v>
      </c>
      <c r="W31" s="549" t="s">
        <v>143</v>
      </c>
      <c r="X31" s="308" t="s">
        <v>983</v>
      </c>
    </row>
    <row r="32" spans="1:27" s="55" customFormat="1" ht="102" x14ac:dyDescent="0.2">
      <c r="A32" s="564">
        <v>2</v>
      </c>
      <c r="B32" s="228" t="s">
        <v>10</v>
      </c>
      <c r="C32" s="228" t="s">
        <v>127</v>
      </c>
      <c r="D32" s="569">
        <v>43679</v>
      </c>
      <c r="E32" s="69" t="s">
        <v>941</v>
      </c>
      <c r="F32" s="129" t="s">
        <v>154</v>
      </c>
      <c r="G32" s="69" t="s">
        <v>942</v>
      </c>
      <c r="H32" s="228" t="s">
        <v>986</v>
      </c>
      <c r="I32" s="228" t="s">
        <v>24</v>
      </c>
      <c r="J32" s="228" t="s">
        <v>943</v>
      </c>
      <c r="K32" s="228" t="s">
        <v>940</v>
      </c>
      <c r="L32" s="569">
        <v>43692</v>
      </c>
      <c r="M32" s="569">
        <v>43692</v>
      </c>
      <c r="N32" s="569">
        <v>43769</v>
      </c>
      <c r="O32" s="896" t="s">
        <v>994</v>
      </c>
      <c r="P32" s="897"/>
      <c r="Q32" s="897"/>
      <c r="R32" s="897"/>
      <c r="S32" s="570" t="s">
        <v>970</v>
      </c>
      <c r="T32" s="69" t="s">
        <v>993</v>
      </c>
      <c r="U32" s="570" t="s">
        <v>970</v>
      </c>
      <c r="V32" s="269" t="s">
        <v>156</v>
      </c>
      <c r="W32" s="549" t="s">
        <v>143</v>
      </c>
      <c r="X32" s="308" t="s">
        <v>983</v>
      </c>
    </row>
    <row r="33" spans="1:26" s="55" customFormat="1" ht="102" x14ac:dyDescent="0.2">
      <c r="A33" s="564">
        <v>3</v>
      </c>
      <c r="B33" s="228" t="s">
        <v>10</v>
      </c>
      <c r="C33" s="228" t="s">
        <v>127</v>
      </c>
      <c r="D33" s="569">
        <v>43679</v>
      </c>
      <c r="E33" s="69" t="s">
        <v>944</v>
      </c>
      <c r="F33" s="129" t="s">
        <v>154</v>
      </c>
      <c r="G33" s="228" t="s">
        <v>987</v>
      </c>
      <c r="H33" s="228" t="s">
        <v>988</v>
      </c>
      <c r="I33" s="228" t="s">
        <v>24</v>
      </c>
      <c r="J33" s="228" t="s">
        <v>945</v>
      </c>
      <c r="K33" s="228" t="s">
        <v>940</v>
      </c>
      <c r="L33" s="569">
        <v>43692</v>
      </c>
      <c r="M33" s="569">
        <v>43692</v>
      </c>
      <c r="N33" s="569">
        <v>43830</v>
      </c>
      <c r="O33" s="896" t="s">
        <v>995</v>
      </c>
      <c r="P33" s="897"/>
      <c r="Q33" s="897"/>
      <c r="R33" s="897"/>
      <c r="S33" s="570" t="s">
        <v>971</v>
      </c>
      <c r="T33" s="571" t="s">
        <v>996</v>
      </c>
      <c r="U33" s="572" t="s">
        <v>977</v>
      </c>
      <c r="V33" s="269" t="s">
        <v>156</v>
      </c>
      <c r="W33" s="549" t="s">
        <v>143</v>
      </c>
      <c r="X33" s="308" t="s">
        <v>983</v>
      </c>
    </row>
    <row r="34" spans="1:26" s="55" customFormat="1" ht="102" x14ac:dyDescent="0.2">
      <c r="A34" s="762">
        <v>4</v>
      </c>
      <c r="B34" s="902" t="s">
        <v>10</v>
      </c>
      <c r="C34" s="902" t="s">
        <v>127</v>
      </c>
      <c r="D34" s="906">
        <v>43679</v>
      </c>
      <c r="E34" s="902" t="s">
        <v>946</v>
      </c>
      <c r="F34" s="904" t="s">
        <v>154</v>
      </c>
      <c r="G34" s="902" t="s">
        <v>947</v>
      </c>
      <c r="H34" s="228" t="s">
        <v>948</v>
      </c>
      <c r="I34" s="228" t="s">
        <v>24</v>
      </c>
      <c r="J34" s="228" t="s">
        <v>945</v>
      </c>
      <c r="K34" s="228" t="s">
        <v>940</v>
      </c>
      <c r="L34" s="569">
        <v>43692</v>
      </c>
      <c r="M34" s="569">
        <v>43692</v>
      </c>
      <c r="N34" s="569">
        <v>43830</v>
      </c>
      <c r="O34" s="896" t="s">
        <v>997</v>
      </c>
      <c r="P34" s="897"/>
      <c r="Q34" s="897"/>
      <c r="R34" s="897"/>
      <c r="S34" s="570" t="s">
        <v>971</v>
      </c>
      <c r="T34" s="563" t="s">
        <v>998</v>
      </c>
      <c r="U34" s="572" t="s">
        <v>977</v>
      </c>
      <c r="V34" s="269" t="s">
        <v>156</v>
      </c>
      <c r="W34" s="549" t="s">
        <v>143</v>
      </c>
      <c r="X34" s="308" t="s">
        <v>983</v>
      </c>
    </row>
    <row r="35" spans="1:26" s="55" customFormat="1" ht="161.25" customHeight="1" x14ac:dyDescent="0.2">
      <c r="A35" s="788"/>
      <c r="B35" s="903"/>
      <c r="C35" s="903"/>
      <c r="D35" s="907"/>
      <c r="E35" s="903"/>
      <c r="F35" s="905"/>
      <c r="G35" s="903"/>
      <c r="H35" s="69" t="s">
        <v>989</v>
      </c>
      <c r="I35" s="228" t="s">
        <v>24</v>
      </c>
      <c r="J35" s="239" t="s">
        <v>949</v>
      </c>
      <c r="K35" s="228" t="s">
        <v>940</v>
      </c>
      <c r="L35" s="569">
        <v>43692</v>
      </c>
      <c r="M35" s="569">
        <v>43692</v>
      </c>
      <c r="N35" s="569">
        <v>43830</v>
      </c>
      <c r="O35" s="898" t="s">
        <v>999</v>
      </c>
      <c r="P35" s="898"/>
      <c r="Q35" s="898"/>
      <c r="R35" s="898"/>
      <c r="S35" s="404" t="s">
        <v>1000</v>
      </c>
      <c r="T35" s="562" t="s">
        <v>1001</v>
      </c>
      <c r="U35" s="573"/>
      <c r="V35" s="269" t="s">
        <v>156</v>
      </c>
      <c r="W35" s="549" t="s">
        <v>143</v>
      </c>
      <c r="X35" s="308" t="s">
        <v>983</v>
      </c>
    </row>
    <row r="36" spans="1:26" s="55" customFormat="1" ht="228.75" customHeight="1" x14ac:dyDescent="0.2">
      <c r="A36" s="536">
        <v>5</v>
      </c>
      <c r="B36" s="228" t="s">
        <v>10</v>
      </c>
      <c r="C36" s="228" t="s">
        <v>127</v>
      </c>
      <c r="D36" s="569">
        <v>43679</v>
      </c>
      <c r="E36" s="69" t="s">
        <v>950</v>
      </c>
      <c r="F36" s="129" t="s">
        <v>154</v>
      </c>
      <c r="G36" s="69" t="s">
        <v>990</v>
      </c>
      <c r="H36" s="69" t="s">
        <v>991</v>
      </c>
      <c r="I36" s="228" t="s">
        <v>24</v>
      </c>
      <c r="J36" s="239" t="s">
        <v>949</v>
      </c>
      <c r="K36" s="228" t="s">
        <v>940</v>
      </c>
      <c r="L36" s="569">
        <v>43692</v>
      </c>
      <c r="M36" s="569">
        <v>43692</v>
      </c>
      <c r="N36" s="426">
        <v>43830</v>
      </c>
      <c r="O36" s="898" t="s">
        <v>1002</v>
      </c>
      <c r="P36" s="898"/>
      <c r="Q36" s="898"/>
      <c r="R36" s="898"/>
      <c r="S36" s="404" t="s">
        <v>1003</v>
      </c>
      <c r="T36" s="562" t="s">
        <v>1001</v>
      </c>
      <c r="U36" s="573"/>
      <c r="V36" s="269" t="s">
        <v>156</v>
      </c>
      <c r="W36" s="549" t="s">
        <v>143</v>
      </c>
      <c r="X36" s="308" t="s">
        <v>983</v>
      </c>
    </row>
    <row r="37" spans="1:26" s="55" customFormat="1" ht="15" customHeight="1" x14ac:dyDescent="0.2">
      <c r="V37" s="173"/>
    </row>
    <row r="38" spans="1:26" s="55" customFormat="1" ht="15" customHeight="1" x14ac:dyDescent="0.2">
      <c r="V38" s="173"/>
    </row>
    <row r="39" spans="1:26" s="55" customFormat="1" ht="15" customHeight="1" x14ac:dyDescent="0.2">
      <c r="V39" s="173"/>
    </row>
    <row r="40" spans="1:26" s="55" customFormat="1" ht="12.75" x14ac:dyDescent="0.2">
      <c r="A40" s="51"/>
      <c r="B40" s="51"/>
      <c r="C40" s="51"/>
      <c r="D40" s="51"/>
      <c r="E40" s="53"/>
      <c r="F40" s="51"/>
      <c r="G40" s="53"/>
      <c r="H40" s="53"/>
      <c r="I40" s="51"/>
      <c r="J40" s="51"/>
      <c r="K40" s="51"/>
      <c r="L40" s="51"/>
      <c r="M40" s="51"/>
      <c r="N40" s="51"/>
      <c r="O40" s="51"/>
      <c r="P40" s="51"/>
      <c r="Q40" s="51"/>
      <c r="R40" s="51"/>
      <c r="S40" s="51"/>
      <c r="T40" s="276"/>
      <c r="U40" s="276"/>
      <c r="V40" s="173"/>
      <c r="W40" s="574"/>
      <c r="X40" s="53"/>
      <c r="Y40" s="51"/>
      <c r="Z40" s="51"/>
    </row>
    <row r="41" spans="1:26" s="55" customFormat="1" ht="12.75" x14ac:dyDescent="0.2">
      <c r="A41" s="51"/>
      <c r="B41" s="51"/>
      <c r="C41" s="51"/>
      <c r="D41" s="51"/>
      <c r="E41" s="53"/>
      <c r="F41" s="51"/>
      <c r="G41" s="53"/>
      <c r="H41" s="53"/>
      <c r="I41" s="51"/>
      <c r="J41" s="51"/>
      <c r="K41" s="51"/>
      <c r="L41" s="51"/>
      <c r="M41" s="51"/>
      <c r="N41" s="51"/>
      <c r="O41" s="51"/>
      <c r="P41" s="51"/>
      <c r="Q41" s="51"/>
      <c r="R41" s="51"/>
      <c r="S41" s="51"/>
      <c r="T41" s="276"/>
      <c r="U41" s="276"/>
      <c r="V41" s="173"/>
      <c r="W41" s="574"/>
      <c r="X41" s="53"/>
      <c r="Y41" s="51"/>
      <c r="Z41" s="51"/>
    </row>
    <row r="42" spans="1:26" s="55" customFormat="1" ht="12.75" x14ac:dyDescent="0.2">
      <c r="A42" s="51"/>
      <c r="B42" s="51"/>
      <c r="C42" s="51"/>
      <c r="D42" s="51"/>
      <c r="E42" s="53"/>
      <c r="F42" s="51"/>
      <c r="G42" s="53"/>
      <c r="H42" s="53"/>
      <c r="I42" s="51"/>
      <c r="J42" s="51"/>
      <c r="K42" s="51"/>
      <c r="L42" s="51"/>
      <c r="M42" s="51"/>
      <c r="N42" s="51"/>
      <c r="O42" s="51"/>
      <c r="P42" s="51"/>
      <c r="Q42" s="51"/>
      <c r="R42" s="51"/>
      <c r="S42" s="51"/>
      <c r="T42" s="276"/>
      <c r="U42" s="276"/>
      <c r="V42" s="173"/>
      <c r="W42" s="574"/>
      <c r="X42" s="53"/>
      <c r="Y42" s="51"/>
      <c r="Z42" s="51"/>
    </row>
    <row r="43" spans="1:26" s="55" customFormat="1" ht="12.75" x14ac:dyDescent="0.2">
      <c r="A43" s="51"/>
      <c r="B43" s="51"/>
      <c r="C43" s="51"/>
      <c r="D43" s="51"/>
      <c r="E43" s="53"/>
      <c r="F43" s="51"/>
      <c r="G43" s="53"/>
      <c r="H43" s="53"/>
      <c r="I43" s="51"/>
      <c r="J43" s="51"/>
      <c r="K43" s="51"/>
      <c r="L43" s="51"/>
      <c r="M43" s="51"/>
      <c r="N43" s="51"/>
      <c r="O43" s="51"/>
      <c r="P43" s="51"/>
      <c r="Q43" s="51"/>
      <c r="R43" s="51"/>
      <c r="S43" s="51"/>
      <c r="T43" s="276"/>
      <c r="U43" s="276"/>
      <c r="V43" s="173"/>
      <c r="W43" s="574"/>
      <c r="X43" s="53"/>
      <c r="Y43" s="51"/>
      <c r="Z43" s="51"/>
    </row>
    <row r="44" spans="1:26" s="55" customFormat="1" ht="12.75" x14ac:dyDescent="0.2">
      <c r="A44" s="51"/>
      <c r="B44" s="51"/>
      <c r="C44" s="51"/>
      <c r="D44" s="51"/>
      <c r="E44" s="53"/>
      <c r="F44" s="51"/>
      <c r="G44" s="53"/>
      <c r="H44" s="53"/>
      <c r="I44" s="51"/>
      <c r="J44" s="51"/>
      <c r="K44" s="51"/>
      <c r="L44" s="51"/>
      <c r="M44" s="51"/>
      <c r="N44" s="51"/>
      <c r="O44" s="51"/>
      <c r="P44" s="51"/>
      <c r="Q44" s="51"/>
      <c r="R44" s="51"/>
      <c r="S44" s="51"/>
      <c r="T44" s="276"/>
      <c r="U44" s="276"/>
      <c r="V44" s="173"/>
      <c r="W44" s="574"/>
      <c r="X44" s="53"/>
      <c r="Y44" s="51"/>
      <c r="Z44" s="51"/>
    </row>
    <row r="45" spans="1:26" s="55" customFormat="1" ht="12.75" x14ac:dyDescent="0.2">
      <c r="A45" s="51"/>
      <c r="B45" s="51"/>
      <c r="C45" s="51"/>
      <c r="D45" s="51"/>
      <c r="E45" s="53"/>
      <c r="F45" s="51"/>
      <c r="G45" s="53"/>
      <c r="H45" s="53"/>
      <c r="I45" s="51"/>
      <c r="J45" s="51"/>
      <c r="K45" s="51"/>
      <c r="L45" s="51"/>
      <c r="M45" s="51"/>
      <c r="N45" s="51"/>
      <c r="O45" s="51"/>
      <c r="P45" s="51"/>
      <c r="Q45" s="51"/>
      <c r="R45" s="51"/>
      <c r="S45" s="51"/>
      <c r="T45" s="276"/>
      <c r="U45" s="276"/>
      <c r="V45" s="173"/>
      <c r="W45" s="574"/>
      <c r="X45" s="53"/>
      <c r="Y45" s="51"/>
      <c r="Z45" s="51"/>
    </row>
    <row r="46" spans="1:26" s="55" customFormat="1" ht="12.75" x14ac:dyDescent="0.2">
      <c r="A46" s="51"/>
      <c r="B46" s="51"/>
      <c r="C46" s="51"/>
      <c r="D46" s="51"/>
      <c r="E46" s="53"/>
      <c r="F46" s="51"/>
      <c r="G46" s="53"/>
      <c r="H46" s="53"/>
      <c r="I46" s="51"/>
      <c r="J46" s="51"/>
      <c r="K46" s="51"/>
      <c r="L46" s="51"/>
      <c r="M46" s="51"/>
      <c r="N46" s="51"/>
      <c r="O46" s="51"/>
      <c r="P46" s="51"/>
      <c r="Q46" s="51"/>
      <c r="R46" s="51"/>
      <c r="S46" s="51"/>
      <c r="T46" s="276"/>
      <c r="U46" s="276"/>
      <c r="V46" s="173"/>
      <c r="W46" s="574"/>
      <c r="X46" s="53"/>
      <c r="Y46" s="51"/>
      <c r="Z46" s="51"/>
    </row>
    <row r="47" spans="1:26" s="55" customFormat="1" ht="12.75" x14ac:dyDescent="0.2">
      <c r="A47" s="51"/>
      <c r="B47" s="51"/>
      <c r="C47" s="51"/>
      <c r="D47" s="51"/>
      <c r="E47" s="53"/>
      <c r="F47" s="51"/>
      <c r="G47" s="53"/>
      <c r="H47" s="53"/>
      <c r="I47" s="51"/>
      <c r="J47" s="51"/>
      <c r="K47" s="51"/>
      <c r="L47" s="51"/>
      <c r="M47" s="51"/>
      <c r="N47" s="51"/>
      <c r="O47" s="51"/>
      <c r="P47" s="51"/>
      <c r="Q47" s="51"/>
      <c r="R47" s="51"/>
      <c r="S47" s="51"/>
      <c r="T47" s="276"/>
      <c r="U47" s="276"/>
      <c r="V47" s="173"/>
      <c r="W47" s="574"/>
      <c r="X47" s="53"/>
      <c r="Y47" s="51"/>
      <c r="Z47" s="51"/>
    </row>
    <row r="48" spans="1:26" s="55" customFormat="1" ht="12.75" x14ac:dyDescent="0.2">
      <c r="A48" s="51"/>
      <c r="B48" s="51"/>
      <c r="C48" s="51"/>
      <c r="D48" s="51"/>
      <c r="E48" s="53"/>
      <c r="F48" s="51"/>
      <c r="G48" s="53"/>
      <c r="H48" s="53"/>
      <c r="I48" s="51"/>
      <c r="J48" s="51"/>
      <c r="K48" s="51"/>
      <c r="L48" s="51"/>
      <c r="M48" s="51"/>
      <c r="N48" s="51"/>
      <c r="O48" s="51"/>
      <c r="P48" s="51"/>
      <c r="Q48" s="51"/>
      <c r="R48" s="51"/>
      <c r="S48" s="51"/>
      <c r="T48" s="276"/>
      <c r="U48" s="276"/>
      <c r="V48" s="173"/>
      <c r="W48" s="574"/>
      <c r="X48" s="53"/>
      <c r="Y48" s="51"/>
      <c r="Z48" s="51"/>
    </row>
    <row r="49" spans="1:26" s="55" customFormat="1" ht="12.75" x14ac:dyDescent="0.2">
      <c r="A49" s="51"/>
      <c r="B49" s="51"/>
      <c r="C49" s="51"/>
      <c r="D49" s="51"/>
      <c r="E49" s="53"/>
      <c r="F49" s="51"/>
      <c r="G49" s="53"/>
      <c r="H49" s="53"/>
      <c r="I49" s="51"/>
      <c r="J49" s="51"/>
      <c r="K49" s="51"/>
      <c r="L49" s="51"/>
      <c r="M49" s="51"/>
      <c r="N49" s="51"/>
      <c r="O49" s="51"/>
      <c r="P49" s="51"/>
      <c r="Q49" s="51"/>
      <c r="R49" s="51"/>
      <c r="S49" s="51"/>
      <c r="T49" s="276"/>
      <c r="U49" s="276"/>
      <c r="V49" s="173"/>
      <c r="W49" s="574"/>
      <c r="X49" s="53"/>
      <c r="Y49" s="51"/>
      <c r="Z49" s="51"/>
    </row>
    <row r="50" spans="1:26" s="55" customFormat="1" ht="12.75" x14ac:dyDescent="0.2">
      <c r="A50" s="51"/>
      <c r="B50" s="51"/>
      <c r="C50" s="51"/>
      <c r="D50" s="51"/>
      <c r="E50" s="53"/>
      <c r="F50" s="51"/>
      <c r="G50" s="53"/>
      <c r="H50" s="53"/>
      <c r="I50" s="51"/>
      <c r="J50" s="51"/>
      <c r="K50" s="51"/>
      <c r="L50" s="51"/>
      <c r="M50" s="51"/>
      <c r="N50" s="51"/>
      <c r="O50" s="51"/>
      <c r="P50" s="51"/>
      <c r="Q50" s="51"/>
      <c r="R50" s="51"/>
      <c r="S50" s="51"/>
      <c r="T50" s="276"/>
      <c r="U50" s="276"/>
      <c r="V50" s="173"/>
      <c r="W50" s="574"/>
      <c r="X50" s="53"/>
      <c r="Y50" s="51"/>
      <c r="Z50" s="51"/>
    </row>
    <row r="51" spans="1:26" s="55" customFormat="1" ht="12.75" x14ac:dyDescent="0.2">
      <c r="A51" s="51"/>
      <c r="B51" s="51"/>
      <c r="C51" s="51"/>
      <c r="D51" s="51"/>
      <c r="E51" s="53"/>
      <c r="F51" s="51"/>
      <c r="G51" s="53"/>
      <c r="H51" s="53"/>
      <c r="I51" s="51"/>
      <c r="J51" s="51"/>
      <c r="K51" s="51"/>
      <c r="L51" s="51"/>
      <c r="M51" s="51"/>
      <c r="N51" s="51"/>
      <c r="O51" s="51"/>
      <c r="P51" s="51"/>
      <c r="Q51" s="51"/>
      <c r="R51" s="51"/>
      <c r="S51" s="51"/>
      <c r="T51" s="276"/>
      <c r="U51" s="276"/>
      <c r="V51" s="173"/>
      <c r="W51" s="574"/>
      <c r="X51" s="53"/>
      <c r="Y51" s="51"/>
      <c r="Z51" s="51"/>
    </row>
    <row r="52" spans="1:26" s="55" customFormat="1" ht="12.75" x14ac:dyDescent="0.2">
      <c r="A52" s="51"/>
      <c r="B52" s="51"/>
      <c r="C52" s="51"/>
      <c r="D52" s="51"/>
      <c r="E52" s="53"/>
      <c r="F52" s="51"/>
      <c r="G52" s="53"/>
      <c r="H52" s="53"/>
      <c r="I52" s="51"/>
      <c r="J52" s="51"/>
      <c r="K52" s="51"/>
      <c r="L52" s="51"/>
      <c r="M52" s="51"/>
      <c r="N52" s="51"/>
      <c r="O52" s="51"/>
      <c r="P52" s="51"/>
      <c r="Q52" s="51"/>
      <c r="R52" s="51"/>
      <c r="S52" s="51"/>
      <c r="T52" s="276"/>
      <c r="U52" s="276"/>
      <c r="V52" s="173"/>
      <c r="W52" s="574"/>
      <c r="X52" s="53"/>
      <c r="Y52" s="51"/>
      <c r="Z52" s="51"/>
    </row>
    <row r="53" spans="1:26" s="55" customFormat="1" ht="12.75" x14ac:dyDescent="0.2">
      <c r="A53" s="51"/>
      <c r="B53" s="51"/>
      <c r="C53" s="51"/>
      <c r="D53" s="51"/>
      <c r="E53" s="53"/>
      <c r="F53" s="51"/>
      <c r="G53" s="53"/>
      <c r="H53" s="53"/>
      <c r="I53" s="51"/>
      <c r="J53" s="51"/>
      <c r="K53" s="51"/>
      <c r="L53" s="51"/>
      <c r="M53" s="51"/>
      <c r="N53" s="51"/>
      <c r="O53" s="51"/>
      <c r="P53" s="51"/>
      <c r="Q53" s="51"/>
      <c r="R53" s="51"/>
      <c r="S53" s="51"/>
      <c r="T53" s="276"/>
      <c r="U53" s="276"/>
      <c r="V53" s="173"/>
      <c r="W53" s="574"/>
      <c r="X53" s="53"/>
      <c r="Y53" s="51"/>
      <c r="Z53" s="51"/>
    </row>
    <row r="54" spans="1:26" s="55" customFormat="1" ht="12.75" x14ac:dyDescent="0.2">
      <c r="A54" s="51"/>
      <c r="B54" s="51"/>
      <c r="C54" s="51"/>
      <c r="D54" s="51"/>
      <c r="E54" s="53"/>
      <c r="F54" s="51"/>
      <c r="G54" s="53"/>
      <c r="H54" s="53"/>
      <c r="I54" s="51"/>
      <c r="J54" s="51"/>
      <c r="K54" s="51"/>
      <c r="L54" s="51"/>
      <c r="M54" s="51"/>
      <c r="N54" s="51"/>
      <c r="O54" s="51"/>
      <c r="P54" s="51"/>
      <c r="Q54" s="51"/>
      <c r="R54" s="51"/>
      <c r="S54" s="51"/>
      <c r="T54" s="276"/>
      <c r="U54" s="276"/>
      <c r="V54" s="173"/>
      <c r="W54" s="574"/>
      <c r="X54" s="53"/>
      <c r="Y54" s="51"/>
      <c r="Z54" s="51"/>
    </row>
    <row r="55" spans="1:26" s="55" customFormat="1" ht="12.75" x14ac:dyDescent="0.2">
      <c r="A55" s="51"/>
      <c r="B55" s="51"/>
      <c r="C55" s="51"/>
      <c r="D55" s="51"/>
      <c r="E55" s="53"/>
      <c r="F55" s="51"/>
      <c r="G55" s="53"/>
      <c r="H55" s="53"/>
      <c r="I55" s="51"/>
      <c r="J55" s="51"/>
      <c r="K55" s="51"/>
      <c r="L55" s="51"/>
      <c r="M55" s="51"/>
      <c r="N55" s="51"/>
      <c r="O55" s="51"/>
      <c r="P55" s="51"/>
      <c r="Q55" s="51"/>
      <c r="R55" s="51"/>
      <c r="S55" s="51"/>
      <c r="T55" s="276"/>
      <c r="U55" s="276"/>
      <c r="V55" s="173"/>
      <c r="W55" s="574"/>
      <c r="X55" s="53"/>
      <c r="Y55" s="51"/>
      <c r="Z55" s="51"/>
    </row>
    <row r="56" spans="1:26" s="55" customFormat="1" ht="12.75" x14ac:dyDescent="0.2">
      <c r="A56" s="51"/>
      <c r="B56" s="51"/>
      <c r="C56" s="51"/>
      <c r="D56" s="51"/>
      <c r="E56" s="53"/>
      <c r="F56" s="51"/>
      <c r="G56" s="53"/>
      <c r="H56" s="53"/>
      <c r="I56" s="51"/>
      <c r="J56" s="51"/>
      <c r="K56" s="51"/>
      <c r="L56" s="51"/>
      <c r="M56" s="51"/>
      <c r="N56" s="51"/>
      <c r="O56" s="51"/>
      <c r="P56" s="51"/>
      <c r="Q56" s="51"/>
      <c r="R56" s="51"/>
      <c r="S56" s="51"/>
      <c r="T56" s="276"/>
      <c r="U56" s="276"/>
      <c r="V56" s="173"/>
      <c r="W56" s="574"/>
      <c r="X56" s="53"/>
      <c r="Y56" s="51"/>
      <c r="Z56" s="51"/>
    </row>
    <row r="57" spans="1:26" s="55" customFormat="1" ht="12.75" x14ac:dyDescent="0.2">
      <c r="A57" s="51"/>
      <c r="B57" s="51"/>
      <c r="C57" s="51"/>
      <c r="D57" s="51"/>
      <c r="E57" s="53"/>
      <c r="F57" s="51"/>
      <c r="G57" s="53"/>
      <c r="H57" s="53"/>
      <c r="I57" s="51"/>
      <c r="J57" s="51"/>
      <c r="K57" s="51"/>
      <c r="L57" s="51"/>
      <c r="M57" s="51"/>
      <c r="N57" s="51"/>
      <c r="O57" s="51"/>
      <c r="P57" s="51"/>
      <c r="Q57" s="51"/>
      <c r="R57" s="51"/>
      <c r="S57" s="51"/>
      <c r="T57" s="276"/>
      <c r="U57" s="276"/>
      <c r="V57" s="173"/>
      <c r="W57" s="574"/>
      <c r="X57" s="53"/>
      <c r="Y57" s="51"/>
      <c r="Z57" s="51"/>
    </row>
    <row r="58" spans="1:26" s="55" customFormat="1" ht="12.75" x14ac:dyDescent="0.2">
      <c r="A58" s="51"/>
      <c r="B58" s="51"/>
      <c r="C58" s="51"/>
      <c r="D58" s="51"/>
      <c r="E58" s="53"/>
      <c r="F58" s="51"/>
      <c r="G58" s="53"/>
      <c r="H58" s="53"/>
      <c r="I58" s="51"/>
      <c r="J58" s="51"/>
      <c r="K58" s="51"/>
      <c r="L58" s="51"/>
      <c r="M58" s="51"/>
      <c r="N58" s="51"/>
      <c r="O58" s="51"/>
      <c r="P58" s="51"/>
      <c r="Q58" s="51"/>
      <c r="R58" s="51"/>
      <c r="S58" s="51"/>
      <c r="T58" s="276"/>
      <c r="U58" s="276"/>
      <c r="V58" s="173"/>
      <c r="W58" s="574"/>
      <c r="X58" s="53"/>
      <c r="Y58" s="51"/>
      <c r="Z58" s="51"/>
    </row>
    <row r="59" spans="1:26" s="55" customFormat="1" ht="12.75" x14ac:dyDescent="0.2">
      <c r="A59" s="51"/>
      <c r="B59" s="51"/>
      <c r="C59" s="51"/>
      <c r="D59" s="51"/>
      <c r="E59" s="53"/>
      <c r="F59" s="51"/>
      <c r="G59" s="53"/>
      <c r="H59" s="53"/>
      <c r="I59" s="51"/>
      <c r="J59" s="51"/>
      <c r="K59" s="51"/>
      <c r="L59" s="51"/>
      <c r="M59" s="51"/>
      <c r="N59" s="51"/>
      <c r="O59" s="51"/>
      <c r="P59" s="51"/>
      <c r="Q59" s="51"/>
      <c r="R59" s="51"/>
      <c r="S59" s="51"/>
      <c r="T59" s="276"/>
      <c r="U59" s="276"/>
      <c r="V59" s="173"/>
      <c r="W59" s="574"/>
      <c r="X59" s="53"/>
      <c r="Y59" s="51"/>
      <c r="Z59" s="51"/>
    </row>
    <row r="60" spans="1:26" s="55" customFormat="1" ht="12.75" x14ac:dyDescent="0.2">
      <c r="A60" s="51"/>
      <c r="B60" s="51"/>
      <c r="C60" s="51"/>
      <c r="D60" s="51"/>
      <c r="E60" s="53"/>
      <c r="F60" s="51"/>
      <c r="G60" s="53"/>
      <c r="H60" s="53"/>
      <c r="I60" s="51"/>
      <c r="J60" s="51"/>
      <c r="K60" s="51"/>
      <c r="L60" s="51"/>
      <c r="M60" s="51"/>
      <c r="N60" s="51"/>
      <c r="O60" s="51"/>
      <c r="P60" s="51"/>
      <c r="Q60" s="51"/>
      <c r="R60" s="51"/>
      <c r="S60" s="51"/>
      <c r="T60" s="276"/>
      <c r="U60" s="276"/>
      <c r="V60" s="173"/>
      <c r="W60" s="574"/>
      <c r="X60" s="53"/>
      <c r="Y60" s="51"/>
      <c r="Z60" s="51"/>
    </row>
    <row r="61" spans="1:26" s="55" customFormat="1" ht="12.75" x14ac:dyDescent="0.2">
      <c r="A61" s="51"/>
      <c r="B61" s="51"/>
      <c r="C61" s="51"/>
      <c r="D61" s="51"/>
      <c r="E61" s="53"/>
      <c r="F61" s="51"/>
      <c r="G61" s="53"/>
      <c r="H61" s="53"/>
      <c r="I61" s="51"/>
      <c r="J61" s="51"/>
      <c r="K61" s="51"/>
      <c r="L61" s="51"/>
      <c r="M61" s="51"/>
      <c r="N61" s="51"/>
      <c r="O61" s="51"/>
      <c r="P61" s="51"/>
      <c r="Q61" s="51"/>
      <c r="R61" s="51"/>
      <c r="S61" s="51"/>
      <c r="T61" s="276"/>
      <c r="U61" s="276"/>
      <c r="V61" s="173"/>
      <c r="W61" s="574"/>
      <c r="X61" s="53"/>
      <c r="Y61" s="51"/>
      <c r="Z61" s="51"/>
    </row>
    <row r="62" spans="1:26" s="55" customFormat="1" ht="12.75" x14ac:dyDescent="0.2">
      <c r="A62" s="51"/>
      <c r="B62" s="51"/>
      <c r="C62" s="51"/>
      <c r="D62" s="51"/>
      <c r="E62" s="53"/>
      <c r="F62" s="51"/>
      <c r="G62" s="53"/>
      <c r="H62" s="53"/>
      <c r="I62" s="51"/>
      <c r="J62" s="51"/>
      <c r="K62" s="51"/>
      <c r="L62" s="51"/>
      <c r="M62" s="51"/>
      <c r="N62" s="51"/>
      <c r="O62" s="51"/>
      <c r="P62" s="51"/>
      <c r="Q62" s="51"/>
      <c r="R62" s="51"/>
      <c r="S62" s="51"/>
      <c r="T62" s="276"/>
      <c r="U62" s="276"/>
      <c r="V62" s="173"/>
      <c r="W62" s="574"/>
      <c r="X62" s="53"/>
      <c r="Y62" s="51"/>
      <c r="Z62" s="51"/>
    </row>
    <row r="63" spans="1:26" s="55" customFormat="1" ht="12.75" x14ac:dyDescent="0.2">
      <c r="A63" s="51"/>
      <c r="B63" s="51"/>
      <c r="C63" s="51"/>
      <c r="D63" s="51"/>
      <c r="E63" s="53"/>
      <c r="F63" s="51"/>
      <c r="G63" s="53"/>
      <c r="H63" s="53"/>
      <c r="I63" s="51"/>
      <c r="J63" s="51"/>
      <c r="K63" s="51"/>
      <c r="L63" s="51"/>
      <c r="M63" s="51"/>
      <c r="N63" s="51"/>
      <c r="O63" s="51"/>
      <c r="P63" s="51"/>
      <c r="Q63" s="51"/>
      <c r="R63" s="51"/>
      <c r="S63" s="51"/>
      <c r="T63" s="276"/>
      <c r="U63" s="276"/>
      <c r="V63" s="173"/>
      <c r="W63" s="574"/>
      <c r="X63" s="53"/>
      <c r="Y63" s="51"/>
      <c r="Z63" s="51"/>
    </row>
    <row r="64" spans="1:26" s="55" customFormat="1" ht="12.75" x14ac:dyDescent="0.2">
      <c r="A64" s="51"/>
      <c r="B64" s="51"/>
      <c r="C64" s="51"/>
      <c r="D64" s="51"/>
      <c r="E64" s="53"/>
      <c r="F64" s="51"/>
      <c r="G64" s="53"/>
      <c r="H64" s="53"/>
      <c r="I64" s="51"/>
      <c r="J64" s="51"/>
      <c r="K64" s="51"/>
      <c r="L64" s="51"/>
      <c r="M64" s="51"/>
      <c r="N64" s="51"/>
      <c r="O64" s="51"/>
      <c r="P64" s="51"/>
      <c r="Q64" s="51"/>
      <c r="R64" s="51"/>
      <c r="S64" s="51"/>
      <c r="T64" s="276"/>
      <c r="U64" s="276"/>
      <c r="V64" s="173"/>
      <c r="W64" s="574"/>
      <c r="X64" s="53"/>
      <c r="Y64" s="51"/>
      <c r="Z64" s="51"/>
    </row>
    <row r="65" spans="1:26" s="55" customFormat="1" ht="12.75" x14ac:dyDescent="0.2">
      <c r="A65" s="51"/>
      <c r="B65" s="51"/>
      <c r="C65" s="51"/>
      <c r="D65" s="51"/>
      <c r="E65" s="53"/>
      <c r="F65" s="51"/>
      <c r="G65" s="53"/>
      <c r="H65" s="53"/>
      <c r="I65" s="51"/>
      <c r="J65" s="51"/>
      <c r="K65" s="51"/>
      <c r="L65" s="51"/>
      <c r="M65" s="51"/>
      <c r="N65" s="51"/>
      <c r="O65" s="51"/>
      <c r="P65" s="51"/>
      <c r="Q65" s="51"/>
      <c r="R65" s="51"/>
      <c r="S65" s="51"/>
      <c r="T65" s="276"/>
      <c r="U65" s="276"/>
      <c r="V65" s="173"/>
      <c r="W65" s="574"/>
      <c r="X65" s="53"/>
      <c r="Y65" s="51"/>
      <c r="Z65" s="51"/>
    </row>
    <row r="66" spans="1:26" s="55" customFormat="1" ht="12.75" x14ac:dyDescent="0.2">
      <c r="A66" s="51"/>
      <c r="B66" s="51"/>
      <c r="C66" s="51"/>
      <c r="D66" s="51"/>
      <c r="E66" s="53"/>
      <c r="F66" s="51"/>
      <c r="G66" s="53"/>
      <c r="H66" s="53"/>
      <c r="I66" s="51"/>
      <c r="J66" s="51"/>
      <c r="K66" s="51"/>
      <c r="L66" s="51"/>
      <c r="M66" s="51"/>
      <c r="N66" s="51"/>
      <c r="O66" s="51"/>
      <c r="P66" s="51"/>
      <c r="Q66" s="51"/>
      <c r="R66" s="51"/>
      <c r="S66" s="51"/>
      <c r="T66" s="276"/>
      <c r="U66" s="276"/>
      <c r="V66" s="173"/>
      <c r="W66" s="574"/>
      <c r="X66" s="53"/>
      <c r="Y66" s="51"/>
      <c r="Z66" s="51"/>
    </row>
    <row r="67" spans="1:26" s="55" customFormat="1" ht="12.75" x14ac:dyDescent="0.2">
      <c r="A67" s="51"/>
      <c r="B67" s="51"/>
      <c r="C67" s="51"/>
      <c r="D67" s="51"/>
      <c r="E67" s="53"/>
      <c r="F67" s="51"/>
      <c r="G67" s="53"/>
      <c r="H67" s="53"/>
      <c r="I67" s="51"/>
      <c r="J67" s="51"/>
      <c r="K67" s="51"/>
      <c r="L67" s="51"/>
      <c r="M67" s="51"/>
      <c r="N67" s="51"/>
      <c r="O67" s="51"/>
      <c r="P67" s="51"/>
      <c r="Q67" s="51"/>
      <c r="R67" s="51"/>
      <c r="S67" s="51"/>
      <c r="T67" s="276"/>
      <c r="U67" s="276"/>
      <c r="V67" s="173"/>
      <c r="W67" s="574"/>
      <c r="X67" s="53"/>
      <c r="Y67" s="51"/>
      <c r="Z67" s="51"/>
    </row>
    <row r="68" spans="1:26" s="55" customFormat="1" ht="12.75" x14ac:dyDescent="0.2">
      <c r="A68" s="51"/>
      <c r="B68" s="51"/>
      <c r="C68" s="51"/>
      <c r="D68" s="51"/>
      <c r="E68" s="53"/>
      <c r="F68" s="51"/>
      <c r="G68" s="53"/>
      <c r="H68" s="53"/>
      <c r="I68" s="51"/>
      <c r="J68" s="51"/>
      <c r="K68" s="51"/>
      <c r="L68" s="51"/>
      <c r="M68" s="51"/>
      <c r="N68" s="51"/>
      <c r="O68" s="51"/>
      <c r="P68" s="51"/>
      <c r="Q68" s="51"/>
      <c r="R68" s="51"/>
      <c r="S68" s="51"/>
      <c r="T68" s="276"/>
      <c r="U68" s="276"/>
      <c r="V68" s="173"/>
      <c r="W68" s="574"/>
      <c r="X68" s="53"/>
      <c r="Y68" s="51"/>
      <c r="Z68" s="51"/>
    </row>
    <row r="69" spans="1:26" s="55" customFormat="1" ht="12.75" x14ac:dyDescent="0.2">
      <c r="A69" s="51"/>
      <c r="B69" s="51"/>
      <c r="C69" s="51"/>
      <c r="D69" s="51"/>
      <c r="E69" s="53"/>
      <c r="F69" s="51"/>
      <c r="G69" s="53"/>
      <c r="H69" s="53"/>
      <c r="I69" s="51"/>
      <c r="J69" s="51"/>
      <c r="K69" s="51"/>
      <c r="L69" s="51"/>
      <c r="M69" s="51"/>
      <c r="N69" s="51"/>
      <c r="O69" s="51"/>
      <c r="P69" s="51"/>
      <c r="Q69" s="51"/>
      <c r="R69" s="51"/>
      <c r="S69" s="51"/>
      <c r="T69" s="276"/>
      <c r="U69" s="276"/>
      <c r="V69" s="173"/>
      <c r="W69" s="574"/>
      <c r="X69" s="53"/>
      <c r="Y69" s="51"/>
      <c r="Z69" s="51"/>
    </row>
    <row r="70" spans="1:26" s="55" customFormat="1" ht="12.75" x14ac:dyDescent="0.2">
      <c r="A70" s="51"/>
      <c r="B70" s="51"/>
      <c r="C70" s="51"/>
      <c r="D70" s="51"/>
      <c r="E70" s="53"/>
      <c r="F70" s="51"/>
      <c r="G70" s="53"/>
      <c r="H70" s="53"/>
      <c r="I70" s="51"/>
      <c r="J70" s="51"/>
      <c r="K70" s="51"/>
      <c r="L70" s="51"/>
      <c r="M70" s="51"/>
      <c r="N70" s="51"/>
      <c r="O70" s="51"/>
      <c r="P70" s="51"/>
      <c r="Q70" s="51"/>
      <c r="R70" s="51"/>
      <c r="S70" s="51"/>
      <c r="T70" s="276"/>
      <c r="U70" s="276"/>
      <c r="V70" s="173"/>
      <c r="W70" s="574"/>
      <c r="X70" s="53"/>
      <c r="Y70" s="51"/>
      <c r="Z70" s="51"/>
    </row>
    <row r="71" spans="1:26" s="55" customFormat="1" ht="12.75" x14ac:dyDescent="0.2">
      <c r="A71" s="51"/>
      <c r="B71" s="51"/>
      <c r="C71" s="51"/>
      <c r="D71" s="51"/>
      <c r="E71" s="53"/>
      <c r="F71" s="51"/>
      <c r="G71" s="53"/>
      <c r="H71" s="53"/>
      <c r="I71" s="51"/>
      <c r="J71" s="51"/>
      <c r="K71" s="51"/>
      <c r="L71" s="51"/>
      <c r="M71" s="51"/>
      <c r="N71" s="51"/>
      <c r="O71" s="51"/>
      <c r="P71" s="51"/>
      <c r="Q71" s="51"/>
      <c r="R71" s="51"/>
      <c r="S71" s="51"/>
      <c r="T71" s="276"/>
      <c r="U71" s="276"/>
      <c r="V71" s="173"/>
      <c r="W71" s="574"/>
      <c r="X71" s="53"/>
      <c r="Y71" s="51"/>
      <c r="Z71" s="51"/>
    </row>
    <row r="72" spans="1:26" s="55" customFormat="1" ht="12.75" x14ac:dyDescent="0.2">
      <c r="A72" s="51"/>
      <c r="B72" s="51"/>
      <c r="C72" s="51"/>
      <c r="D72" s="51"/>
      <c r="E72" s="53"/>
      <c r="F72" s="51"/>
      <c r="G72" s="53"/>
      <c r="H72" s="53"/>
      <c r="I72" s="51"/>
      <c r="J72" s="51"/>
      <c r="K72" s="51"/>
      <c r="L72" s="51"/>
      <c r="M72" s="51"/>
      <c r="N72" s="51"/>
      <c r="O72" s="51"/>
      <c r="P72" s="51"/>
      <c r="Q72" s="51"/>
      <c r="R72" s="51"/>
      <c r="S72" s="51"/>
      <c r="T72" s="276"/>
      <c r="U72" s="276"/>
      <c r="V72" s="173"/>
      <c r="W72" s="574"/>
      <c r="X72" s="53"/>
      <c r="Y72" s="51"/>
      <c r="Z72" s="51"/>
    </row>
    <row r="73" spans="1:26" s="55" customFormat="1" ht="12.75" x14ac:dyDescent="0.2">
      <c r="A73" s="51"/>
      <c r="B73" s="51"/>
      <c r="C73" s="51"/>
      <c r="D73" s="51"/>
      <c r="E73" s="53"/>
      <c r="F73" s="51"/>
      <c r="G73" s="53"/>
      <c r="H73" s="53"/>
      <c r="I73" s="51"/>
      <c r="J73" s="51"/>
      <c r="K73" s="51"/>
      <c r="L73" s="51"/>
      <c r="M73" s="51"/>
      <c r="N73" s="51"/>
      <c r="O73" s="51"/>
      <c r="P73" s="51"/>
      <c r="Q73" s="51"/>
      <c r="R73" s="51"/>
      <c r="S73" s="51"/>
      <c r="T73" s="276"/>
      <c r="U73" s="276"/>
      <c r="V73" s="173"/>
      <c r="W73" s="574"/>
      <c r="X73" s="53"/>
      <c r="Y73" s="51"/>
      <c r="Z73" s="51"/>
    </row>
    <row r="74" spans="1:26" s="55" customFormat="1" ht="12.75" x14ac:dyDescent="0.2">
      <c r="A74" s="51"/>
      <c r="B74" s="51"/>
      <c r="C74" s="51"/>
      <c r="D74" s="51"/>
      <c r="E74" s="53"/>
      <c r="F74" s="51"/>
      <c r="G74" s="53"/>
      <c r="H74" s="53"/>
      <c r="I74" s="51"/>
      <c r="J74" s="51"/>
      <c r="K74" s="51"/>
      <c r="L74" s="51"/>
      <c r="M74" s="51"/>
      <c r="N74" s="51"/>
      <c r="O74" s="51"/>
      <c r="P74" s="51"/>
      <c r="Q74" s="51"/>
      <c r="R74" s="51"/>
      <c r="S74" s="51"/>
      <c r="T74" s="276"/>
      <c r="U74" s="276"/>
      <c r="V74" s="173"/>
      <c r="W74" s="574"/>
      <c r="X74" s="53"/>
      <c r="Y74" s="51"/>
      <c r="Z74" s="51"/>
    </row>
    <row r="75" spans="1:26" s="55" customFormat="1" ht="12.75" x14ac:dyDescent="0.2">
      <c r="A75" s="51"/>
      <c r="B75" s="51"/>
      <c r="C75" s="51"/>
      <c r="D75" s="51"/>
      <c r="E75" s="53"/>
      <c r="F75" s="51"/>
      <c r="G75" s="53"/>
      <c r="H75" s="53"/>
      <c r="I75" s="51"/>
      <c r="J75" s="51"/>
      <c r="K75" s="51"/>
      <c r="L75" s="51"/>
      <c r="M75" s="51"/>
      <c r="N75" s="51"/>
      <c r="O75" s="51"/>
      <c r="P75" s="51"/>
      <c r="Q75" s="51"/>
      <c r="R75" s="51"/>
      <c r="S75" s="51"/>
      <c r="T75" s="276"/>
      <c r="U75" s="276"/>
      <c r="V75" s="173"/>
      <c r="W75" s="574"/>
      <c r="X75" s="53"/>
      <c r="Y75" s="51"/>
      <c r="Z75" s="51"/>
    </row>
    <row r="76" spans="1:26" s="55" customFormat="1" ht="12.75" x14ac:dyDescent="0.2">
      <c r="A76" s="51"/>
      <c r="B76" s="51"/>
      <c r="C76" s="51"/>
      <c r="D76" s="51"/>
      <c r="E76" s="53"/>
      <c r="F76" s="51"/>
      <c r="G76" s="53"/>
      <c r="H76" s="53"/>
      <c r="I76" s="51"/>
      <c r="J76" s="51"/>
      <c r="K76" s="51"/>
      <c r="L76" s="51"/>
      <c r="M76" s="51"/>
      <c r="N76" s="51"/>
      <c r="O76" s="51"/>
      <c r="P76" s="51"/>
      <c r="Q76" s="51"/>
      <c r="R76" s="51"/>
      <c r="S76" s="51"/>
      <c r="T76" s="276"/>
      <c r="U76" s="276"/>
      <c r="V76" s="173"/>
      <c r="W76" s="574"/>
      <c r="X76" s="53"/>
      <c r="Y76" s="51"/>
      <c r="Z76" s="51"/>
    </row>
    <row r="77" spans="1:26" s="55" customFormat="1" ht="12.75" x14ac:dyDescent="0.2">
      <c r="A77" s="51"/>
      <c r="B77" s="51"/>
      <c r="C77" s="51"/>
      <c r="D77" s="51"/>
      <c r="E77" s="53"/>
      <c r="F77" s="51"/>
      <c r="G77" s="53"/>
      <c r="H77" s="53"/>
      <c r="I77" s="51"/>
      <c r="J77" s="51"/>
      <c r="K77" s="51"/>
      <c r="L77" s="51"/>
      <c r="M77" s="51"/>
      <c r="N77" s="51"/>
      <c r="O77" s="51"/>
      <c r="P77" s="51"/>
      <c r="Q77" s="51"/>
      <c r="R77" s="51"/>
      <c r="S77" s="51"/>
      <c r="T77" s="276"/>
      <c r="U77" s="276"/>
      <c r="V77" s="173"/>
      <c r="W77" s="574"/>
      <c r="X77" s="53"/>
      <c r="Y77" s="51"/>
      <c r="Z77" s="51"/>
    </row>
    <row r="78" spans="1:26" s="55" customFormat="1" ht="12.75" x14ac:dyDescent="0.2">
      <c r="A78" s="51"/>
      <c r="B78" s="51"/>
      <c r="C78" s="51"/>
      <c r="D78" s="51"/>
      <c r="E78" s="53"/>
      <c r="F78" s="51"/>
      <c r="G78" s="53"/>
      <c r="H78" s="53"/>
      <c r="I78" s="51"/>
      <c r="J78" s="51"/>
      <c r="K78" s="51"/>
      <c r="L78" s="51"/>
      <c r="M78" s="51"/>
      <c r="N78" s="51"/>
      <c r="O78" s="51"/>
      <c r="P78" s="51"/>
      <c r="Q78" s="51"/>
      <c r="R78" s="51"/>
      <c r="S78" s="51"/>
      <c r="T78" s="276"/>
      <c r="U78" s="276"/>
      <c r="V78" s="173"/>
      <c r="W78" s="574"/>
      <c r="X78" s="53"/>
      <c r="Y78" s="51"/>
      <c r="Z78" s="51"/>
    </row>
    <row r="79" spans="1:26" s="55" customFormat="1" ht="12.75" x14ac:dyDescent="0.2">
      <c r="A79" s="51"/>
      <c r="B79" s="51"/>
      <c r="C79" s="51"/>
      <c r="D79" s="51"/>
      <c r="E79" s="53"/>
      <c r="F79" s="51"/>
      <c r="G79" s="53"/>
      <c r="H79" s="53"/>
      <c r="I79" s="51"/>
      <c r="J79" s="51"/>
      <c r="K79" s="51"/>
      <c r="L79" s="51"/>
      <c r="M79" s="51"/>
      <c r="N79" s="51"/>
      <c r="O79" s="51"/>
      <c r="P79" s="51"/>
      <c r="Q79" s="51"/>
      <c r="R79" s="51"/>
      <c r="S79" s="51"/>
      <c r="T79" s="276"/>
      <c r="U79" s="276"/>
      <c r="V79" s="173"/>
      <c r="W79" s="574"/>
      <c r="X79" s="53"/>
      <c r="Y79" s="51"/>
      <c r="Z79" s="51"/>
    </row>
    <row r="80" spans="1:26" s="55" customFormat="1" ht="12.75" x14ac:dyDescent="0.2">
      <c r="A80" s="51"/>
      <c r="B80" s="51"/>
      <c r="C80" s="51"/>
      <c r="D80" s="51"/>
      <c r="E80" s="53"/>
      <c r="F80" s="51"/>
      <c r="G80" s="53"/>
      <c r="H80" s="53"/>
      <c r="I80" s="51"/>
      <c r="J80" s="51"/>
      <c r="K80" s="51"/>
      <c r="L80" s="51"/>
      <c r="M80" s="51"/>
      <c r="N80" s="51"/>
      <c r="O80" s="51"/>
      <c r="P80" s="51"/>
      <c r="Q80" s="51"/>
      <c r="R80" s="51"/>
      <c r="S80" s="51"/>
      <c r="T80" s="276"/>
      <c r="U80" s="276"/>
      <c r="V80" s="173"/>
      <c r="W80" s="574"/>
      <c r="X80" s="53"/>
      <c r="Y80" s="51"/>
      <c r="Z80" s="51"/>
    </row>
    <row r="81" spans="1:26" s="55" customFormat="1" ht="12.75" x14ac:dyDescent="0.2">
      <c r="A81" s="51"/>
      <c r="B81" s="51"/>
      <c r="C81" s="51"/>
      <c r="D81" s="51"/>
      <c r="E81" s="53"/>
      <c r="F81" s="51"/>
      <c r="G81" s="53"/>
      <c r="H81" s="53"/>
      <c r="I81" s="51"/>
      <c r="J81" s="51"/>
      <c r="K81" s="51"/>
      <c r="L81" s="51"/>
      <c r="M81" s="51"/>
      <c r="N81" s="51"/>
      <c r="O81" s="51"/>
      <c r="P81" s="51"/>
      <c r="Q81" s="51"/>
      <c r="R81" s="51"/>
      <c r="S81" s="51"/>
      <c r="T81" s="276"/>
      <c r="U81" s="276"/>
      <c r="V81" s="173"/>
      <c r="W81" s="574"/>
      <c r="X81" s="53"/>
      <c r="Y81" s="51"/>
      <c r="Z81" s="51"/>
    </row>
    <row r="82" spans="1:26" s="55" customFormat="1" ht="12.75" x14ac:dyDescent="0.2">
      <c r="A82" s="51"/>
      <c r="B82" s="51"/>
      <c r="C82" s="51"/>
      <c r="D82" s="51"/>
      <c r="E82" s="53"/>
      <c r="F82" s="51"/>
      <c r="G82" s="53"/>
      <c r="H82" s="53"/>
      <c r="I82" s="51"/>
      <c r="J82" s="51"/>
      <c r="K82" s="51"/>
      <c r="L82" s="51"/>
      <c r="M82" s="51"/>
      <c r="N82" s="51"/>
      <c r="O82" s="51"/>
      <c r="P82" s="51"/>
      <c r="Q82" s="51"/>
      <c r="R82" s="51"/>
      <c r="S82" s="51"/>
      <c r="T82" s="276"/>
      <c r="U82" s="276"/>
      <c r="V82" s="173"/>
      <c r="W82" s="574"/>
      <c r="X82" s="53"/>
      <c r="Y82" s="51"/>
      <c r="Z82" s="51"/>
    </row>
    <row r="83" spans="1:26" s="55" customFormat="1" ht="12.75" x14ac:dyDescent="0.2">
      <c r="A83" s="51"/>
      <c r="B83" s="51"/>
      <c r="C83" s="51"/>
      <c r="D83" s="51"/>
      <c r="E83" s="51"/>
      <c r="F83" s="51"/>
      <c r="G83" s="51"/>
      <c r="H83" s="51"/>
      <c r="I83" s="51"/>
      <c r="J83" s="51"/>
      <c r="K83" s="51"/>
      <c r="L83" s="51"/>
      <c r="M83" s="51"/>
      <c r="N83" s="51"/>
      <c r="O83" s="51"/>
      <c r="P83" s="51"/>
      <c r="Q83" s="51"/>
      <c r="R83" s="51"/>
      <c r="S83" s="51"/>
      <c r="T83" s="51"/>
      <c r="U83" s="51"/>
      <c r="V83" s="173"/>
      <c r="W83" s="574"/>
      <c r="X83" s="51"/>
      <c r="Y83" s="51"/>
      <c r="Z83" s="51"/>
    </row>
    <row r="84" spans="1:26" s="55" customFormat="1" ht="12.75" x14ac:dyDescent="0.2">
      <c r="V84" s="173"/>
      <c r="W84" s="574"/>
    </row>
    <row r="85" spans="1:26" s="55" customFormat="1" ht="12.75" x14ac:dyDescent="0.2">
      <c r="V85" s="173"/>
      <c r="W85" s="574"/>
    </row>
    <row r="86" spans="1:26" s="55" customFormat="1" ht="12.75" x14ac:dyDescent="0.2">
      <c r="V86" s="173"/>
      <c r="W86" s="574"/>
    </row>
    <row r="87" spans="1:26" s="55" customFormat="1" ht="12.75" x14ac:dyDescent="0.2">
      <c r="V87" s="173"/>
      <c r="W87" s="574"/>
    </row>
    <row r="88" spans="1:26" s="55" customFormat="1" ht="12.75" x14ac:dyDescent="0.2">
      <c r="V88" s="173"/>
      <c r="W88" s="574"/>
    </row>
    <row r="89" spans="1:26" s="55" customFormat="1" ht="12.75" x14ac:dyDescent="0.2">
      <c r="V89" s="173"/>
      <c r="W89" s="574"/>
    </row>
    <row r="90" spans="1:26" s="55" customFormat="1" ht="12.75" x14ac:dyDescent="0.2">
      <c r="V90" s="173"/>
      <c r="W90" s="574"/>
    </row>
    <row r="91" spans="1:26" s="55" customFormat="1" ht="12.75" x14ac:dyDescent="0.2">
      <c r="V91" s="173"/>
      <c r="W91" s="574"/>
    </row>
    <row r="92" spans="1:26" s="55" customFormat="1" ht="12.75" x14ac:dyDescent="0.2">
      <c r="V92" s="173"/>
      <c r="W92" s="574"/>
    </row>
    <row r="93" spans="1:26" s="55" customFormat="1" ht="12.75" x14ac:dyDescent="0.2">
      <c r="V93" s="173"/>
      <c r="W93" s="574"/>
    </row>
    <row r="94" spans="1:26" s="55" customFormat="1" ht="12.75" x14ac:dyDescent="0.2">
      <c r="V94" s="173"/>
      <c r="W94" s="574"/>
    </row>
    <row r="95" spans="1:26" s="55" customFormat="1" ht="12.75" x14ac:dyDescent="0.2">
      <c r="V95" s="173"/>
      <c r="W95" s="574"/>
    </row>
    <row r="96" spans="1:26" s="55" customFormat="1" ht="12.75" x14ac:dyDescent="0.2">
      <c r="V96" s="173"/>
      <c r="W96" s="574"/>
    </row>
    <row r="97" spans="22:23" s="55" customFormat="1" ht="12.75" x14ac:dyDescent="0.2">
      <c r="V97" s="173"/>
      <c r="W97" s="574"/>
    </row>
    <row r="98" spans="22:23" s="55" customFormat="1" ht="12.75" x14ac:dyDescent="0.2">
      <c r="V98" s="173"/>
      <c r="W98" s="574"/>
    </row>
    <row r="99" spans="22:23" s="55" customFormat="1" ht="12.75" x14ac:dyDescent="0.2">
      <c r="V99" s="173"/>
      <c r="W99" s="574"/>
    </row>
    <row r="100" spans="22:23" x14ac:dyDescent="0.25">
      <c r="W100" s="13"/>
    </row>
    <row r="101" spans="22:23" x14ac:dyDescent="0.25">
      <c r="W101" s="13"/>
    </row>
    <row r="102" spans="22:23" x14ac:dyDescent="0.25">
      <c r="W102" s="13"/>
    </row>
    <row r="103" spans="22:23" x14ac:dyDescent="0.25">
      <c r="W103" s="13"/>
    </row>
    <row r="104" spans="22:23" x14ac:dyDescent="0.25">
      <c r="W104" s="13"/>
    </row>
    <row r="105" spans="22:23" x14ac:dyDescent="0.25">
      <c r="W105" s="13"/>
    </row>
    <row r="106" spans="22:23" x14ac:dyDescent="0.25">
      <c r="W106" s="13"/>
    </row>
    <row r="107" spans="22:23" x14ac:dyDescent="0.25">
      <c r="W107" s="13"/>
    </row>
    <row r="108" spans="22:23" x14ac:dyDescent="0.25">
      <c r="W108" s="13"/>
    </row>
    <row r="109" spans="22:23" x14ac:dyDescent="0.25">
      <c r="W109" s="13"/>
    </row>
    <row r="110" spans="22:23" x14ac:dyDescent="0.25">
      <c r="W110" s="13"/>
    </row>
    <row r="111" spans="22:23" x14ac:dyDescent="0.25">
      <c r="W111" s="13"/>
    </row>
    <row r="112" spans="22: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sheetData>
  <mergeCells count="28">
    <mergeCell ref="G34:G35"/>
    <mergeCell ref="F34:F35"/>
    <mergeCell ref="A34:A35"/>
    <mergeCell ref="B34:B35"/>
    <mergeCell ref="C34:C35"/>
    <mergeCell ref="D34:D35"/>
    <mergeCell ref="E34:E35"/>
    <mergeCell ref="O29:S29"/>
    <mergeCell ref="T29:X29"/>
    <mergeCell ref="O30:R30"/>
    <mergeCell ref="A29:G29"/>
    <mergeCell ref="H29:N29"/>
    <mergeCell ref="A23:C23"/>
    <mergeCell ref="H23:I23"/>
    <mergeCell ref="H24:I24"/>
    <mergeCell ref="H25:I25"/>
    <mergeCell ref="H26:I26"/>
    <mergeCell ref="A17:C20"/>
    <mergeCell ref="D17:W20"/>
    <mergeCell ref="A22:C22"/>
    <mergeCell ref="E22:F22"/>
    <mergeCell ref="H22:J22"/>
    <mergeCell ref="O34:R34"/>
    <mergeCell ref="O35:R35"/>
    <mergeCell ref="O36:R36"/>
    <mergeCell ref="O33:R33"/>
    <mergeCell ref="O31:R31"/>
    <mergeCell ref="O32:R32"/>
  </mergeCells>
  <conditionalFormatting sqref="W31 W33:W36">
    <cfRule type="containsText" dxfId="44" priority="37" stopIfTrue="1" operator="containsText" text="Cerrada">
      <formula>NOT(ISERROR(SEARCH("Cerrada",W31)))</formula>
    </cfRule>
    <cfRule type="containsText" dxfId="43" priority="38" stopIfTrue="1" operator="containsText" text="En ejecución">
      <formula>NOT(ISERROR(SEARCH("En ejecución",W31)))</formula>
    </cfRule>
    <cfRule type="containsText" dxfId="42" priority="39" stopIfTrue="1" operator="containsText" text="Vencida">
      <formula>NOT(ISERROR(SEARCH("Vencida",W31)))</formula>
    </cfRule>
  </conditionalFormatting>
  <conditionalFormatting sqref="W32">
    <cfRule type="containsText" dxfId="41" priority="34" stopIfTrue="1" operator="containsText" text="Cerrada">
      <formula>NOT(ISERROR(SEARCH("Cerrada",W32)))</formula>
    </cfRule>
    <cfRule type="containsText" dxfId="40" priority="35" stopIfTrue="1" operator="containsText" text="En ejecución">
      <formula>NOT(ISERROR(SEARCH("En ejecución",W32)))</formula>
    </cfRule>
    <cfRule type="containsText" dxfId="39" priority="36" stopIfTrue="1" operator="containsText" text="Vencida">
      <formula>NOT(ISERROR(SEARCH("Vencida",W32)))</formula>
    </cfRule>
  </conditionalFormatting>
  <conditionalFormatting sqref="W32">
    <cfRule type="containsText" dxfId="38" priority="31" stopIfTrue="1" operator="containsText" text="Cerrada">
      <formula>NOT(ISERROR(SEARCH("Cerrada",W32)))</formula>
    </cfRule>
    <cfRule type="containsText" dxfId="37" priority="32" stopIfTrue="1" operator="containsText" text="En ejecución">
      <formula>NOT(ISERROR(SEARCH("En ejecución",W32)))</formula>
    </cfRule>
    <cfRule type="containsText" dxfId="36" priority="33" stopIfTrue="1" operator="containsText" text="Vencida">
      <formula>NOT(ISERROR(SEARCH("Vencida",W32)))</formula>
    </cfRule>
  </conditionalFormatting>
  <conditionalFormatting sqref="W33">
    <cfRule type="containsText" dxfId="35" priority="16" stopIfTrue="1" operator="containsText" text="Cerrada">
      <formula>NOT(ISERROR(SEARCH("Cerrada",W33)))</formula>
    </cfRule>
    <cfRule type="containsText" dxfId="34" priority="17" stopIfTrue="1" operator="containsText" text="En ejecución">
      <formula>NOT(ISERROR(SEARCH("En ejecución",W33)))</formula>
    </cfRule>
    <cfRule type="containsText" dxfId="33" priority="18" stopIfTrue="1" operator="containsText" text="Vencida">
      <formula>NOT(ISERROR(SEARCH("Vencida",W33)))</formula>
    </cfRule>
  </conditionalFormatting>
  <conditionalFormatting sqref="W34">
    <cfRule type="containsText" dxfId="32" priority="13" stopIfTrue="1" operator="containsText" text="Cerrada">
      <formula>NOT(ISERROR(SEARCH("Cerrada",W34)))</formula>
    </cfRule>
    <cfRule type="containsText" dxfId="31" priority="14" stopIfTrue="1" operator="containsText" text="En ejecución">
      <formula>NOT(ISERROR(SEARCH("En ejecución",W34)))</formula>
    </cfRule>
    <cfRule type="containsText" dxfId="30" priority="15" stopIfTrue="1" operator="containsText" text="Vencida">
      <formula>NOT(ISERROR(SEARCH("Vencida",W34)))</formula>
    </cfRule>
  </conditionalFormatting>
  <conditionalFormatting sqref="W35">
    <cfRule type="containsText" dxfId="29" priority="10" stopIfTrue="1" operator="containsText" text="Cerrada">
      <formula>NOT(ISERROR(SEARCH("Cerrada",W35)))</formula>
    </cfRule>
    <cfRule type="containsText" dxfId="28" priority="11" stopIfTrue="1" operator="containsText" text="En ejecución">
      <formula>NOT(ISERROR(SEARCH("En ejecución",W35)))</formula>
    </cfRule>
    <cfRule type="containsText" dxfId="27" priority="12" stopIfTrue="1" operator="containsText" text="Vencida">
      <formula>NOT(ISERROR(SEARCH("Vencida",W35)))</formula>
    </cfRule>
  </conditionalFormatting>
  <conditionalFormatting sqref="W36">
    <cfRule type="containsText" dxfId="26" priority="7" stopIfTrue="1" operator="containsText" text="Cerrada">
      <formula>NOT(ISERROR(SEARCH("Cerrada",W36)))</formula>
    </cfRule>
    <cfRule type="containsText" dxfId="25" priority="8" stopIfTrue="1" operator="containsText" text="En ejecución">
      <formula>NOT(ISERROR(SEARCH("En ejecución",W36)))</formula>
    </cfRule>
    <cfRule type="containsText" dxfId="24" priority="9" stopIfTrue="1" operator="containsText" text="Vencida">
      <formula>NOT(ISERROR(SEARCH("Vencida",W36)))</formula>
    </cfRule>
  </conditionalFormatting>
  <dataValidations count="7">
    <dataValidation type="list" allowBlank="1" showErrorMessage="1"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49 IW65549 SS65549 ACO65549 AMK65549 AWG65549 BGC65549 BPY65549 BZU65549 CJQ65549 CTM65549 DDI65549 DNE65549 DXA65549 EGW65549 EQS65549 FAO65549 FKK65549 FUG65549 GEC65549 GNY65549 GXU65549 HHQ65549 HRM65549 IBI65549 ILE65549 IVA65549 JEW65549 JOS65549 JYO65549 KIK65549 KSG65549 LCC65549 LLY65549 LVU65549 MFQ65549 MPM65549 MZI65549 NJE65549 NTA65549 OCW65549 OMS65549 OWO65549 PGK65549 PQG65549 QAC65549 QJY65549 QTU65549 RDQ65549 RNM65549 RXI65549 SHE65549 SRA65549 TAW65549 TKS65549 TUO65549 UEK65549 UOG65549 UYC65549 VHY65549 VRU65549 WBQ65549 WLM65549 WVI65549 A131085 IW131085 SS131085 ACO131085 AMK131085 AWG131085 BGC131085 BPY131085 BZU131085 CJQ131085 CTM131085 DDI131085 DNE131085 DXA131085 EGW131085 EQS131085 FAO131085 FKK131085 FUG131085 GEC131085 GNY131085 GXU131085 HHQ131085 HRM131085 IBI131085 ILE131085 IVA131085 JEW131085 JOS131085 JYO131085 KIK131085 KSG131085 LCC131085 LLY131085 LVU131085 MFQ131085 MPM131085 MZI131085 NJE131085 NTA131085 OCW131085 OMS131085 OWO131085 PGK131085 PQG131085 QAC131085 QJY131085 QTU131085 RDQ131085 RNM131085 RXI131085 SHE131085 SRA131085 TAW131085 TKS131085 TUO131085 UEK131085 UOG131085 UYC131085 VHY131085 VRU131085 WBQ131085 WLM131085 WVI131085 A196621 IW196621 SS196621 ACO196621 AMK196621 AWG196621 BGC196621 BPY196621 BZU196621 CJQ196621 CTM196621 DDI196621 DNE196621 DXA196621 EGW196621 EQS196621 FAO196621 FKK196621 FUG196621 GEC196621 GNY196621 GXU196621 HHQ196621 HRM196621 IBI196621 ILE196621 IVA196621 JEW196621 JOS196621 JYO196621 KIK196621 KSG196621 LCC196621 LLY196621 LVU196621 MFQ196621 MPM196621 MZI196621 NJE196621 NTA196621 OCW196621 OMS196621 OWO196621 PGK196621 PQG196621 QAC196621 QJY196621 QTU196621 RDQ196621 RNM196621 RXI196621 SHE196621 SRA196621 TAW196621 TKS196621 TUO196621 UEK196621 UOG196621 UYC196621 VHY196621 VRU196621 WBQ196621 WLM196621 WVI196621 A262157 IW262157 SS262157 ACO262157 AMK262157 AWG262157 BGC262157 BPY262157 BZU262157 CJQ262157 CTM262157 DDI262157 DNE262157 DXA262157 EGW262157 EQS262157 FAO262157 FKK262157 FUG262157 GEC262157 GNY262157 GXU262157 HHQ262157 HRM262157 IBI262157 ILE262157 IVA262157 JEW262157 JOS262157 JYO262157 KIK262157 KSG262157 LCC262157 LLY262157 LVU262157 MFQ262157 MPM262157 MZI262157 NJE262157 NTA262157 OCW262157 OMS262157 OWO262157 PGK262157 PQG262157 QAC262157 QJY262157 QTU262157 RDQ262157 RNM262157 RXI262157 SHE262157 SRA262157 TAW262157 TKS262157 TUO262157 UEK262157 UOG262157 UYC262157 VHY262157 VRU262157 WBQ262157 WLM262157 WVI262157 A327693 IW327693 SS327693 ACO327693 AMK327693 AWG327693 BGC327693 BPY327693 BZU327693 CJQ327693 CTM327693 DDI327693 DNE327693 DXA327693 EGW327693 EQS327693 FAO327693 FKK327693 FUG327693 GEC327693 GNY327693 GXU327693 HHQ327693 HRM327693 IBI327693 ILE327693 IVA327693 JEW327693 JOS327693 JYO327693 KIK327693 KSG327693 LCC327693 LLY327693 LVU327693 MFQ327693 MPM327693 MZI327693 NJE327693 NTA327693 OCW327693 OMS327693 OWO327693 PGK327693 PQG327693 QAC327693 QJY327693 QTU327693 RDQ327693 RNM327693 RXI327693 SHE327693 SRA327693 TAW327693 TKS327693 TUO327693 UEK327693 UOG327693 UYC327693 VHY327693 VRU327693 WBQ327693 WLM327693 WVI327693 A393229 IW393229 SS393229 ACO393229 AMK393229 AWG393229 BGC393229 BPY393229 BZU393229 CJQ393229 CTM393229 DDI393229 DNE393229 DXA393229 EGW393229 EQS393229 FAO393229 FKK393229 FUG393229 GEC393229 GNY393229 GXU393229 HHQ393229 HRM393229 IBI393229 ILE393229 IVA393229 JEW393229 JOS393229 JYO393229 KIK393229 KSG393229 LCC393229 LLY393229 LVU393229 MFQ393229 MPM393229 MZI393229 NJE393229 NTA393229 OCW393229 OMS393229 OWO393229 PGK393229 PQG393229 QAC393229 QJY393229 QTU393229 RDQ393229 RNM393229 RXI393229 SHE393229 SRA393229 TAW393229 TKS393229 TUO393229 UEK393229 UOG393229 UYC393229 VHY393229 VRU393229 WBQ393229 WLM393229 WVI393229 A458765 IW458765 SS458765 ACO458765 AMK458765 AWG458765 BGC458765 BPY458765 BZU458765 CJQ458765 CTM458765 DDI458765 DNE458765 DXA458765 EGW458765 EQS458765 FAO458765 FKK458765 FUG458765 GEC458765 GNY458765 GXU458765 HHQ458765 HRM458765 IBI458765 ILE458765 IVA458765 JEW458765 JOS458765 JYO458765 KIK458765 KSG458765 LCC458765 LLY458765 LVU458765 MFQ458765 MPM458765 MZI458765 NJE458765 NTA458765 OCW458765 OMS458765 OWO458765 PGK458765 PQG458765 QAC458765 QJY458765 QTU458765 RDQ458765 RNM458765 RXI458765 SHE458765 SRA458765 TAW458765 TKS458765 TUO458765 UEK458765 UOG458765 UYC458765 VHY458765 VRU458765 WBQ458765 WLM458765 WVI458765 A524301 IW524301 SS524301 ACO524301 AMK524301 AWG524301 BGC524301 BPY524301 BZU524301 CJQ524301 CTM524301 DDI524301 DNE524301 DXA524301 EGW524301 EQS524301 FAO524301 FKK524301 FUG524301 GEC524301 GNY524301 GXU524301 HHQ524301 HRM524301 IBI524301 ILE524301 IVA524301 JEW524301 JOS524301 JYO524301 KIK524301 KSG524301 LCC524301 LLY524301 LVU524301 MFQ524301 MPM524301 MZI524301 NJE524301 NTA524301 OCW524301 OMS524301 OWO524301 PGK524301 PQG524301 QAC524301 QJY524301 QTU524301 RDQ524301 RNM524301 RXI524301 SHE524301 SRA524301 TAW524301 TKS524301 TUO524301 UEK524301 UOG524301 UYC524301 VHY524301 VRU524301 WBQ524301 WLM524301 WVI524301 A589837 IW589837 SS589837 ACO589837 AMK589837 AWG589837 BGC589837 BPY589837 BZU589837 CJQ589837 CTM589837 DDI589837 DNE589837 DXA589837 EGW589837 EQS589837 FAO589837 FKK589837 FUG589837 GEC589837 GNY589837 GXU589837 HHQ589837 HRM589837 IBI589837 ILE589837 IVA589837 JEW589837 JOS589837 JYO589837 KIK589837 KSG589837 LCC589837 LLY589837 LVU589837 MFQ589837 MPM589837 MZI589837 NJE589837 NTA589837 OCW589837 OMS589837 OWO589837 PGK589837 PQG589837 QAC589837 QJY589837 QTU589837 RDQ589837 RNM589837 RXI589837 SHE589837 SRA589837 TAW589837 TKS589837 TUO589837 UEK589837 UOG589837 UYC589837 VHY589837 VRU589837 WBQ589837 WLM589837 WVI589837 A655373 IW655373 SS655373 ACO655373 AMK655373 AWG655373 BGC655373 BPY655373 BZU655373 CJQ655373 CTM655373 DDI655373 DNE655373 DXA655373 EGW655373 EQS655373 FAO655373 FKK655373 FUG655373 GEC655373 GNY655373 GXU655373 HHQ655373 HRM655373 IBI655373 ILE655373 IVA655373 JEW655373 JOS655373 JYO655373 KIK655373 KSG655373 LCC655373 LLY655373 LVU655373 MFQ655373 MPM655373 MZI655373 NJE655373 NTA655373 OCW655373 OMS655373 OWO655373 PGK655373 PQG655373 QAC655373 QJY655373 QTU655373 RDQ655373 RNM655373 RXI655373 SHE655373 SRA655373 TAW655373 TKS655373 TUO655373 UEK655373 UOG655373 UYC655373 VHY655373 VRU655373 WBQ655373 WLM655373 WVI655373 A720909 IW720909 SS720909 ACO720909 AMK720909 AWG720909 BGC720909 BPY720909 BZU720909 CJQ720909 CTM720909 DDI720909 DNE720909 DXA720909 EGW720909 EQS720909 FAO720909 FKK720909 FUG720909 GEC720909 GNY720909 GXU720909 HHQ720909 HRM720909 IBI720909 ILE720909 IVA720909 JEW720909 JOS720909 JYO720909 KIK720909 KSG720909 LCC720909 LLY720909 LVU720909 MFQ720909 MPM720909 MZI720909 NJE720909 NTA720909 OCW720909 OMS720909 OWO720909 PGK720909 PQG720909 QAC720909 QJY720909 QTU720909 RDQ720909 RNM720909 RXI720909 SHE720909 SRA720909 TAW720909 TKS720909 TUO720909 UEK720909 UOG720909 UYC720909 VHY720909 VRU720909 WBQ720909 WLM720909 WVI720909 A786445 IW786445 SS786445 ACO786445 AMK786445 AWG786445 BGC786445 BPY786445 BZU786445 CJQ786445 CTM786445 DDI786445 DNE786445 DXA786445 EGW786445 EQS786445 FAO786445 FKK786445 FUG786445 GEC786445 GNY786445 GXU786445 HHQ786445 HRM786445 IBI786445 ILE786445 IVA786445 JEW786445 JOS786445 JYO786445 KIK786445 KSG786445 LCC786445 LLY786445 LVU786445 MFQ786445 MPM786445 MZI786445 NJE786445 NTA786445 OCW786445 OMS786445 OWO786445 PGK786445 PQG786445 QAC786445 QJY786445 QTU786445 RDQ786445 RNM786445 RXI786445 SHE786445 SRA786445 TAW786445 TKS786445 TUO786445 UEK786445 UOG786445 UYC786445 VHY786445 VRU786445 WBQ786445 WLM786445 WVI786445 A851981 IW851981 SS851981 ACO851981 AMK851981 AWG851981 BGC851981 BPY851981 BZU851981 CJQ851981 CTM851981 DDI851981 DNE851981 DXA851981 EGW851981 EQS851981 FAO851981 FKK851981 FUG851981 GEC851981 GNY851981 GXU851981 HHQ851981 HRM851981 IBI851981 ILE851981 IVA851981 JEW851981 JOS851981 JYO851981 KIK851981 KSG851981 LCC851981 LLY851981 LVU851981 MFQ851981 MPM851981 MZI851981 NJE851981 NTA851981 OCW851981 OMS851981 OWO851981 PGK851981 PQG851981 QAC851981 QJY851981 QTU851981 RDQ851981 RNM851981 RXI851981 SHE851981 SRA851981 TAW851981 TKS851981 TUO851981 UEK851981 UOG851981 UYC851981 VHY851981 VRU851981 WBQ851981 WLM851981 WVI851981 A917517 IW917517 SS917517 ACO917517 AMK917517 AWG917517 BGC917517 BPY917517 BZU917517 CJQ917517 CTM917517 DDI917517 DNE917517 DXA917517 EGW917517 EQS917517 FAO917517 FKK917517 FUG917517 GEC917517 GNY917517 GXU917517 HHQ917517 HRM917517 IBI917517 ILE917517 IVA917517 JEW917517 JOS917517 JYO917517 KIK917517 KSG917517 LCC917517 LLY917517 LVU917517 MFQ917517 MPM917517 MZI917517 NJE917517 NTA917517 OCW917517 OMS917517 OWO917517 PGK917517 PQG917517 QAC917517 QJY917517 QTU917517 RDQ917517 RNM917517 RXI917517 SHE917517 SRA917517 TAW917517 TKS917517 TUO917517 UEK917517 UOG917517 UYC917517 VHY917517 VRU917517 WBQ917517 WLM917517 WVI917517 A983053 IW983053 SS983053 ACO983053 AMK983053 AWG983053 BGC983053 BPY983053 BZU983053 CJQ983053 CTM983053 DDI983053 DNE983053 DXA983053 EGW983053 EQS983053 FAO983053 FKK983053 FUG983053 GEC983053 GNY983053 GXU983053 HHQ983053 HRM983053 IBI983053 ILE983053 IVA983053 JEW983053 JOS983053 JYO983053 KIK983053 KSG983053 LCC983053 LLY983053 LVU983053 MFQ983053 MPM983053 MZI983053 NJE983053 NTA983053 OCW983053 OMS983053 OWO983053 PGK983053 PQG983053 QAC983053 QJY983053 QTU983053 RDQ983053 RNM983053 RXI983053 SHE983053 SRA983053 TAW983053 TKS983053 TUO983053 UEK983053 UOG983053 UYC983053 VHY983053 VRU983053 WBQ983053 WLM983053 WVI983053">
      <formula1>PROCESOS</formula1>
    </dataValidation>
    <dataValidation type="list" allowBlank="1" showInputMessage="1" showErrorMessage="1" sqref="B65561 IX65561 ST65561 ACP65561 AML65561 AWH65561 BGD65561 BPZ65561 BZV65561 CJR65561 CTN65561 DDJ65561 DNF65561 DXB65561 EGX65561 EQT65561 FAP65561 FKL65561 FUH65561 GED65561 GNZ65561 GXV65561 HHR65561 HRN65561 IBJ65561 ILF65561 IVB65561 JEX65561 JOT65561 JYP65561 KIL65561 KSH65561 LCD65561 LLZ65561 LVV65561 MFR65561 MPN65561 MZJ65561 NJF65561 NTB65561 OCX65561 OMT65561 OWP65561 PGL65561 PQH65561 QAD65561 QJZ65561 QTV65561 RDR65561 RNN65561 RXJ65561 SHF65561 SRB65561 TAX65561 TKT65561 TUP65561 UEL65561 UOH65561 UYD65561 VHZ65561 VRV65561 WBR65561 WLN65561 WVJ65561 B131097 IX131097 ST131097 ACP131097 AML131097 AWH131097 BGD131097 BPZ131097 BZV131097 CJR131097 CTN131097 DDJ131097 DNF131097 DXB131097 EGX131097 EQT131097 FAP131097 FKL131097 FUH131097 GED131097 GNZ131097 GXV131097 HHR131097 HRN131097 IBJ131097 ILF131097 IVB131097 JEX131097 JOT131097 JYP131097 KIL131097 KSH131097 LCD131097 LLZ131097 LVV131097 MFR131097 MPN131097 MZJ131097 NJF131097 NTB131097 OCX131097 OMT131097 OWP131097 PGL131097 PQH131097 QAD131097 QJZ131097 QTV131097 RDR131097 RNN131097 RXJ131097 SHF131097 SRB131097 TAX131097 TKT131097 TUP131097 UEL131097 UOH131097 UYD131097 VHZ131097 VRV131097 WBR131097 WLN131097 WVJ131097 B196633 IX196633 ST196633 ACP196633 AML196633 AWH196633 BGD196633 BPZ196633 BZV196633 CJR196633 CTN196633 DDJ196633 DNF196633 DXB196633 EGX196633 EQT196633 FAP196633 FKL196633 FUH196633 GED196633 GNZ196633 GXV196633 HHR196633 HRN196633 IBJ196633 ILF196633 IVB196633 JEX196633 JOT196633 JYP196633 KIL196633 KSH196633 LCD196633 LLZ196633 LVV196633 MFR196633 MPN196633 MZJ196633 NJF196633 NTB196633 OCX196633 OMT196633 OWP196633 PGL196633 PQH196633 QAD196633 QJZ196633 QTV196633 RDR196633 RNN196633 RXJ196633 SHF196633 SRB196633 TAX196633 TKT196633 TUP196633 UEL196633 UOH196633 UYD196633 VHZ196633 VRV196633 WBR196633 WLN196633 WVJ196633 B262169 IX262169 ST262169 ACP262169 AML262169 AWH262169 BGD262169 BPZ262169 BZV262169 CJR262169 CTN262169 DDJ262169 DNF262169 DXB262169 EGX262169 EQT262169 FAP262169 FKL262169 FUH262169 GED262169 GNZ262169 GXV262169 HHR262169 HRN262169 IBJ262169 ILF262169 IVB262169 JEX262169 JOT262169 JYP262169 KIL262169 KSH262169 LCD262169 LLZ262169 LVV262169 MFR262169 MPN262169 MZJ262169 NJF262169 NTB262169 OCX262169 OMT262169 OWP262169 PGL262169 PQH262169 QAD262169 QJZ262169 QTV262169 RDR262169 RNN262169 RXJ262169 SHF262169 SRB262169 TAX262169 TKT262169 TUP262169 UEL262169 UOH262169 UYD262169 VHZ262169 VRV262169 WBR262169 WLN262169 WVJ262169 B327705 IX327705 ST327705 ACP327705 AML327705 AWH327705 BGD327705 BPZ327705 BZV327705 CJR327705 CTN327705 DDJ327705 DNF327705 DXB327705 EGX327705 EQT327705 FAP327705 FKL327705 FUH327705 GED327705 GNZ327705 GXV327705 HHR327705 HRN327705 IBJ327705 ILF327705 IVB327705 JEX327705 JOT327705 JYP327705 KIL327705 KSH327705 LCD327705 LLZ327705 LVV327705 MFR327705 MPN327705 MZJ327705 NJF327705 NTB327705 OCX327705 OMT327705 OWP327705 PGL327705 PQH327705 QAD327705 QJZ327705 QTV327705 RDR327705 RNN327705 RXJ327705 SHF327705 SRB327705 TAX327705 TKT327705 TUP327705 UEL327705 UOH327705 UYD327705 VHZ327705 VRV327705 WBR327705 WLN327705 WVJ327705 B393241 IX393241 ST393241 ACP393241 AML393241 AWH393241 BGD393241 BPZ393241 BZV393241 CJR393241 CTN393241 DDJ393241 DNF393241 DXB393241 EGX393241 EQT393241 FAP393241 FKL393241 FUH393241 GED393241 GNZ393241 GXV393241 HHR393241 HRN393241 IBJ393241 ILF393241 IVB393241 JEX393241 JOT393241 JYP393241 KIL393241 KSH393241 LCD393241 LLZ393241 LVV393241 MFR393241 MPN393241 MZJ393241 NJF393241 NTB393241 OCX393241 OMT393241 OWP393241 PGL393241 PQH393241 QAD393241 QJZ393241 QTV393241 RDR393241 RNN393241 RXJ393241 SHF393241 SRB393241 TAX393241 TKT393241 TUP393241 UEL393241 UOH393241 UYD393241 VHZ393241 VRV393241 WBR393241 WLN393241 WVJ393241 B458777 IX458777 ST458777 ACP458777 AML458777 AWH458777 BGD458777 BPZ458777 BZV458777 CJR458777 CTN458777 DDJ458777 DNF458777 DXB458777 EGX458777 EQT458777 FAP458777 FKL458777 FUH458777 GED458777 GNZ458777 GXV458777 HHR458777 HRN458777 IBJ458777 ILF458777 IVB458777 JEX458777 JOT458777 JYP458777 KIL458777 KSH458777 LCD458777 LLZ458777 LVV458777 MFR458777 MPN458777 MZJ458777 NJF458777 NTB458777 OCX458777 OMT458777 OWP458777 PGL458777 PQH458777 QAD458777 QJZ458777 QTV458777 RDR458777 RNN458777 RXJ458777 SHF458777 SRB458777 TAX458777 TKT458777 TUP458777 UEL458777 UOH458777 UYD458777 VHZ458777 VRV458777 WBR458777 WLN458777 WVJ458777 B524313 IX524313 ST524313 ACP524313 AML524313 AWH524313 BGD524313 BPZ524313 BZV524313 CJR524313 CTN524313 DDJ524313 DNF524313 DXB524313 EGX524313 EQT524313 FAP524313 FKL524313 FUH524313 GED524313 GNZ524313 GXV524313 HHR524313 HRN524313 IBJ524313 ILF524313 IVB524313 JEX524313 JOT524313 JYP524313 KIL524313 KSH524313 LCD524313 LLZ524313 LVV524313 MFR524313 MPN524313 MZJ524313 NJF524313 NTB524313 OCX524313 OMT524313 OWP524313 PGL524313 PQH524313 QAD524313 QJZ524313 QTV524313 RDR524313 RNN524313 RXJ524313 SHF524313 SRB524313 TAX524313 TKT524313 TUP524313 UEL524313 UOH524313 UYD524313 VHZ524313 VRV524313 WBR524313 WLN524313 WVJ524313 B589849 IX589849 ST589849 ACP589849 AML589849 AWH589849 BGD589849 BPZ589849 BZV589849 CJR589849 CTN589849 DDJ589849 DNF589849 DXB589849 EGX589849 EQT589849 FAP589849 FKL589849 FUH589849 GED589849 GNZ589849 GXV589849 HHR589849 HRN589849 IBJ589849 ILF589849 IVB589849 JEX589849 JOT589849 JYP589849 KIL589849 KSH589849 LCD589849 LLZ589849 LVV589849 MFR589849 MPN589849 MZJ589849 NJF589849 NTB589849 OCX589849 OMT589849 OWP589849 PGL589849 PQH589849 QAD589849 QJZ589849 QTV589849 RDR589849 RNN589849 RXJ589849 SHF589849 SRB589849 TAX589849 TKT589849 TUP589849 UEL589849 UOH589849 UYD589849 VHZ589849 VRV589849 WBR589849 WLN589849 WVJ589849 B655385 IX655385 ST655385 ACP655385 AML655385 AWH655385 BGD655385 BPZ655385 BZV655385 CJR655385 CTN655385 DDJ655385 DNF655385 DXB655385 EGX655385 EQT655385 FAP655385 FKL655385 FUH655385 GED655385 GNZ655385 GXV655385 HHR655385 HRN655385 IBJ655385 ILF655385 IVB655385 JEX655385 JOT655385 JYP655385 KIL655385 KSH655385 LCD655385 LLZ655385 LVV655385 MFR655385 MPN655385 MZJ655385 NJF655385 NTB655385 OCX655385 OMT655385 OWP655385 PGL655385 PQH655385 QAD655385 QJZ655385 QTV655385 RDR655385 RNN655385 RXJ655385 SHF655385 SRB655385 TAX655385 TKT655385 TUP655385 UEL655385 UOH655385 UYD655385 VHZ655385 VRV655385 WBR655385 WLN655385 WVJ655385 B720921 IX720921 ST720921 ACP720921 AML720921 AWH720921 BGD720921 BPZ720921 BZV720921 CJR720921 CTN720921 DDJ720921 DNF720921 DXB720921 EGX720921 EQT720921 FAP720921 FKL720921 FUH720921 GED720921 GNZ720921 GXV720921 HHR720921 HRN720921 IBJ720921 ILF720921 IVB720921 JEX720921 JOT720921 JYP720921 KIL720921 KSH720921 LCD720921 LLZ720921 LVV720921 MFR720921 MPN720921 MZJ720921 NJF720921 NTB720921 OCX720921 OMT720921 OWP720921 PGL720921 PQH720921 QAD720921 QJZ720921 QTV720921 RDR720921 RNN720921 RXJ720921 SHF720921 SRB720921 TAX720921 TKT720921 TUP720921 UEL720921 UOH720921 UYD720921 VHZ720921 VRV720921 WBR720921 WLN720921 WVJ720921 B786457 IX786457 ST786457 ACP786457 AML786457 AWH786457 BGD786457 BPZ786457 BZV786457 CJR786457 CTN786457 DDJ786457 DNF786457 DXB786457 EGX786457 EQT786457 FAP786457 FKL786457 FUH786457 GED786457 GNZ786457 GXV786457 HHR786457 HRN786457 IBJ786457 ILF786457 IVB786457 JEX786457 JOT786457 JYP786457 KIL786457 KSH786457 LCD786457 LLZ786457 LVV786457 MFR786457 MPN786457 MZJ786457 NJF786457 NTB786457 OCX786457 OMT786457 OWP786457 PGL786457 PQH786457 QAD786457 QJZ786457 QTV786457 RDR786457 RNN786457 RXJ786457 SHF786457 SRB786457 TAX786457 TKT786457 TUP786457 UEL786457 UOH786457 UYD786457 VHZ786457 VRV786457 WBR786457 WLN786457 WVJ786457 B851993 IX851993 ST851993 ACP851993 AML851993 AWH851993 BGD851993 BPZ851993 BZV851993 CJR851993 CTN851993 DDJ851993 DNF851993 DXB851993 EGX851993 EQT851993 FAP851993 FKL851993 FUH851993 GED851993 GNZ851993 GXV851993 HHR851993 HRN851993 IBJ851993 ILF851993 IVB851993 JEX851993 JOT851993 JYP851993 KIL851993 KSH851993 LCD851993 LLZ851993 LVV851993 MFR851993 MPN851993 MZJ851993 NJF851993 NTB851993 OCX851993 OMT851993 OWP851993 PGL851993 PQH851993 QAD851993 QJZ851993 QTV851993 RDR851993 RNN851993 RXJ851993 SHF851993 SRB851993 TAX851993 TKT851993 TUP851993 UEL851993 UOH851993 UYD851993 VHZ851993 VRV851993 WBR851993 WLN851993 WVJ851993 B917529 IX917529 ST917529 ACP917529 AML917529 AWH917529 BGD917529 BPZ917529 BZV917529 CJR917529 CTN917529 DDJ917529 DNF917529 DXB917529 EGX917529 EQT917529 FAP917529 FKL917529 FUH917529 GED917529 GNZ917529 GXV917529 HHR917529 HRN917529 IBJ917529 ILF917529 IVB917529 JEX917529 JOT917529 JYP917529 KIL917529 KSH917529 LCD917529 LLZ917529 LVV917529 MFR917529 MPN917529 MZJ917529 NJF917529 NTB917529 OCX917529 OMT917529 OWP917529 PGL917529 PQH917529 QAD917529 QJZ917529 QTV917529 RDR917529 RNN917529 RXJ917529 SHF917529 SRB917529 TAX917529 TKT917529 TUP917529 UEL917529 UOH917529 UYD917529 VHZ917529 VRV917529 WBR917529 WLN917529 WVJ917529 B983065 IX983065 ST983065 ACP983065 AML983065 AWH983065 BGD983065 BPZ983065 BZV983065 CJR983065 CTN983065 DDJ983065 DNF983065 DXB983065 EGX983065 EQT983065 FAP983065 FKL983065 FUH983065 GED983065 GNZ983065 GXV983065 HHR983065 HRN983065 IBJ983065 ILF983065 IVB983065 JEX983065 JOT983065 JYP983065 KIL983065 KSH983065 LCD983065 LLZ983065 LVV983065 MFR983065 MPN983065 MZJ983065 NJF983065 NTB983065 OCX983065 OMT983065 OWP983065 PGL983065 PQH983065 QAD983065 QJZ983065 QTV983065 RDR983065 RNN983065 RXJ983065 SHF983065 SRB983065 TAX983065 TKT983065 TUP983065 UEL983065 UOH983065 UYD983065 VHZ983065 VRV983065 WBR983065 WLN983065 WVJ983065 B31:B32 B36 B33:B34">
      <formula1>$F$2:$F$6</formula1>
    </dataValidation>
    <dataValidation type="list" allowBlank="1" showInputMessage="1" showErrorMessage="1" sqref="C65561 IY65561 SU65561 ACQ65561 AMM65561 AWI65561 BGE65561 BQA65561 BZW65561 CJS65561 CTO65561 DDK65561 DNG65561 DXC65561 EGY65561 EQU65561 FAQ65561 FKM65561 FUI65561 GEE65561 GOA65561 GXW65561 HHS65561 HRO65561 IBK65561 ILG65561 IVC65561 JEY65561 JOU65561 JYQ65561 KIM65561 KSI65561 LCE65561 LMA65561 LVW65561 MFS65561 MPO65561 MZK65561 NJG65561 NTC65561 OCY65561 OMU65561 OWQ65561 PGM65561 PQI65561 QAE65561 QKA65561 QTW65561 RDS65561 RNO65561 RXK65561 SHG65561 SRC65561 TAY65561 TKU65561 TUQ65561 UEM65561 UOI65561 UYE65561 VIA65561 VRW65561 WBS65561 WLO65561 WVK65561 C131097 IY131097 SU131097 ACQ131097 AMM131097 AWI131097 BGE131097 BQA131097 BZW131097 CJS131097 CTO131097 DDK131097 DNG131097 DXC131097 EGY131097 EQU131097 FAQ131097 FKM131097 FUI131097 GEE131097 GOA131097 GXW131097 HHS131097 HRO131097 IBK131097 ILG131097 IVC131097 JEY131097 JOU131097 JYQ131097 KIM131097 KSI131097 LCE131097 LMA131097 LVW131097 MFS131097 MPO131097 MZK131097 NJG131097 NTC131097 OCY131097 OMU131097 OWQ131097 PGM131097 PQI131097 QAE131097 QKA131097 QTW131097 RDS131097 RNO131097 RXK131097 SHG131097 SRC131097 TAY131097 TKU131097 TUQ131097 UEM131097 UOI131097 UYE131097 VIA131097 VRW131097 WBS131097 WLO131097 WVK131097 C196633 IY196633 SU196633 ACQ196633 AMM196633 AWI196633 BGE196633 BQA196633 BZW196633 CJS196633 CTO196633 DDK196633 DNG196633 DXC196633 EGY196633 EQU196633 FAQ196633 FKM196633 FUI196633 GEE196633 GOA196633 GXW196633 HHS196633 HRO196633 IBK196633 ILG196633 IVC196633 JEY196633 JOU196633 JYQ196633 KIM196633 KSI196633 LCE196633 LMA196633 LVW196633 MFS196633 MPO196633 MZK196633 NJG196633 NTC196633 OCY196633 OMU196633 OWQ196633 PGM196633 PQI196633 QAE196633 QKA196633 QTW196633 RDS196633 RNO196633 RXK196633 SHG196633 SRC196633 TAY196633 TKU196633 TUQ196633 UEM196633 UOI196633 UYE196633 VIA196633 VRW196633 WBS196633 WLO196633 WVK196633 C262169 IY262169 SU262169 ACQ262169 AMM262169 AWI262169 BGE262169 BQA262169 BZW262169 CJS262169 CTO262169 DDK262169 DNG262169 DXC262169 EGY262169 EQU262169 FAQ262169 FKM262169 FUI262169 GEE262169 GOA262169 GXW262169 HHS262169 HRO262169 IBK262169 ILG262169 IVC262169 JEY262169 JOU262169 JYQ262169 KIM262169 KSI262169 LCE262169 LMA262169 LVW262169 MFS262169 MPO262169 MZK262169 NJG262169 NTC262169 OCY262169 OMU262169 OWQ262169 PGM262169 PQI262169 QAE262169 QKA262169 QTW262169 RDS262169 RNO262169 RXK262169 SHG262169 SRC262169 TAY262169 TKU262169 TUQ262169 UEM262169 UOI262169 UYE262169 VIA262169 VRW262169 WBS262169 WLO262169 WVK262169 C327705 IY327705 SU327705 ACQ327705 AMM327705 AWI327705 BGE327705 BQA327705 BZW327705 CJS327705 CTO327705 DDK327705 DNG327705 DXC327705 EGY327705 EQU327705 FAQ327705 FKM327705 FUI327705 GEE327705 GOA327705 GXW327705 HHS327705 HRO327705 IBK327705 ILG327705 IVC327705 JEY327705 JOU327705 JYQ327705 KIM327705 KSI327705 LCE327705 LMA327705 LVW327705 MFS327705 MPO327705 MZK327705 NJG327705 NTC327705 OCY327705 OMU327705 OWQ327705 PGM327705 PQI327705 QAE327705 QKA327705 QTW327705 RDS327705 RNO327705 RXK327705 SHG327705 SRC327705 TAY327705 TKU327705 TUQ327705 UEM327705 UOI327705 UYE327705 VIA327705 VRW327705 WBS327705 WLO327705 WVK327705 C393241 IY393241 SU393241 ACQ393241 AMM393241 AWI393241 BGE393241 BQA393241 BZW393241 CJS393241 CTO393241 DDK393241 DNG393241 DXC393241 EGY393241 EQU393241 FAQ393241 FKM393241 FUI393241 GEE393241 GOA393241 GXW393241 HHS393241 HRO393241 IBK393241 ILG393241 IVC393241 JEY393241 JOU393241 JYQ393241 KIM393241 KSI393241 LCE393241 LMA393241 LVW393241 MFS393241 MPO393241 MZK393241 NJG393241 NTC393241 OCY393241 OMU393241 OWQ393241 PGM393241 PQI393241 QAE393241 QKA393241 QTW393241 RDS393241 RNO393241 RXK393241 SHG393241 SRC393241 TAY393241 TKU393241 TUQ393241 UEM393241 UOI393241 UYE393241 VIA393241 VRW393241 WBS393241 WLO393241 WVK393241 C458777 IY458777 SU458777 ACQ458777 AMM458777 AWI458777 BGE458777 BQA458777 BZW458777 CJS458777 CTO458777 DDK458777 DNG458777 DXC458777 EGY458777 EQU458777 FAQ458777 FKM458777 FUI458777 GEE458777 GOA458777 GXW458777 HHS458777 HRO458777 IBK458777 ILG458777 IVC458777 JEY458777 JOU458777 JYQ458777 KIM458777 KSI458777 LCE458777 LMA458777 LVW458777 MFS458777 MPO458777 MZK458777 NJG458777 NTC458777 OCY458777 OMU458777 OWQ458777 PGM458777 PQI458777 QAE458777 QKA458777 QTW458777 RDS458777 RNO458777 RXK458777 SHG458777 SRC458777 TAY458777 TKU458777 TUQ458777 UEM458777 UOI458777 UYE458777 VIA458777 VRW458777 WBS458777 WLO458777 WVK458777 C524313 IY524313 SU524313 ACQ524313 AMM524313 AWI524313 BGE524313 BQA524313 BZW524313 CJS524313 CTO524313 DDK524313 DNG524313 DXC524313 EGY524313 EQU524313 FAQ524313 FKM524313 FUI524313 GEE524313 GOA524313 GXW524313 HHS524313 HRO524313 IBK524313 ILG524313 IVC524313 JEY524313 JOU524313 JYQ524313 KIM524313 KSI524313 LCE524313 LMA524313 LVW524313 MFS524313 MPO524313 MZK524313 NJG524313 NTC524313 OCY524313 OMU524313 OWQ524313 PGM524313 PQI524313 QAE524313 QKA524313 QTW524313 RDS524313 RNO524313 RXK524313 SHG524313 SRC524313 TAY524313 TKU524313 TUQ524313 UEM524313 UOI524313 UYE524313 VIA524313 VRW524313 WBS524313 WLO524313 WVK524313 C589849 IY589849 SU589849 ACQ589849 AMM589849 AWI589849 BGE589849 BQA589849 BZW589849 CJS589849 CTO589849 DDK589849 DNG589849 DXC589849 EGY589849 EQU589849 FAQ589849 FKM589849 FUI589849 GEE589849 GOA589849 GXW589849 HHS589849 HRO589849 IBK589849 ILG589849 IVC589849 JEY589849 JOU589849 JYQ589849 KIM589849 KSI589849 LCE589849 LMA589849 LVW589849 MFS589849 MPO589849 MZK589849 NJG589849 NTC589849 OCY589849 OMU589849 OWQ589849 PGM589849 PQI589849 QAE589849 QKA589849 QTW589849 RDS589849 RNO589849 RXK589849 SHG589849 SRC589849 TAY589849 TKU589849 TUQ589849 UEM589849 UOI589849 UYE589849 VIA589849 VRW589849 WBS589849 WLO589849 WVK589849 C655385 IY655385 SU655385 ACQ655385 AMM655385 AWI655385 BGE655385 BQA655385 BZW655385 CJS655385 CTO655385 DDK655385 DNG655385 DXC655385 EGY655385 EQU655385 FAQ655385 FKM655385 FUI655385 GEE655385 GOA655385 GXW655385 HHS655385 HRO655385 IBK655385 ILG655385 IVC655385 JEY655385 JOU655385 JYQ655385 KIM655385 KSI655385 LCE655385 LMA655385 LVW655385 MFS655385 MPO655385 MZK655385 NJG655385 NTC655385 OCY655385 OMU655385 OWQ655385 PGM655385 PQI655385 QAE655385 QKA655385 QTW655385 RDS655385 RNO655385 RXK655385 SHG655385 SRC655385 TAY655385 TKU655385 TUQ655385 UEM655385 UOI655385 UYE655385 VIA655385 VRW655385 WBS655385 WLO655385 WVK655385 C720921 IY720921 SU720921 ACQ720921 AMM720921 AWI720921 BGE720921 BQA720921 BZW720921 CJS720921 CTO720921 DDK720921 DNG720921 DXC720921 EGY720921 EQU720921 FAQ720921 FKM720921 FUI720921 GEE720921 GOA720921 GXW720921 HHS720921 HRO720921 IBK720921 ILG720921 IVC720921 JEY720921 JOU720921 JYQ720921 KIM720921 KSI720921 LCE720921 LMA720921 LVW720921 MFS720921 MPO720921 MZK720921 NJG720921 NTC720921 OCY720921 OMU720921 OWQ720921 PGM720921 PQI720921 QAE720921 QKA720921 QTW720921 RDS720921 RNO720921 RXK720921 SHG720921 SRC720921 TAY720921 TKU720921 TUQ720921 UEM720921 UOI720921 UYE720921 VIA720921 VRW720921 WBS720921 WLO720921 WVK720921 C786457 IY786457 SU786457 ACQ786457 AMM786457 AWI786457 BGE786457 BQA786457 BZW786457 CJS786457 CTO786457 DDK786457 DNG786457 DXC786457 EGY786457 EQU786457 FAQ786457 FKM786457 FUI786457 GEE786457 GOA786457 GXW786457 HHS786457 HRO786457 IBK786457 ILG786457 IVC786457 JEY786457 JOU786457 JYQ786457 KIM786457 KSI786457 LCE786457 LMA786457 LVW786457 MFS786457 MPO786457 MZK786457 NJG786457 NTC786457 OCY786457 OMU786457 OWQ786457 PGM786457 PQI786457 QAE786457 QKA786457 QTW786457 RDS786457 RNO786457 RXK786457 SHG786457 SRC786457 TAY786457 TKU786457 TUQ786457 UEM786457 UOI786457 UYE786457 VIA786457 VRW786457 WBS786457 WLO786457 WVK786457 C851993 IY851993 SU851993 ACQ851993 AMM851993 AWI851993 BGE851993 BQA851993 BZW851993 CJS851993 CTO851993 DDK851993 DNG851993 DXC851993 EGY851993 EQU851993 FAQ851993 FKM851993 FUI851993 GEE851993 GOA851993 GXW851993 HHS851993 HRO851993 IBK851993 ILG851993 IVC851993 JEY851993 JOU851993 JYQ851993 KIM851993 KSI851993 LCE851993 LMA851993 LVW851993 MFS851993 MPO851993 MZK851993 NJG851993 NTC851993 OCY851993 OMU851993 OWQ851993 PGM851993 PQI851993 QAE851993 QKA851993 QTW851993 RDS851993 RNO851993 RXK851993 SHG851993 SRC851993 TAY851993 TKU851993 TUQ851993 UEM851993 UOI851993 UYE851993 VIA851993 VRW851993 WBS851993 WLO851993 WVK851993 C917529 IY917529 SU917529 ACQ917529 AMM917529 AWI917529 BGE917529 BQA917529 BZW917529 CJS917529 CTO917529 DDK917529 DNG917529 DXC917529 EGY917529 EQU917529 FAQ917529 FKM917529 FUI917529 GEE917529 GOA917529 GXW917529 HHS917529 HRO917529 IBK917529 ILG917529 IVC917529 JEY917529 JOU917529 JYQ917529 KIM917529 KSI917529 LCE917529 LMA917529 LVW917529 MFS917529 MPO917529 MZK917529 NJG917529 NTC917529 OCY917529 OMU917529 OWQ917529 PGM917529 PQI917529 QAE917529 QKA917529 QTW917529 RDS917529 RNO917529 RXK917529 SHG917529 SRC917529 TAY917529 TKU917529 TUQ917529 UEM917529 UOI917529 UYE917529 VIA917529 VRW917529 WBS917529 WLO917529 WVK917529 C983065 IY983065 SU983065 ACQ983065 AMM983065 AWI983065 BGE983065 BQA983065 BZW983065 CJS983065 CTO983065 DDK983065 DNG983065 DXC983065 EGY983065 EQU983065 FAQ983065 FKM983065 FUI983065 GEE983065 GOA983065 GXW983065 HHS983065 HRO983065 IBK983065 ILG983065 IVC983065 JEY983065 JOU983065 JYQ983065 KIM983065 KSI983065 LCE983065 LMA983065 LVW983065 MFS983065 MPO983065 MZK983065 NJG983065 NTC983065 OCY983065 OMU983065 OWQ983065 PGM983065 PQI983065 QAE983065 QKA983065 QTW983065 RDS983065 RNO983065 RXK983065 SHG983065 SRC983065 TAY983065 TKU983065 TUQ983065 UEM983065 UOI983065 UYE983065 VIA983065 VRW983065 WBS983065 WLO983065 WVK983065 C31:C32 C36 C33:C34">
      <formula1>$D$2:$D$13</formula1>
    </dataValidation>
    <dataValidation type="list" allowBlank="1" showInputMessage="1" showErrorMessage="1" sqref="F65561 JB65561 SX65561 ACT65561 AMP65561 AWL65561 BGH65561 BQD65561 BZZ65561 CJV65561 CTR65561 DDN65561 DNJ65561 DXF65561 EHB65561 EQX65561 FAT65561 FKP65561 FUL65561 GEH65561 GOD65561 GXZ65561 HHV65561 HRR65561 IBN65561 ILJ65561 IVF65561 JFB65561 JOX65561 JYT65561 KIP65561 KSL65561 LCH65561 LMD65561 LVZ65561 MFV65561 MPR65561 MZN65561 NJJ65561 NTF65561 ODB65561 OMX65561 OWT65561 PGP65561 PQL65561 QAH65561 QKD65561 QTZ65561 RDV65561 RNR65561 RXN65561 SHJ65561 SRF65561 TBB65561 TKX65561 TUT65561 UEP65561 UOL65561 UYH65561 VID65561 VRZ65561 WBV65561 WLR65561 WVN65561 F131097 JB131097 SX131097 ACT131097 AMP131097 AWL131097 BGH131097 BQD131097 BZZ131097 CJV131097 CTR131097 DDN131097 DNJ131097 DXF131097 EHB131097 EQX131097 FAT131097 FKP131097 FUL131097 GEH131097 GOD131097 GXZ131097 HHV131097 HRR131097 IBN131097 ILJ131097 IVF131097 JFB131097 JOX131097 JYT131097 KIP131097 KSL131097 LCH131097 LMD131097 LVZ131097 MFV131097 MPR131097 MZN131097 NJJ131097 NTF131097 ODB131097 OMX131097 OWT131097 PGP131097 PQL131097 QAH131097 QKD131097 QTZ131097 RDV131097 RNR131097 RXN131097 SHJ131097 SRF131097 TBB131097 TKX131097 TUT131097 UEP131097 UOL131097 UYH131097 VID131097 VRZ131097 WBV131097 WLR131097 WVN131097 F196633 JB196633 SX196633 ACT196633 AMP196633 AWL196633 BGH196633 BQD196633 BZZ196633 CJV196633 CTR196633 DDN196633 DNJ196633 DXF196633 EHB196633 EQX196633 FAT196633 FKP196633 FUL196633 GEH196633 GOD196633 GXZ196633 HHV196633 HRR196633 IBN196633 ILJ196633 IVF196633 JFB196633 JOX196633 JYT196633 KIP196633 KSL196633 LCH196633 LMD196633 LVZ196633 MFV196633 MPR196633 MZN196633 NJJ196633 NTF196633 ODB196633 OMX196633 OWT196633 PGP196633 PQL196633 QAH196633 QKD196633 QTZ196633 RDV196633 RNR196633 RXN196633 SHJ196633 SRF196633 TBB196633 TKX196633 TUT196633 UEP196633 UOL196633 UYH196633 VID196633 VRZ196633 WBV196633 WLR196633 WVN196633 F262169 JB262169 SX262169 ACT262169 AMP262169 AWL262169 BGH262169 BQD262169 BZZ262169 CJV262169 CTR262169 DDN262169 DNJ262169 DXF262169 EHB262169 EQX262169 FAT262169 FKP262169 FUL262169 GEH262169 GOD262169 GXZ262169 HHV262169 HRR262169 IBN262169 ILJ262169 IVF262169 JFB262169 JOX262169 JYT262169 KIP262169 KSL262169 LCH262169 LMD262169 LVZ262169 MFV262169 MPR262169 MZN262169 NJJ262169 NTF262169 ODB262169 OMX262169 OWT262169 PGP262169 PQL262169 QAH262169 QKD262169 QTZ262169 RDV262169 RNR262169 RXN262169 SHJ262169 SRF262169 TBB262169 TKX262169 TUT262169 UEP262169 UOL262169 UYH262169 VID262169 VRZ262169 WBV262169 WLR262169 WVN262169 F327705 JB327705 SX327705 ACT327705 AMP327705 AWL327705 BGH327705 BQD327705 BZZ327705 CJV327705 CTR327705 DDN327705 DNJ327705 DXF327705 EHB327705 EQX327705 FAT327705 FKP327705 FUL327705 GEH327705 GOD327705 GXZ327705 HHV327705 HRR327705 IBN327705 ILJ327705 IVF327705 JFB327705 JOX327705 JYT327705 KIP327705 KSL327705 LCH327705 LMD327705 LVZ327705 MFV327705 MPR327705 MZN327705 NJJ327705 NTF327705 ODB327705 OMX327705 OWT327705 PGP327705 PQL327705 QAH327705 QKD327705 QTZ327705 RDV327705 RNR327705 RXN327705 SHJ327705 SRF327705 TBB327705 TKX327705 TUT327705 UEP327705 UOL327705 UYH327705 VID327705 VRZ327705 WBV327705 WLR327705 WVN327705 F393241 JB393241 SX393241 ACT393241 AMP393241 AWL393241 BGH393241 BQD393241 BZZ393241 CJV393241 CTR393241 DDN393241 DNJ393241 DXF393241 EHB393241 EQX393241 FAT393241 FKP393241 FUL393241 GEH393241 GOD393241 GXZ393241 HHV393241 HRR393241 IBN393241 ILJ393241 IVF393241 JFB393241 JOX393241 JYT393241 KIP393241 KSL393241 LCH393241 LMD393241 LVZ393241 MFV393241 MPR393241 MZN393241 NJJ393241 NTF393241 ODB393241 OMX393241 OWT393241 PGP393241 PQL393241 QAH393241 QKD393241 QTZ393241 RDV393241 RNR393241 RXN393241 SHJ393241 SRF393241 TBB393241 TKX393241 TUT393241 UEP393241 UOL393241 UYH393241 VID393241 VRZ393241 WBV393241 WLR393241 WVN393241 F458777 JB458777 SX458777 ACT458777 AMP458777 AWL458777 BGH458777 BQD458777 BZZ458777 CJV458777 CTR458777 DDN458777 DNJ458777 DXF458777 EHB458777 EQX458777 FAT458777 FKP458777 FUL458777 GEH458777 GOD458777 GXZ458777 HHV458777 HRR458777 IBN458777 ILJ458777 IVF458777 JFB458777 JOX458777 JYT458777 KIP458777 KSL458777 LCH458777 LMD458777 LVZ458777 MFV458777 MPR458777 MZN458777 NJJ458777 NTF458777 ODB458777 OMX458777 OWT458777 PGP458777 PQL458777 QAH458777 QKD458777 QTZ458777 RDV458777 RNR458777 RXN458777 SHJ458777 SRF458777 TBB458777 TKX458777 TUT458777 UEP458777 UOL458777 UYH458777 VID458777 VRZ458777 WBV458777 WLR458777 WVN458777 F524313 JB524313 SX524313 ACT524313 AMP524313 AWL524313 BGH524313 BQD524313 BZZ524313 CJV524313 CTR524313 DDN524313 DNJ524313 DXF524313 EHB524313 EQX524313 FAT524313 FKP524313 FUL524313 GEH524313 GOD524313 GXZ524313 HHV524313 HRR524313 IBN524313 ILJ524313 IVF524313 JFB524313 JOX524313 JYT524313 KIP524313 KSL524313 LCH524313 LMD524313 LVZ524313 MFV524313 MPR524313 MZN524313 NJJ524313 NTF524313 ODB524313 OMX524313 OWT524313 PGP524313 PQL524313 QAH524313 QKD524313 QTZ524313 RDV524313 RNR524313 RXN524313 SHJ524313 SRF524313 TBB524313 TKX524313 TUT524313 UEP524313 UOL524313 UYH524313 VID524313 VRZ524313 WBV524313 WLR524313 WVN524313 F589849 JB589849 SX589849 ACT589849 AMP589849 AWL589849 BGH589849 BQD589849 BZZ589849 CJV589849 CTR589849 DDN589849 DNJ589849 DXF589849 EHB589849 EQX589849 FAT589849 FKP589849 FUL589849 GEH589849 GOD589849 GXZ589849 HHV589849 HRR589849 IBN589849 ILJ589849 IVF589849 JFB589849 JOX589849 JYT589849 KIP589849 KSL589849 LCH589849 LMD589849 LVZ589849 MFV589849 MPR589849 MZN589849 NJJ589849 NTF589849 ODB589849 OMX589849 OWT589849 PGP589849 PQL589849 QAH589849 QKD589849 QTZ589849 RDV589849 RNR589849 RXN589849 SHJ589849 SRF589849 TBB589849 TKX589849 TUT589849 UEP589849 UOL589849 UYH589849 VID589849 VRZ589849 WBV589849 WLR589849 WVN589849 F655385 JB655385 SX655385 ACT655385 AMP655385 AWL655385 BGH655385 BQD655385 BZZ655385 CJV655385 CTR655385 DDN655385 DNJ655385 DXF655385 EHB655385 EQX655385 FAT655385 FKP655385 FUL655385 GEH655385 GOD655385 GXZ655385 HHV655385 HRR655385 IBN655385 ILJ655385 IVF655385 JFB655385 JOX655385 JYT655385 KIP655385 KSL655385 LCH655385 LMD655385 LVZ655385 MFV655385 MPR655385 MZN655385 NJJ655385 NTF655385 ODB655385 OMX655385 OWT655385 PGP655385 PQL655385 QAH655385 QKD655385 QTZ655385 RDV655385 RNR655385 RXN655385 SHJ655385 SRF655385 TBB655385 TKX655385 TUT655385 UEP655385 UOL655385 UYH655385 VID655385 VRZ655385 WBV655385 WLR655385 WVN655385 F720921 JB720921 SX720921 ACT720921 AMP720921 AWL720921 BGH720921 BQD720921 BZZ720921 CJV720921 CTR720921 DDN720921 DNJ720921 DXF720921 EHB720921 EQX720921 FAT720921 FKP720921 FUL720921 GEH720921 GOD720921 GXZ720921 HHV720921 HRR720921 IBN720921 ILJ720921 IVF720921 JFB720921 JOX720921 JYT720921 KIP720921 KSL720921 LCH720921 LMD720921 LVZ720921 MFV720921 MPR720921 MZN720921 NJJ720921 NTF720921 ODB720921 OMX720921 OWT720921 PGP720921 PQL720921 QAH720921 QKD720921 QTZ720921 RDV720921 RNR720921 RXN720921 SHJ720921 SRF720921 TBB720921 TKX720921 TUT720921 UEP720921 UOL720921 UYH720921 VID720921 VRZ720921 WBV720921 WLR720921 WVN720921 F786457 JB786457 SX786457 ACT786457 AMP786457 AWL786457 BGH786457 BQD786457 BZZ786457 CJV786457 CTR786457 DDN786457 DNJ786457 DXF786457 EHB786457 EQX786457 FAT786457 FKP786457 FUL786457 GEH786457 GOD786457 GXZ786457 HHV786457 HRR786457 IBN786457 ILJ786457 IVF786457 JFB786457 JOX786457 JYT786457 KIP786457 KSL786457 LCH786457 LMD786457 LVZ786457 MFV786457 MPR786457 MZN786457 NJJ786457 NTF786457 ODB786457 OMX786457 OWT786457 PGP786457 PQL786457 QAH786457 QKD786457 QTZ786457 RDV786457 RNR786457 RXN786457 SHJ786457 SRF786457 TBB786457 TKX786457 TUT786457 UEP786457 UOL786457 UYH786457 VID786457 VRZ786457 WBV786457 WLR786457 WVN786457 F851993 JB851993 SX851993 ACT851993 AMP851993 AWL851993 BGH851993 BQD851993 BZZ851993 CJV851993 CTR851993 DDN851993 DNJ851993 DXF851993 EHB851993 EQX851993 FAT851993 FKP851993 FUL851993 GEH851993 GOD851993 GXZ851993 HHV851993 HRR851993 IBN851993 ILJ851993 IVF851993 JFB851993 JOX851993 JYT851993 KIP851993 KSL851993 LCH851993 LMD851993 LVZ851993 MFV851993 MPR851993 MZN851993 NJJ851993 NTF851993 ODB851993 OMX851993 OWT851993 PGP851993 PQL851993 QAH851993 QKD851993 QTZ851993 RDV851993 RNR851993 RXN851993 SHJ851993 SRF851993 TBB851993 TKX851993 TUT851993 UEP851993 UOL851993 UYH851993 VID851993 VRZ851993 WBV851993 WLR851993 WVN851993 F917529 JB917529 SX917529 ACT917529 AMP917529 AWL917529 BGH917529 BQD917529 BZZ917529 CJV917529 CTR917529 DDN917529 DNJ917529 DXF917529 EHB917529 EQX917529 FAT917529 FKP917529 FUL917529 GEH917529 GOD917529 GXZ917529 HHV917529 HRR917529 IBN917529 ILJ917529 IVF917529 JFB917529 JOX917529 JYT917529 KIP917529 KSL917529 LCH917529 LMD917529 LVZ917529 MFV917529 MPR917529 MZN917529 NJJ917529 NTF917529 ODB917529 OMX917529 OWT917529 PGP917529 PQL917529 QAH917529 QKD917529 QTZ917529 RDV917529 RNR917529 RXN917529 SHJ917529 SRF917529 TBB917529 TKX917529 TUT917529 UEP917529 UOL917529 UYH917529 VID917529 VRZ917529 WBV917529 WLR917529 WVN917529 F983065 JB983065 SX983065 ACT983065 AMP983065 AWL983065 BGH983065 BQD983065 BZZ983065 CJV983065 CTR983065 DDN983065 DNJ983065 DXF983065 EHB983065 EQX983065 FAT983065 FKP983065 FUL983065 GEH983065 GOD983065 GXZ983065 HHV983065 HRR983065 IBN983065 ILJ983065 IVF983065 JFB983065 JOX983065 JYT983065 KIP983065 KSL983065 LCH983065 LMD983065 LVZ983065 MFV983065 MPR983065 MZN983065 NJJ983065 NTF983065 ODB983065 OMX983065 OWT983065 PGP983065 PQL983065 QAH983065 QKD983065 QTZ983065 RDV983065 RNR983065 RXN983065 SHJ983065 SRF983065 TBB983065 TKX983065 TUT983065 UEP983065 UOL983065 UYH983065 VID983065 VRZ983065 WBV983065 WLR983065 WVN983065">
      <formula1>$G$2:$G$5</formula1>
    </dataValidation>
    <dataValidation type="list" allowBlank="1" showInputMessage="1" showErrorMessage="1" sqref="I65561 JE65561 TA65561 ACW65561 AMS65561 AWO65561 BGK65561 BQG65561 CAC65561 CJY65561 CTU65561 DDQ65561 DNM65561 DXI65561 EHE65561 ERA65561 FAW65561 FKS65561 FUO65561 GEK65561 GOG65561 GYC65561 HHY65561 HRU65561 IBQ65561 ILM65561 IVI65561 JFE65561 JPA65561 JYW65561 KIS65561 KSO65561 LCK65561 LMG65561 LWC65561 MFY65561 MPU65561 MZQ65561 NJM65561 NTI65561 ODE65561 ONA65561 OWW65561 PGS65561 PQO65561 QAK65561 QKG65561 QUC65561 RDY65561 RNU65561 RXQ65561 SHM65561 SRI65561 TBE65561 TLA65561 TUW65561 UES65561 UOO65561 UYK65561 VIG65561 VSC65561 WBY65561 WLU65561 WVQ65561 I131097 JE131097 TA131097 ACW131097 AMS131097 AWO131097 BGK131097 BQG131097 CAC131097 CJY131097 CTU131097 DDQ131097 DNM131097 DXI131097 EHE131097 ERA131097 FAW131097 FKS131097 FUO131097 GEK131097 GOG131097 GYC131097 HHY131097 HRU131097 IBQ131097 ILM131097 IVI131097 JFE131097 JPA131097 JYW131097 KIS131097 KSO131097 LCK131097 LMG131097 LWC131097 MFY131097 MPU131097 MZQ131097 NJM131097 NTI131097 ODE131097 ONA131097 OWW131097 PGS131097 PQO131097 QAK131097 QKG131097 QUC131097 RDY131097 RNU131097 RXQ131097 SHM131097 SRI131097 TBE131097 TLA131097 TUW131097 UES131097 UOO131097 UYK131097 VIG131097 VSC131097 WBY131097 WLU131097 WVQ131097 I196633 JE196633 TA196633 ACW196633 AMS196633 AWO196633 BGK196633 BQG196633 CAC196633 CJY196633 CTU196633 DDQ196633 DNM196633 DXI196633 EHE196633 ERA196633 FAW196633 FKS196633 FUO196633 GEK196633 GOG196633 GYC196633 HHY196633 HRU196633 IBQ196633 ILM196633 IVI196633 JFE196633 JPA196633 JYW196633 KIS196633 KSO196633 LCK196633 LMG196633 LWC196633 MFY196633 MPU196633 MZQ196633 NJM196633 NTI196633 ODE196633 ONA196633 OWW196633 PGS196633 PQO196633 QAK196633 QKG196633 QUC196633 RDY196633 RNU196633 RXQ196633 SHM196633 SRI196633 TBE196633 TLA196633 TUW196633 UES196633 UOO196633 UYK196633 VIG196633 VSC196633 WBY196633 WLU196633 WVQ196633 I262169 JE262169 TA262169 ACW262169 AMS262169 AWO262169 BGK262169 BQG262169 CAC262169 CJY262169 CTU262169 DDQ262169 DNM262169 DXI262169 EHE262169 ERA262169 FAW262169 FKS262169 FUO262169 GEK262169 GOG262169 GYC262169 HHY262169 HRU262169 IBQ262169 ILM262169 IVI262169 JFE262169 JPA262169 JYW262169 KIS262169 KSO262169 LCK262169 LMG262169 LWC262169 MFY262169 MPU262169 MZQ262169 NJM262169 NTI262169 ODE262169 ONA262169 OWW262169 PGS262169 PQO262169 QAK262169 QKG262169 QUC262169 RDY262169 RNU262169 RXQ262169 SHM262169 SRI262169 TBE262169 TLA262169 TUW262169 UES262169 UOO262169 UYK262169 VIG262169 VSC262169 WBY262169 WLU262169 WVQ262169 I327705 JE327705 TA327705 ACW327705 AMS327705 AWO327705 BGK327705 BQG327705 CAC327705 CJY327705 CTU327705 DDQ327705 DNM327705 DXI327705 EHE327705 ERA327705 FAW327705 FKS327705 FUO327705 GEK327705 GOG327705 GYC327705 HHY327705 HRU327705 IBQ327705 ILM327705 IVI327705 JFE327705 JPA327705 JYW327705 KIS327705 KSO327705 LCK327705 LMG327705 LWC327705 MFY327705 MPU327705 MZQ327705 NJM327705 NTI327705 ODE327705 ONA327705 OWW327705 PGS327705 PQO327705 QAK327705 QKG327705 QUC327705 RDY327705 RNU327705 RXQ327705 SHM327705 SRI327705 TBE327705 TLA327705 TUW327705 UES327705 UOO327705 UYK327705 VIG327705 VSC327705 WBY327705 WLU327705 WVQ327705 I393241 JE393241 TA393241 ACW393241 AMS393241 AWO393241 BGK393241 BQG393241 CAC393241 CJY393241 CTU393241 DDQ393241 DNM393241 DXI393241 EHE393241 ERA393241 FAW393241 FKS393241 FUO393241 GEK393241 GOG393241 GYC393241 HHY393241 HRU393241 IBQ393241 ILM393241 IVI393241 JFE393241 JPA393241 JYW393241 KIS393241 KSO393241 LCK393241 LMG393241 LWC393241 MFY393241 MPU393241 MZQ393241 NJM393241 NTI393241 ODE393241 ONA393241 OWW393241 PGS393241 PQO393241 QAK393241 QKG393241 QUC393241 RDY393241 RNU393241 RXQ393241 SHM393241 SRI393241 TBE393241 TLA393241 TUW393241 UES393241 UOO393241 UYK393241 VIG393241 VSC393241 WBY393241 WLU393241 WVQ393241 I458777 JE458777 TA458777 ACW458777 AMS458777 AWO458777 BGK458777 BQG458777 CAC458777 CJY458777 CTU458777 DDQ458777 DNM458777 DXI458777 EHE458777 ERA458777 FAW458777 FKS458777 FUO458777 GEK458777 GOG458777 GYC458777 HHY458777 HRU458777 IBQ458777 ILM458777 IVI458777 JFE458777 JPA458777 JYW458777 KIS458777 KSO458777 LCK458777 LMG458777 LWC458777 MFY458777 MPU458777 MZQ458777 NJM458777 NTI458777 ODE458777 ONA458777 OWW458777 PGS458777 PQO458777 QAK458777 QKG458777 QUC458777 RDY458777 RNU458777 RXQ458777 SHM458777 SRI458777 TBE458777 TLA458777 TUW458777 UES458777 UOO458777 UYK458777 VIG458777 VSC458777 WBY458777 WLU458777 WVQ458777 I524313 JE524313 TA524313 ACW524313 AMS524313 AWO524313 BGK524313 BQG524313 CAC524313 CJY524313 CTU524313 DDQ524313 DNM524313 DXI524313 EHE524313 ERA524313 FAW524313 FKS524313 FUO524313 GEK524313 GOG524313 GYC524313 HHY524313 HRU524313 IBQ524313 ILM524313 IVI524313 JFE524313 JPA524313 JYW524313 KIS524313 KSO524313 LCK524313 LMG524313 LWC524313 MFY524313 MPU524313 MZQ524313 NJM524313 NTI524313 ODE524313 ONA524313 OWW524313 PGS524313 PQO524313 QAK524313 QKG524313 QUC524313 RDY524313 RNU524313 RXQ524313 SHM524313 SRI524313 TBE524313 TLA524313 TUW524313 UES524313 UOO524313 UYK524313 VIG524313 VSC524313 WBY524313 WLU524313 WVQ524313 I589849 JE589849 TA589849 ACW589849 AMS589849 AWO589849 BGK589849 BQG589849 CAC589849 CJY589849 CTU589849 DDQ589849 DNM589849 DXI589849 EHE589849 ERA589849 FAW589849 FKS589849 FUO589849 GEK589849 GOG589849 GYC589849 HHY589849 HRU589849 IBQ589849 ILM589849 IVI589849 JFE589849 JPA589849 JYW589849 KIS589849 KSO589849 LCK589849 LMG589849 LWC589849 MFY589849 MPU589849 MZQ589849 NJM589849 NTI589849 ODE589849 ONA589849 OWW589849 PGS589849 PQO589849 QAK589849 QKG589849 QUC589849 RDY589849 RNU589849 RXQ589849 SHM589849 SRI589849 TBE589849 TLA589849 TUW589849 UES589849 UOO589849 UYK589849 VIG589849 VSC589849 WBY589849 WLU589849 WVQ589849 I655385 JE655385 TA655385 ACW655385 AMS655385 AWO655385 BGK655385 BQG655385 CAC655385 CJY655385 CTU655385 DDQ655385 DNM655385 DXI655385 EHE655385 ERA655385 FAW655385 FKS655385 FUO655385 GEK655385 GOG655385 GYC655385 HHY655385 HRU655385 IBQ655385 ILM655385 IVI655385 JFE655385 JPA655385 JYW655385 KIS655385 KSO655385 LCK655385 LMG655385 LWC655385 MFY655385 MPU655385 MZQ655385 NJM655385 NTI655385 ODE655385 ONA655385 OWW655385 PGS655385 PQO655385 QAK655385 QKG655385 QUC655385 RDY655385 RNU655385 RXQ655385 SHM655385 SRI655385 TBE655385 TLA655385 TUW655385 UES655385 UOO655385 UYK655385 VIG655385 VSC655385 WBY655385 WLU655385 WVQ655385 I720921 JE720921 TA720921 ACW720921 AMS720921 AWO720921 BGK720921 BQG720921 CAC720921 CJY720921 CTU720921 DDQ720921 DNM720921 DXI720921 EHE720921 ERA720921 FAW720921 FKS720921 FUO720921 GEK720921 GOG720921 GYC720921 HHY720921 HRU720921 IBQ720921 ILM720921 IVI720921 JFE720921 JPA720921 JYW720921 KIS720921 KSO720921 LCK720921 LMG720921 LWC720921 MFY720921 MPU720921 MZQ720921 NJM720921 NTI720921 ODE720921 ONA720921 OWW720921 PGS720921 PQO720921 QAK720921 QKG720921 QUC720921 RDY720921 RNU720921 RXQ720921 SHM720921 SRI720921 TBE720921 TLA720921 TUW720921 UES720921 UOO720921 UYK720921 VIG720921 VSC720921 WBY720921 WLU720921 WVQ720921 I786457 JE786457 TA786457 ACW786457 AMS786457 AWO786457 BGK786457 BQG786457 CAC786457 CJY786457 CTU786457 DDQ786457 DNM786457 DXI786457 EHE786457 ERA786457 FAW786457 FKS786457 FUO786457 GEK786457 GOG786457 GYC786457 HHY786457 HRU786457 IBQ786457 ILM786457 IVI786457 JFE786457 JPA786457 JYW786457 KIS786457 KSO786457 LCK786457 LMG786457 LWC786457 MFY786457 MPU786457 MZQ786457 NJM786457 NTI786457 ODE786457 ONA786457 OWW786457 PGS786457 PQO786457 QAK786457 QKG786457 QUC786457 RDY786457 RNU786457 RXQ786457 SHM786457 SRI786457 TBE786457 TLA786457 TUW786457 UES786457 UOO786457 UYK786457 VIG786457 VSC786457 WBY786457 WLU786457 WVQ786457 I851993 JE851993 TA851993 ACW851993 AMS851993 AWO851993 BGK851993 BQG851993 CAC851993 CJY851993 CTU851993 DDQ851993 DNM851993 DXI851993 EHE851993 ERA851993 FAW851993 FKS851993 FUO851993 GEK851993 GOG851993 GYC851993 HHY851993 HRU851993 IBQ851993 ILM851993 IVI851993 JFE851993 JPA851993 JYW851993 KIS851993 KSO851993 LCK851993 LMG851993 LWC851993 MFY851993 MPU851993 MZQ851993 NJM851993 NTI851993 ODE851993 ONA851993 OWW851993 PGS851993 PQO851993 QAK851993 QKG851993 QUC851993 RDY851993 RNU851993 RXQ851993 SHM851993 SRI851993 TBE851993 TLA851993 TUW851993 UES851993 UOO851993 UYK851993 VIG851993 VSC851993 WBY851993 WLU851993 WVQ851993 I917529 JE917529 TA917529 ACW917529 AMS917529 AWO917529 BGK917529 BQG917529 CAC917529 CJY917529 CTU917529 DDQ917529 DNM917529 DXI917529 EHE917529 ERA917529 FAW917529 FKS917529 FUO917529 GEK917529 GOG917529 GYC917529 HHY917529 HRU917529 IBQ917529 ILM917529 IVI917529 JFE917529 JPA917529 JYW917529 KIS917529 KSO917529 LCK917529 LMG917529 LWC917529 MFY917529 MPU917529 MZQ917529 NJM917529 NTI917529 ODE917529 ONA917529 OWW917529 PGS917529 PQO917529 QAK917529 QKG917529 QUC917529 RDY917529 RNU917529 RXQ917529 SHM917529 SRI917529 TBE917529 TLA917529 TUW917529 UES917529 UOO917529 UYK917529 VIG917529 VSC917529 WBY917529 WLU917529 WVQ917529 I983065 JE983065 TA983065 ACW983065 AMS983065 AWO983065 BGK983065 BQG983065 CAC983065 CJY983065 CTU983065 DDQ983065 DNM983065 DXI983065 EHE983065 ERA983065 FAW983065 FKS983065 FUO983065 GEK983065 GOG983065 GYC983065 HHY983065 HRU983065 IBQ983065 ILM983065 IVI983065 JFE983065 JPA983065 JYW983065 KIS983065 KSO983065 LCK983065 LMG983065 LWC983065 MFY983065 MPU983065 MZQ983065 NJM983065 NTI983065 ODE983065 ONA983065 OWW983065 PGS983065 PQO983065 QAK983065 QKG983065 QUC983065 RDY983065 RNU983065 RXQ983065 SHM983065 SRI983065 TBE983065 TLA983065 TUW983065 UES983065 UOO983065 UYK983065 VIG983065 VSC983065 WBY983065 WLU983065 WVQ983065">
      <formula1>$H$2:$H$3</formula1>
    </dataValidation>
    <dataValidation type="list" allowBlank="1" showInputMessage="1" showErrorMessage="1" sqref="V65557:V65561 JR65557:JR65561 TN65557:TN65561 ADJ65557:ADJ65561 ANF65557:ANF65561 AXB65557:AXB65561 BGX65557:BGX65561 BQT65557:BQT65561 CAP65557:CAP65561 CKL65557:CKL65561 CUH65557:CUH65561 DED65557:DED65561 DNZ65557:DNZ65561 DXV65557:DXV65561 EHR65557:EHR65561 ERN65557:ERN65561 FBJ65557:FBJ65561 FLF65557:FLF65561 FVB65557:FVB65561 GEX65557:GEX65561 GOT65557:GOT65561 GYP65557:GYP65561 HIL65557:HIL65561 HSH65557:HSH65561 ICD65557:ICD65561 ILZ65557:ILZ65561 IVV65557:IVV65561 JFR65557:JFR65561 JPN65557:JPN65561 JZJ65557:JZJ65561 KJF65557:KJF65561 KTB65557:KTB65561 LCX65557:LCX65561 LMT65557:LMT65561 LWP65557:LWP65561 MGL65557:MGL65561 MQH65557:MQH65561 NAD65557:NAD65561 NJZ65557:NJZ65561 NTV65557:NTV65561 ODR65557:ODR65561 ONN65557:ONN65561 OXJ65557:OXJ65561 PHF65557:PHF65561 PRB65557:PRB65561 QAX65557:QAX65561 QKT65557:QKT65561 QUP65557:QUP65561 REL65557:REL65561 ROH65557:ROH65561 RYD65557:RYD65561 SHZ65557:SHZ65561 SRV65557:SRV65561 TBR65557:TBR65561 TLN65557:TLN65561 TVJ65557:TVJ65561 UFF65557:UFF65561 UPB65557:UPB65561 UYX65557:UYX65561 VIT65557:VIT65561 VSP65557:VSP65561 WCL65557:WCL65561 WMH65557:WMH65561 WWD65557:WWD65561 V131093:V131097 JR131093:JR131097 TN131093:TN131097 ADJ131093:ADJ131097 ANF131093:ANF131097 AXB131093:AXB131097 BGX131093:BGX131097 BQT131093:BQT131097 CAP131093:CAP131097 CKL131093:CKL131097 CUH131093:CUH131097 DED131093:DED131097 DNZ131093:DNZ131097 DXV131093:DXV131097 EHR131093:EHR131097 ERN131093:ERN131097 FBJ131093:FBJ131097 FLF131093:FLF131097 FVB131093:FVB131097 GEX131093:GEX131097 GOT131093:GOT131097 GYP131093:GYP131097 HIL131093:HIL131097 HSH131093:HSH131097 ICD131093:ICD131097 ILZ131093:ILZ131097 IVV131093:IVV131097 JFR131093:JFR131097 JPN131093:JPN131097 JZJ131093:JZJ131097 KJF131093:KJF131097 KTB131093:KTB131097 LCX131093:LCX131097 LMT131093:LMT131097 LWP131093:LWP131097 MGL131093:MGL131097 MQH131093:MQH131097 NAD131093:NAD131097 NJZ131093:NJZ131097 NTV131093:NTV131097 ODR131093:ODR131097 ONN131093:ONN131097 OXJ131093:OXJ131097 PHF131093:PHF131097 PRB131093:PRB131097 QAX131093:QAX131097 QKT131093:QKT131097 QUP131093:QUP131097 REL131093:REL131097 ROH131093:ROH131097 RYD131093:RYD131097 SHZ131093:SHZ131097 SRV131093:SRV131097 TBR131093:TBR131097 TLN131093:TLN131097 TVJ131093:TVJ131097 UFF131093:UFF131097 UPB131093:UPB131097 UYX131093:UYX131097 VIT131093:VIT131097 VSP131093:VSP131097 WCL131093:WCL131097 WMH131093:WMH131097 WWD131093:WWD131097 V196629:V196633 JR196629:JR196633 TN196629:TN196633 ADJ196629:ADJ196633 ANF196629:ANF196633 AXB196629:AXB196633 BGX196629:BGX196633 BQT196629:BQT196633 CAP196629:CAP196633 CKL196629:CKL196633 CUH196629:CUH196633 DED196629:DED196633 DNZ196629:DNZ196633 DXV196629:DXV196633 EHR196629:EHR196633 ERN196629:ERN196633 FBJ196629:FBJ196633 FLF196629:FLF196633 FVB196629:FVB196633 GEX196629:GEX196633 GOT196629:GOT196633 GYP196629:GYP196633 HIL196629:HIL196633 HSH196629:HSH196633 ICD196629:ICD196633 ILZ196629:ILZ196633 IVV196629:IVV196633 JFR196629:JFR196633 JPN196629:JPN196633 JZJ196629:JZJ196633 KJF196629:KJF196633 KTB196629:KTB196633 LCX196629:LCX196633 LMT196629:LMT196633 LWP196629:LWP196633 MGL196629:MGL196633 MQH196629:MQH196633 NAD196629:NAD196633 NJZ196629:NJZ196633 NTV196629:NTV196633 ODR196629:ODR196633 ONN196629:ONN196633 OXJ196629:OXJ196633 PHF196629:PHF196633 PRB196629:PRB196633 QAX196629:QAX196633 QKT196629:QKT196633 QUP196629:QUP196633 REL196629:REL196633 ROH196629:ROH196633 RYD196629:RYD196633 SHZ196629:SHZ196633 SRV196629:SRV196633 TBR196629:TBR196633 TLN196629:TLN196633 TVJ196629:TVJ196633 UFF196629:UFF196633 UPB196629:UPB196633 UYX196629:UYX196633 VIT196629:VIT196633 VSP196629:VSP196633 WCL196629:WCL196633 WMH196629:WMH196633 WWD196629:WWD196633 V262165:V262169 JR262165:JR262169 TN262165:TN262169 ADJ262165:ADJ262169 ANF262165:ANF262169 AXB262165:AXB262169 BGX262165:BGX262169 BQT262165:BQT262169 CAP262165:CAP262169 CKL262165:CKL262169 CUH262165:CUH262169 DED262165:DED262169 DNZ262165:DNZ262169 DXV262165:DXV262169 EHR262165:EHR262169 ERN262165:ERN262169 FBJ262165:FBJ262169 FLF262165:FLF262169 FVB262165:FVB262169 GEX262165:GEX262169 GOT262165:GOT262169 GYP262165:GYP262169 HIL262165:HIL262169 HSH262165:HSH262169 ICD262165:ICD262169 ILZ262165:ILZ262169 IVV262165:IVV262169 JFR262165:JFR262169 JPN262165:JPN262169 JZJ262165:JZJ262169 KJF262165:KJF262169 KTB262165:KTB262169 LCX262165:LCX262169 LMT262165:LMT262169 LWP262165:LWP262169 MGL262165:MGL262169 MQH262165:MQH262169 NAD262165:NAD262169 NJZ262165:NJZ262169 NTV262165:NTV262169 ODR262165:ODR262169 ONN262165:ONN262169 OXJ262165:OXJ262169 PHF262165:PHF262169 PRB262165:PRB262169 QAX262165:QAX262169 QKT262165:QKT262169 QUP262165:QUP262169 REL262165:REL262169 ROH262165:ROH262169 RYD262165:RYD262169 SHZ262165:SHZ262169 SRV262165:SRV262169 TBR262165:TBR262169 TLN262165:TLN262169 TVJ262165:TVJ262169 UFF262165:UFF262169 UPB262165:UPB262169 UYX262165:UYX262169 VIT262165:VIT262169 VSP262165:VSP262169 WCL262165:WCL262169 WMH262165:WMH262169 WWD262165:WWD262169 V327701:V327705 JR327701:JR327705 TN327701:TN327705 ADJ327701:ADJ327705 ANF327701:ANF327705 AXB327701:AXB327705 BGX327701:BGX327705 BQT327701:BQT327705 CAP327701:CAP327705 CKL327701:CKL327705 CUH327701:CUH327705 DED327701:DED327705 DNZ327701:DNZ327705 DXV327701:DXV327705 EHR327701:EHR327705 ERN327701:ERN327705 FBJ327701:FBJ327705 FLF327701:FLF327705 FVB327701:FVB327705 GEX327701:GEX327705 GOT327701:GOT327705 GYP327701:GYP327705 HIL327701:HIL327705 HSH327701:HSH327705 ICD327701:ICD327705 ILZ327701:ILZ327705 IVV327701:IVV327705 JFR327701:JFR327705 JPN327701:JPN327705 JZJ327701:JZJ327705 KJF327701:KJF327705 KTB327701:KTB327705 LCX327701:LCX327705 LMT327701:LMT327705 LWP327701:LWP327705 MGL327701:MGL327705 MQH327701:MQH327705 NAD327701:NAD327705 NJZ327701:NJZ327705 NTV327701:NTV327705 ODR327701:ODR327705 ONN327701:ONN327705 OXJ327701:OXJ327705 PHF327701:PHF327705 PRB327701:PRB327705 QAX327701:QAX327705 QKT327701:QKT327705 QUP327701:QUP327705 REL327701:REL327705 ROH327701:ROH327705 RYD327701:RYD327705 SHZ327701:SHZ327705 SRV327701:SRV327705 TBR327701:TBR327705 TLN327701:TLN327705 TVJ327701:TVJ327705 UFF327701:UFF327705 UPB327701:UPB327705 UYX327701:UYX327705 VIT327701:VIT327705 VSP327701:VSP327705 WCL327701:WCL327705 WMH327701:WMH327705 WWD327701:WWD327705 V393237:V393241 JR393237:JR393241 TN393237:TN393241 ADJ393237:ADJ393241 ANF393237:ANF393241 AXB393237:AXB393241 BGX393237:BGX393241 BQT393237:BQT393241 CAP393237:CAP393241 CKL393237:CKL393241 CUH393237:CUH393241 DED393237:DED393241 DNZ393237:DNZ393241 DXV393237:DXV393241 EHR393237:EHR393241 ERN393237:ERN393241 FBJ393237:FBJ393241 FLF393237:FLF393241 FVB393237:FVB393241 GEX393237:GEX393241 GOT393237:GOT393241 GYP393237:GYP393241 HIL393237:HIL393241 HSH393237:HSH393241 ICD393237:ICD393241 ILZ393237:ILZ393241 IVV393237:IVV393241 JFR393237:JFR393241 JPN393237:JPN393241 JZJ393237:JZJ393241 KJF393237:KJF393241 KTB393237:KTB393241 LCX393237:LCX393241 LMT393237:LMT393241 LWP393237:LWP393241 MGL393237:MGL393241 MQH393237:MQH393241 NAD393237:NAD393241 NJZ393237:NJZ393241 NTV393237:NTV393241 ODR393237:ODR393241 ONN393237:ONN393241 OXJ393237:OXJ393241 PHF393237:PHF393241 PRB393237:PRB393241 QAX393237:QAX393241 QKT393237:QKT393241 QUP393237:QUP393241 REL393237:REL393241 ROH393237:ROH393241 RYD393237:RYD393241 SHZ393237:SHZ393241 SRV393237:SRV393241 TBR393237:TBR393241 TLN393237:TLN393241 TVJ393237:TVJ393241 UFF393237:UFF393241 UPB393237:UPB393241 UYX393237:UYX393241 VIT393237:VIT393241 VSP393237:VSP393241 WCL393237:WCL393241 WMH393237:WMH393241 WWD393237:WWD393241 V458773:V458777 JR458773:JR458777 TN458773:TN458777 ADJ458773:ADJ458777 ANF458773:ANF458777 AXB458773:AXB458777 BGX458773:BGX458777 BQT458773:BQT458777 CAP458773:CAP458777 CKL458773:CKL458777 CUH458773:CUH458777 DED458773:DED458777 DNZ458773:DNZ458777 DXV458773:DXV458777 EHR458773:EHR458777 ERN458773:ERN458777 FBJ458773:FBJ458777 FLF458773:FLF458777 FVB458773:FVB458777 GEX458773:GEX458777 GOT458773:GOT458777 GYP458773:GYP458777 HIL458773:HIL458777 HSH458773:HSH458777 ICD458773:ICD458777 ILZ458773:ILZ458777 IVV458773:IVV458777 JFR458773:JFR458777 JPN458773:JPN458777 JZJ458773:JZJ458777 KJF458773:KJF458777 KTB458773:KTB458777 LCX458773:LCX458777 LMT458773:LMT458777 LWP458773:LWP458777 MGL458773:MGL458777 MQH458773:MQH458777 NAD458773:NAD458777 NJZ458773:NJZ458777 NTV458773:NTV458777 ODR458773:ODR458777 ONN458773:ONN458777 OXJ458773:OXJ458777 PHF458773:PHF458777 PRB458773:PRB458777 QAX458773:QAX458777 QKT458773:QKT458777 QUP458773:QUP458777 REL458773:REL458777 ROH458773:ROH458777 RYD458773:RYD458777 SHZ458773:SHZ458777 SRV458773:SRV458777 TBR458773:TBR458777 TLN458773:TLN458777 TVJ458773:TVJ458777 UFF458773:UFF458777 UPB458773:UPB458777 UYX458773:UYX458777 VIT458773:VIT458777 VSP458773:VSP458777 WCL458773:WCL458777 WMH458773:WMH458777 WWD458773:WWD458777 V524309:V524313 JR524309:JR524313 TN524309:TN524313 ADJ524309:ADJ524313 ANF524309:ANF524313 AXB524309:AXB524313 BGX524309:BGX524313 BQT524309:BQT524313 CAP524309:CAP524313 CKL524309:CKL524313 CUH524309:CUH524313 DED524309:DED524313 DNZ524309:DNZ524313 DXV524309:DXV524313 EHR524309:EHR524313 ERN524309:ERN524313 FBJ524309:FBJ524313 FLF524309:FLF524313 FVB524309:FVB524313 GEX524309:GEX524313 GOT524309:GOT524313 GYP524309:GYP524313 HIL524309:HIL524313 HSH524309:HSH524313 ICD524309:ICD524313 ILZ524309:ILZ524313 IVV524309:IVV524313 JFR524309:JFR524313 JPN524309:JPN524313 JZJ524309:JZJ524313 KJF524309:KJF524313 KTB524309:KTB524313 LCX524309:LCX524313 LMT524309:LMT524313 LWP524309:LWP524313 MGL524309:MGL524313 MQH524309:MQH524313 NAD524309:NAD524313 NJZ524309:NJZ524313 NTV524309:NTV524313 ODR524309:ODR524313 ONN524309:ONN524313 OXJ524309:OXJ524313 PHF524309:PHF524313 PRB524309:PRB524313 QAX524309:QAX524313 QKT524309:QKT524313 QUP524309:QUP524313 REL524309:REL524313 ROH524309:ROH524313 RYD524309:RYD524313 SHZ524309:SHZ524313 SRV524309:SRV524313 TBR524309:TBR524313 TLN524309:TLN524313 TVJ524309:TVJ524313 UFF524309:UFF524313 UPB524309:UPB524313 UYX524309:UYX524313 VIT524309:VIT524313 VSP524309:VSP524313 WCL524309:WCL524313 WMH524309:WMH524313 WWD524309:WWD524313 V589845:V589849 JR589845:JR589849 TN589845:TN589849 ADJ589845:ADJ589849 ANF589845:ANF589849 AXB589845:AXB589849 BGX589845:BGX589849 BQT589845:BQT589849 CAP589845:CAP589849 CKL589845:CKL589849 CUH589845:CUH589849 DED589845:DED589849 DNZ589845:DNZ589849 DXV589845:DXV589849 EHR589845:EHR589849 ERN589845:ERN589849 FBJ589845:FBJ589849 FLF589845:FLF589849 FVB589845:FVB589849 GEX589845:GEX589849 GOT589845:GOT589849 GYP589845:GYP589849 HIL589845:HIL589849 HSH589845:HSH589849 ICD589845:ICD589849 ILZ589845:ILZ589849 IVV589845:IVV589849 JFR589845:JFR589849 JPN589845:JPN589849 JZJ589845:JZJ589849 KJF589845:KJF589849 KTB589845:KTB589849 LCX589845:LCX589849 LMT589845:LMT589849 LWP589845:LWP589849 MGL589845:MGL589849 MQH589845:MQH589849 NAD589845:NAD589849 NJZ589845:NJZ589849 NTV589845:NTV589849 ODR589845:ODR589849 ONN589845:ONN589849 OXJ589845:OXJ589849 PHF589845:PHF589849 PRB589845:PRB589849 QAX589845:QAX589849 QKT589845:QKT589849 QUP589845:QUP589849 REL589845:REL589849 ROH589845:ROH589849 RYD589845:RYD589849 SHZ589845:SHZ589849 SRV589845:SRV589849 TBR589845:TBR589849 TLN589845:TLN589849 TVJ589845:TVJ589849 UFF589845:UFF589849 UPB589845:UPB589849 UYX589845:UYX589849 VIT589845:VIT589849 VSP589845:VSP589849 WCL589845:WCL589849 WMH589845:WMH589849 WWD589845:WWD589849 V655381:V655385 JR655381:JR655385 TN655381:TN655385 ADJ655381:ADJ655385 ANF655381:ANF655385 AXB655381:AXB655385 BGX655381:BGX655385 BQT655381:BQT655385 CAP655381:CAP655385 CKL655381:CKL655385 CUH655381:CUH655385 DED655381:DED655385 DNZ655381:DNZ655385 DXV655381:DXV655385 EHR655381:EHR655385 ERN655381:ERN655385 FBJ655381:FBJ655385 FLF655381:FLF655385 FVB655381:FVB655385 GEX655381:GEX655385 GOT655381:GOT655385 GYP655381:GYP655385 HIL655381:HIL655385 HSH655381:HSH655385 ICD655381:ICD655385 ILZ655381:ILZ655385 IVV655381:IVV655385 JFR655381:JFR655385 JPN655381:JPN655385 JZJ655381:JZJ655385 KJF655381:KJF655385 KTB655381:KTB655385 LCX655381:LCX655385 LMT655381:LMT655385 LWP655381:LWP655385 MGL655381:MGL655385 MQH655381:MQH655385 NAD655381:NAD655385 NJZ655381:NJZ655385 NTV655381:NTV655385 ODR655381:ODR655385 ONN655381:ONN655385 OXJ655381:OXJ655385 PHF655381:PHF655385 PRB655381:PRB655385 QAX655381:QAX655385 QKT655381:QKT655385 QUP655381:QUP655385 REL655381:REL655385 ROH655381:ROH655385 RYD655381:RYD655385 SHZ655381:SHZ655385 SRV655381:SRV655385 TBR655381:TBR655385 TLN655381:TLN655385 TVJ655381:TVJ655385 UFF655381:UFF655385 UPB655381:UPB655385 UYX655381:UYX655385 VIT655381:VIT655385 VSP655381:VSP655385 WCL655381:WCL655385 WMH655381:WMH655385 WWD655381:WWD655385 V720917:V720921 JR720917:JR720921 TN720917:TN720921 ADJ720917:ADJ720921 ANF720917:ANF720921 AXB720917:AXB720921 BGX720917:BGX720921 BQT720917:BQT720921 CAP720917:CAP720921 CKL720917:CKL720921 CUH720917:CUH720921 DED720917:DED720921 DNZ720917:DNZ720921 DXV720917:DXV720921 EHR720917:EHR720921 ERN720917:ERN720921 FBJ720917:FBJ720921 FLF720917:FLF720921 FVB720917:FVB720921 GEX720917:GEX720921 GOT720917:GOT720921 GYP720917:GYP720921 HIL720917:HIL720921 HSH720917:HSH720921 ICD720917:ICD720921 ILZ720917:ILZ720921 IVV720917:IVV720921 JFR720917:JFR720921 JPN720917:JPN720921 JZJ720917:JZJ720921 KJF720917:KJF720921 KTB720917:KTB720921 LCX720917:LCX720921 LMT720917:LMT720921 LWP720917:LWP720921 MGL720917:MGL720921 MQH720917:MQH720921 NAD720917:NAD720921 NJZ720917:NJZ720921 NTV720917:NTV720921 ODR720917:ODR720921 ONN720917:ONN720921 OXJ720917:OXJ720921 PHF720917:PHF720921 PRB720917:PRB720921 QAX720917:QAX720921 QKT720917:QKT720921 QUP720917:QUP720921 REL720917:REL720921 ROH720917:ROH720921 RYD720917:RYD720921 SHZ720917:SHZ720921 SRV720917:SRV720921 TBR720917:TBR720921 TLN720917:TLN720921 TVJ720917:TVJ720921 UFF720917:UFF720921 UPB720917:UPB720921 UYX720917:UYX720921 VIT720917:VIT720921 VSP720917:VSP720921 WCL720917:WCL720921 WMH720917:WMH720921 WWD720917:WWD720921 V786453:V786457 JR786453:JR786457 TN786453:TN786457 ADJ786453:ADJ786457 ANF786453:ANF786457 AXB786453:AXB786457 BGX786453:BGX786457 BQT786453:BQT786457 CAP786453:CAP786457 CKL786453:CKL786457 CUH786453:CUH786457 DED786453:DED786457 DNZ786453:DNZ786457 DXV786453:DXV786457 EHR786453:EHR786457 ERN786453:ERN786457 FBJ786453:FBJ786457 FLF786453:FLF786457 FVB786453:FVB786457 GEX786453:GEX786457 GOT786453:GOT786457 GYP786453:GYP786457 HIL786453:HIL786457 HSH786453:HSH786457 ICD786453:ICD786457 ILZ786453:ILZ786457 IVV786453:IVV786457 JFR786453:JFR786457 JPN786453:JPN786457 JZJ786453:JZJ786457 KJF786453:KJF786457 KTB786453:KTB786457 LCX786453:LCX786457 LMT786453:LMT786457 LWP786453:LWP786457 MGL786453:MGL786457 MQH786453:MQH786457 NAD786453:NAD786457 NJZ786453:NJZ786457 NTV786453:NTV786457 ODR786453:ODR786457 ONN786453:ONN786457 OXJ786453:OXJ786457 PHF786453:PHF786457 PRB786453:PRB786457 QAX786453:QAX786457 QKT786453:QKT786457 QUP786453:QUP786457 REL786453:REL786457 ROH786453:ROH786457 RYD786453:RYD786457 SHZ786453:SHZ786457 SRV786453:SRV786457 TBR786453:TBR786457 TLN786453:TLN786457 TVJ786453:TVJ786457 UFF786453:UFF786457 UPB786453:UPB786457 UYX786453:UYX786457 VIT786453:VIT786457 VSP786453:VSP786457 WCL786453:WCL786457 WMH786453:WMH786457 WWD786453:WWD786457 V851989:V851993 JR851989:JR851993 TN851989:TN851993 ADJ851989:ADJ851993 ANF851989:ANF851993 AXB851989:AXB851993 BGX851989:BGX851993 BQT851989:BQT851993 CAP851989:CAP851993 CKL851989:CKL851993 CUH851989:CUH851993 DED851989:DED851993 DNZ851989:DNZ851993 DXV851989:DXV851993 EHR851989:EHR851993 ERN851989:ERN851993 FBJ851989:FBJ851993 FLF851989:FLF851993 FVB851989:FVB851993 GEX851989:GEX851993 GOT851989:GOT851993 GYP851989:GYP851993 HIL851989:HIL851993 HSH851989:HSH851993 ICD851989:ICD851993 ILZ851989:ILZ851993 IVV851989:IVV851993 JFR851989:JFR851993 JPN851989:JPN851993 JZJ851989:JZJ851993 KJF851989:KJF851993 KTB851989:KTB851993 LCX851989:LCX851993 LMT851989:LMT851993 LWP851989:LWP851993 MGL851989:MGL851993 MQH851989:MQH851993 NAD851989:NAD851993 NJZ851989:NJZ851993 NTV851989:NTV851993 ODR851989:ODR851993 ONN851989:ONN851993 OXJ851989:OXJ851993 PHF851989:PHF851993 PRB851989:PRB851993 QAX851989:QAX851993 QKT851989:QKT851993 QUP851989:QUP851993 REL851989:REL851993 ROH851989:ROH851993 RYD851989:RYD851993 SHZ851989:SHZ851993 SRV851989:SRV851993 TBR851989:TBR851993 TLN851989:TLN851993 TVJ851989:TVJ851993 UFF851989:UFF851993 UPB851989:UPB851993 UYX851989:UYX851993 VIT851989:VIT851993 VSP851989:VSP851993 WCL851989:WCL851993 WMH851989:WMH851993 WWD851989:WWD851993 V917525:V917529 JR917525:JR917529 TN917525:TN917529 ADJ917525:ADJ917529 ANF917525:ANF917529 AXB917525:AXB917529 BGX917525:BGX917529 BQT917525:BQT917529 CAP917525:CAP917529 CKL917525:CKL917529 CUH917525:CUH917529 DED917525:DED917529 DNZ917525:DNZ917529 DXV917525:DXV917529 EHR917525:EHR917529 ERN917525:ERN917529 FBJ917525:FBJ917529 FLF917525:FLF917529 FVB917525:FVB917529 GEX917525:GEX917529 GOT917525:GOT917529 GYP917525:GYP917529 HIL917525:HIL917529 HSH917525:HSH917529 ICD917525:ICD917529 ILZ917525:ILZ917529 IVV917525:IVV917529 JFR917525:JFR917529 JPN917525:JPN917529 JZJ917525:JZJ917529 KJF917525:KJF917529 KTB917525:KTB917529 LCX917525:LCX917529 LMT917525:LMT917529 LWP917525:LWP917529 MGL917525:MGL917529 MQH917525:MQH917529 NAD917525:NAD917529 NJZ917525:NJZ917529 NTV917525:NTV917529 ODR917525:ODR917529 ONN917525:ONN917529 OXJ917525:OXJ917529 PHF917525:PHF917529 PRB917525:PRB917529 QAX917525:QAX917529 QKT917525:QKT917529 QUP917525:QUP917529 REL917525:REL917529 ROH917525:ROH917529 RYD917525:RYD917529 SHZ917525:SHZ917529 SRV917525:SRV917529 TBR917525:TBR917529 TLN917525:TLN917529 TVJ917525:TVJ917529 UFF917525:UFF917529 UPB917525:UPB917529 UYX917525:UYX917529 VIT917525:VIT917529 VSP917525:VSP917529 WCL917525:WCL917529 WMH917525:WMH917529 WWD917525:WWD917529 V983061:V983065 JR983061:JR983065 TN983061:TN983065 ADJ983061:ADJ983065 ANF983061:ANF983065 AXB983061:AXB983065 BGX983061:BGX983065 BQT983061:BQT983065 CAP983061:CAP983065 CKL983061:CKL983065 CUH983061:CUH983065 DED983061:DED983065 DNZ983061:DNZ983065 DXV983061:DXV983065 EHR983061:EHR983065 ERN983061:ERN983065 FBJ983061:FBJ983065 FLF983061:FLF983065 FVB983061:FVB983065 GEX983061:GEX983065 GOT983061:GOT983065 GYP983061:GYP983065 HIL983061:HIL983065 HSH983061:HSH983065 ICD983061:ICD983065 ILZ983061:ILZ983065 IVV983061:IVV983065 JFR983061:JFR983065 JPN983061:JPN983065 JZJ983061:JZJ983065 KJF983061:KJF983065 KTB983061:KTB983065 LCX983061:LCX983065 LMT983061:LMT983065 LWP983061:LWP983065 MGL983061:MGL983065 MQH983061:MQH983065 NAD983061:NAD983065 NJZ983061:NJZ983065 NTV983061:NTV983065 ODR983061:ODR983065 ONN983061:ONN983065 OXJ983061:OXJ983065 PHF983061:PHF983065 PRB983061:PRB983065 QAX983061:QAX983065 QKT983061:QKT983065 QUP983061:QUP983065 REL983061:REL983065 ROH983061:ROH983065 RYD983061:RYD983065 SHZ983061:SHZ983065 SRV983061:SRV983065 TBR983061:TBR983065 TLN983061:TLN983065 TVJ983061:TVJ983065 UFF983061:UFF983065 UPB983061:UPB983065 UYX983061:UYX983065 VIT983061:VIT983065 VSP983061:VSP983065 WCL983061:WCL983065 WMH983061:WMH983065 WWD983061:WWD983065 V31:V36">
      <formula1>$J$2:$J$4</formula1>
    </dataValidation>
    <dataValidation type="list" allowBlank="1" showInputMessage="1" showErrorMessage="1" sqref="W65557:W65561 JS65557:JS65561 TO65557:TO65561 ADK65557:ADK65561 ANG65557:ANG65561 AXC65557:AXC65561 BGY65557:BGY65561 BQU65557:BQU65561 CAQ65557:CAQ65561 CKM65557:CKM65561 CUI65557:CUI65561 DEE65557:DEE65561 DOA65557:DOA65561 DXW65557:DXW65561 EHS65557:EHS65561 ERO65557:ERO65561 FBK65557:FBK65561 FLG65557:FLG65561 FVC65557:FVC65561 GEY65557:GEY65561 GOU65557:GOU65561 GYQ65557:GYQ65561 HIM65557:HIM65561 HSI65557:HSI65561 ICE65557:ICE65561 IMA65557:IMA65561 IVW65557:IVW65561 JFS65557:JFS65561 JPO65557:JPO65561 JZK65557:JZK65561 KJG65557:KJG65561 KTC65557:KTC65561 LCY65557:LCY65561 LMU65557:LMU65561 LWQ65557:LWQ65561 MGM65557:MGM65561 MQI65557:MQI65561 NAE65557:NAE65561 NKA65557:NKA65561 NTW65557:NTW65561 ODS65557:ODS65561 ONO65557:ONO65561 OXK65557:OXK65561 PHG65557:PHG65561 PRC65557:PRC65561 QAY65557:QAY65561 QKU65557:QKU65561 QUQ65557:QUQ65561 REM65557:REM65561 ROI65557:ROI65561 RYE65557:RYE65561 SIA65557:SIA65561 SRW65557:SRW65561 TBS65557:TBS65561 TLO65557:TLO65561 TVK65557:TVK65561 UFG65557:UFG65561 UPC65557:UPC65561 UYY65557:UYY65561 VIU65557:VIU65561 VSQ65557:VSQ65561 WCM65557:WCM65561 WMI65557:WMI65561 WWE65557:WWE65561 W131093:W131097 JS131093:JS131097 TO131093:TO131097 ADK131093:ADK131097 ANG131093:ANG131097 AXC131093:AXC131097 BGY131093:BGY131097 BQU131093:BQU131097 CAQ131093:CAQ131097 CKM131093:CKM131097 CUI131093:CUI131097 DEE131093:DEE131097 DOA131093:DOA131097 DXW131093:DXW131097 EHS131093:EHS131097 ERO131093:ERO131097 FBK131093:FBK131097 FLG131093:FLG131097 FVC131093:FVC131097 GEY131093:GEY131097 GOU131093:GOU131097 GYQ131093:GYQ131097 HIM131093:HIM131097 HSI131093:HSI131097 ICE131093:ICE131097 IMA131093:IMA131097 IVW131093:IVW131097 JFS131093:JFS131097 JPO131093:JPO131097 JZK131093:JZK131097 KJG131093:KJG131097 KTC131093:KTC131097 LCY131093:LCY131097 LMU131093:LMU131097 LWQ131093:LWQ131097 MGM131093:MGM131097 MQI131093:MQI131097 NAE131093:NAE131097 NKA131093:NKA131097 NTW131093:NTW131097 ODS131093:ODS131097 ONO131093:ONO131097 OXK131093:OXK131097 PHG131093:PHG131097 PRC131093:PRC131097 QAY131093:QAY131097 QKU131093:QKU131097 QUQ131093:QUQ131097 REM131093:REM131097 ROI131093:ROI131097 RYE131093:RYE131097 SIA131093:SIA131097 SRW131093:SRW131097 TBS131093:TBS131097 TLO131093:TLO131097 TVK131093:TVK131097 UFG131093:UFG131097 UPC131093:UPC131097 UYY131093:UYY131097 VIU131093:VIU131097 VSQ131093:VSQ131097 WCM131093:WCM131097 WMI131093:WMI131097 WWE131093:WWE131097 W196629:W196633 JS196629:JS196633 TO196629:TO196633 ADK196629:ADK196633 ANG196629:ANG196633 AXC196629:AXC196633 BGY196629:BGY196633 BQU196629:BQU196633 CAQ196629:CAQ196633 CKM196629:CKM196633 CUI196629:CUI196633 DEE196629:DEE196633 DOA196629:DOA196633 DXW196629:DXW196633 EHS196629:EHS196633 ERO196629:ERO196633 FBK196629:FBK196633 FLG196629:FLG196633 FVC196629:FVC196633 GEY196629:GEY196633 GOU196629:GOU196633 GYQ196629:GYQ196633 HIM196629:HIM196633 HSI196629:HSI196633 ICE196629:ICE196633 IMA196629:IMA196633 IVW196629:IVW196633 JFS196629:JFS196633 JPO196629:JPO196633 JZK196629:JZK196633 KJG196629:KJG196633 KTC196629:KTC196633 LCY196629:LCY196633 LMU196629:LMU196633 LWQ196629:LWQ196633 MGM196629:MGM196633 MQI196629:MQI196633 NAE196629:NAE196633 NKA196629:NKA196633 NTW196629:NTW196633 ODS196629:ODS196633 ONO196629:ONO196633 OXK196629:OXK196633 PHG196629:PHG196633 PRC196629:PRC196633 QAY196629:QAY196633 QKU196629:QKU196633 QUQ196629:QUQ196633 REM196629:REM196633 ROI196629:ROI196633 RYE196629:RYE196633 SIA196629:SIA196633 SRW196629:SRW196633 TBS196629:TBS196633 TLO196629:TLO196633 TVK196629:TVK196633 UFG196629:UFG196633 UPC196629:UPC196633 UYY196629:UYY196633 VIU196629:VIU196633 VSQ196629:VSQ196633 WCM196629:WCM196633 WMI196629:WMI196633 WWE196629:WWE196633 W262165:W262169 JS262165:JS262169 TO262165:TO262169 ADK262165:ADK262169 ANG262165:ANG262169 AXC262165:AXC262169 BGY262165:BGY262169 BQU262165:BQU262169 CAQ262165:CAQ262169 CKM262165:CKM262169 CUI262165:CUI262169 DEE262165:DEE262169 DOA262165:DOA262169 DXW262165:DXW262169 EHS262165:EHS262169 ERO262165:ERO262169 FBK262165:FBK262169 FLG262165:FLG262169 FVC262165:FVC262169 GEY262165:GEY262169 GOU262165:GOU262169 GYQ262165:GYQ262169 HIM262165:HIM262169 HSI262165:HSI262169 ICE262165:ICE262169 IMA262165:IMA262169 IVW262165:IVW262169 JFS262165:JFS262169 JPO262165:JPO262169 JZK262165:JZK262169 KJG262165:KJG262169 KTC262165:KTC262169 LCY262165:LCY262169 LMU262165:LMU262169 LWQ262165:LWQ262169 MGM262165:MGM262169 MQI262165:MQI262169 NAE262165:NAE262169 NKA262165:NKA262169 NTW262165:NTW262169 ODS262165:ODS262169 ONO262165:ONO262169 OXK262165:OXK262169 PHG262165:PHG262169 PRC262165:PRC262169 QAY262165:QAY262169 QKU262165:QKU262169 QUQ262165:QUQ262169 REM262165:REM262169 ROI262165:ROI262169 RYE262165:RYE262169 SIA262165:SIA262169 SRW262165:SRW262169 TBS262165:TBS262169 TLO262165:TLO262169 TVK262165:TVK262169 UFG262165:UFG262169 UPC262165:UPC262169 UYY262165:UYY262169 VIU262165:VIU262169 VSQ262165:VSQ262169 WCM262165:WCM262169 WMI262165:WMI262169 WWE262165:WWE262169 W327701:W327705 JS327701:JS327705 TO327701:TO327705 ADK327701:ADK327705 ANG327701:ANG327705 AXC327701:AXC327705 BGY327701:BGY327705 BQU327701:BQU327705 CAQ327701:CAQ327705 CKM327701:CKM327705 CUI327701:CUI327705 DEE327701:DEE327705 DOA327701:DOA327705 DXW327701:DXW327705 EHS327701:EHS327705 ERO327701:ERO327705 FBK327701:FBK327705 FLG327701:FLG327705 FVC327701:FVC327705 GEY327701:GEY327705 GOU327701:GOU327705 GYQ327701:GYQ327705 HIM327701:HIM327705 HSI327701:HSI327705 ICE327701:ICE327705 IMA327701:IMA327705 IVW327701:IVW327705 JFS327701:JFS327705 JPO327701:JPO327705 JZK327701:JZK327705 KJG327701:KJG327705 KTC327701:KTC327705 LCY327701:LCY327705 LMU327701:LMU327705 LWQ327701:LWQ327705 MGM327701:MGM327705 MQI327701:MQI327705 NAE327701:NAE327705 NKA327701:NKA327705 NTW327701:NTW327705 ODS327701:ODS327705 ONO327701:ONO327705 OXK327701:OXK327705 PHG327701:PHG327705 PRC327701:PRC327705 QAY327701:QAY327705 QKU327701:QKU327705 QUQ327701:QUQ327705 REM327701:REM327705 ROI327701:ROI327705 RYE327701:RYE327705 SIA327701:SIA327705 SRW327701:SRW327705 TBS327701:TBS327705 TLO327701:TLO327705 TVK327701:TVK327705 UFG327701:UFG327705 UPC327701:UPC327705 UYY327701:UYY327705 VIU327701:VIU327705 VSQ327701:VSQ327705 WCM327701:WCM327705 WMI327701:WMI327705 WWE327701:WWE327705 W393237:W393241 JS393237:JS393241 TO393237:TO393241 ADK393237:ADK393241 ANG393237:ANG393241 AXC393237:AXC393241 BGY393237:BGY393241 BQU393237:BQU393241 CAQ393237:CAQ393241 CKM393237:CKM393241 CUI393237:CUI393241 DEE393237:DEE393241 DOA393237:DOA393241 DXW393237:DXW393241 EHS393237:EHS393241 ERO393237:ERO393241 FBK393237:FBK393241 FLG393237:FLG393241 FVC393237:FVC393241 GEY393237:GEY393241 GOU393237:GOU393241 GYQ393237:GYQ393241 HIM393237:HIM393241 HSI393237:HSI393241 ICE393237:ICE393241 IMA393237:IMA393241 IVW393237:IVW393241 JFS393237:JFS393241 JPO393237:JPO393241 JZK393237:JZK393241 KJG393237:KJG393241 KTC393237:KTC393241 LCY393237:LCY393241 LMU393237:LMU393241 LWQ393237:LWQ393241 MGM393237:MGM393241 MQI393237:MQI393241 NAE393237:NAE393241 NKA393237:NKA393241 NTW393237:NTW393241 ODS393237:ODS393241 ONO393237:ONO393241 OXK393237:OXK393241 PHG393237:PHG393241 PRC393237:PRC393241 QAY393237:QAY393241 QKU393237:QKU393241 QUQ393237:QUQ393241 REM393237:REM393241 ROI393237:ROI393241 RYE393237:RYE393241 SIA393237:SIA393241 SRW393237:SRW393241 TBS393237:TBS393241 TLO393237:TLO393241 TVK393237:TVK393241 UFG393237:UFG393241 UPC393237:UPC393241 UYY393237:UYY393241 VIU393237:VIU393241 VSQ393237:VSQ393241 WCM393237:WCM393241 WMI393237:WMI393241 WWE393237:WWE393241 W458773:W458777 JS458773:JS458777 TO458773:TO458777 ADK458773:ADK458777 ANG458773:ANG458777 AXC458773:AXC458777 BGY458773:BGY458777 BQU458773:BQU458777 CAQ458773:CAQ458777 CKM458773:CKM458777 CUI458773:CUI458777 DEE458773:DEE458777 DOA458773:DOA458777 DXW458773:DXW458777 EHS458773:EHS458777 ERO458773:ERO458777 FBK458773:FBK458777 FLG458773:FLG458777 FVC458773:FVC458777 GEY458773:GEY458777 GOU458773:GOU458777 GYQ458773:GYQ458777 HIM458773:HIM458777 HSI458773:HSI458777 ICE458773:ICE458777 IMA458773:IMA458777 IVW458773:IVW458777 JFS458773:JFS458777 JPO458773:JPO458777 JZK458773:JZK458777 KJG458773:KJG458777 KTC458773:KTC458777 LCY458773:LCY458777 LMU458773:LMU458777 LWQ458773:LWQ458777 MGM458773:MGM458777 MQI458773:MQI458777 NAE458773:NAE458777 NKA458773:NKA458777 NTW458773:NTW458777 ODS458773:ODS458777 ONO458773:ONO458777 OXK458773:OXK458777 PHG458773:PHG458777 PRC458773:PRC458777 QAY458773:QAY458777 QKU458773:QKU458777 QUQ458773:QUQ458777 REM458773:REM458777 ROI458773:ROI458777 RYE458773:RYE458777 SIA458773:SIA458777 SRW458773:SRW458777 TBS458773:TBS458777 TLO458773:TLO458777 TVK458773:TVK458777 UFG458773:UFG458777 UPC458773:UPC458777 UYY458773:UYY458777 VIU458773:VIU458777 VSQ458773:VSQ458777 WCM458773:WCM458777 WMI458773:WMI458777 WWE458773:WWE458777 W524309:W524313 JS524309:JS524313 TO524309:TO524313 ADK524309:ADK524313 ANG524309:ANG524313 AXC524309:AXC524313 BGY524309:BGY524313 BQU524309:BQU524313 CAQ524309:CAQ524313 CKM524309:CKM524313 CUI524309:CUI524313 DEE524309:DEE524313 DOA524309:DOA524313 DXW524309:DXW524313 EHS524309:EHS524313 ERO524309:ERO524313 FBK524309:FBK524313 FLG524309:FLG524313 FVC524309:FVC524313 GEY524309:GEY524313 GOU524309:GOU524313 GYQ524309:GYQ524313 HIM524309:HIM524313 HSI524309:HSI524313 ICE524309:ICE524313 IMA524309:IMA524313 IVW524309:IVW524313 JFS524309:JFS524313 JPO524309:JPO524313 JZK524309:JZK524313 KJG524309:KJG524313 KTC524309:KTC524313 LCY524309:LCY524313 LMU524309:LMU524313 LWQ524309:LWQ524313 MGM524309:MGM524313 MQI524309:MQI524313 NAE524309:NAE524313 NKA524309:NKA524313 NTW524309:NTW524313 ODS524309:ODS524313 ONO524309:ONO524313 OXK524309:OXK524313 PHG524309:PHG524313 PRC524309:PRC524313 QAY524309:QAY524313 QKU524309:QKU524313 QUQ524309:QUQ524313 REM524309:REM524313 ROI524309:ROI524313 RYE524309:RYE524313 SIA524309:SIA524313 SRW524309:SRW524313 TBS524309:TBS524313 TLO524309:TLO524313 TVK524309:TVK524313 UFG524309:UFG524313 UPC524309:UPC524313 UYY524309:UYY524313 VIU524309:VIU524313 VSQ524309:VSQ524313 WCM524309:WCM524313 WMI524309:WMI524313 WWE524309:WWE524313 W589845:W589849 JS589845:JS589849 TO589845:TO589849 ADK589845:ADK589849 ANG589845:ANG589849 AXC589845:AXC589849 BGY589845:BGY589849 BQU589845:BQU589849 CAQ589845:CAQ589849 CKM589845:CKM589849 CUI589845:CUI589849 DEE589845:DEE589849 DOA589845:DOA589849 DXW589845:DXW589849 EHS589845:EHS589849 ERO589845:ERO589849 FBK589845:FBK589849 FLG589845:FLG589849 FVC589845:FVC589849 GEY589845:GEY589849 GOU589845:GOU589849 GYQ589845:GYQ589849 HIM589845:HIM589849 HSI589845:HSI589849 ICE589845:ICE589849 IMA589845:IMA589849 IVW589845:IVW589849 JFS589845:JFS589849 JPO589845:JPO589849 JZK589845:JZK589849 KJG589845:KJG589849 KTC589845:KTC589849 LCY589845:LCY589849 LMU589845:LMU589849 LWQ589845:LWQ589849 MGM589845:MGM589849 MQI589845:MQI589849 NAE589845:NAE589849 NKA589845:NKA589849 NTW589845:NTW589849 ODS589845:ODS589849 ONO589845:ONO589849 OXK589845:OXK589849 PHG589845:PHG589849 PRC589845:PRC589849 QAY589845:QAY589849 QKU589845:QKU589849 QUQ589845:QUQ589849 REM589845:REM589849 ROI589845:ROI589849 RYE589845:RYE589849 SIA589845:SIA589849 SRW589845:SRW589849 TBS589845:TBS589849 TLO589845:TLO589849 TVK589845:TVK589849 UFG589845:UFG589849 UPC589845:UPC589849 UYY589845:UYY589849 VIU589845:VIU589849 VSQ589845:VSQ589849 WCM589845:WCM589849 WMI589845:WMI589849 WWE589845:WWE589849 W655381:W655385 JS655381:JS655385 TO655381:TO655385 ADK655381:ADK655385 ANG655381:ANG655385 AXC655381:AXC655385 BGY655381:BGY655385 BQU655381:BQU655385 CAQ655381:CAQ655385 CKM655381:CKM655385 CUI655381:CUI655385 DEE655381:DEE655385 DOA655381:DOA655385 DXW655381:DXW655385 EHS655381:EHS655385 ERO655381:ERO655385 FBK655381:FBK655385 FLG655381:FLG655385 FVC655381:FVC655385 GEY655381:GEY655385 GOU655381:GOU655385 GYQ655381:GYQ655385 HIM655381:HIM655385 HSI655381:HSI655385 ICE655381:ICE655385 IMA655381:IMA655385 IVW655381:IVW655385 JFS655381:JFS655385 JPO655381:JPO655385 JZK655381:JZK655385 KJG655381:KJG655385 KTC655381:KTC655385 LCY655381:LCY655385 LMU655381:LMU655385 LWQ655381:LWQ655385 MGM655381:MGM655385 MQI655381:MQI655385 NAE655381:NAE655385 NKA655381:NKA655385 NTW655381:NTW655385 ODS655381:ODS655385 ONO655381:ONO655385 OXK655381:OXK655385 PHG655381:PHG655385 PRC655381:PRC655385 QAY655381:QAY655385 QKU655381:QKU655385 QUQ655381:QUQ655385 REM655381:REM655385 ROI655381:ROI655385 RYE655381:RYE655385 SIA655381:SIA655385 SRW655381:SRW655385 TBS655381:TBS655385 TLO655381:TLO655385 TVK655381:TVK655385 UFG655381:UFG655385 UPC655381:UPC655385 UYY655381:UYY655385 VIU655381:VIU655385 VSQ655381:VSQ655385 WCM655381:WCM655385 WMI655381:WMI655385 WWE655381:WWE655385 W720917:W720921 JS720917:JS720921 TO720917:TO720921 ADK720917:ADK720921 ANG720917:ANG720921 AXC720917:AXC720921 BGY720917:BGY720921 BQU720917:BQU720921 CAQ720917:CAQ720921 CKM720917:CKM720921 CUI720917:CUI720921 DEE720917:DEE720921 DOA720917:DOA720921 DXW720917:DXW720921 EHS720917:EHS720921 ERO720917:ERO720921 FBK720917:FBK720921 FLG720917:FLG720921 FVC720917:FVC720921 GEY720917:GEY720921 GOU720917:GOU720921 GYQ720917:GYQ720921 HIM720917:HIM720921 HSI720917:HSI720921 ICE720917:ICE720921 IMA720917:IMA720921 IVW720917:IVW720921 JFS720917:JFS720921 JPO720917:JPO720921 JZK720917:JZK720921 KJG720917:KJG720921 KTC720917:KTC720921 LCY720917:LCY720921 LMU720917:LMU720921 LWQ720917:LWQ720921 MGM720917:MGM720921 MQI720917:MQI720921 NAE720917:NAE720921 NKA720917:NKA720921 NTW720917:NTW720921 ODS720917:ODS720921 ONO720917:ONO720921 OXK720917:OXK720921 PHG720917:PHG720921 PRC720917:PRC720921 QAY720917:QAY720921 QKU720917:QKU720921 QUQ720917:QUQ720921 REM720917:REM720921 ROI720917:ROI720921 RYE720917:RYE720921 SIA720917:SIA720921 SRW720917:SRW720921 TBS720917:TBS720921 TLO720917:TLO720921 TVK720917:TVK720921 UFG720917:UFG720921 UPC720917:UPC720921 UYY720917:UYY720921 VIU720917:VIU720921 VSQ720917:VSQ720921 WCM720917:WCM720921 WMI720917:WMI720921 WWE720917:WWE720921 W786453:W786457 JS786453:JS786457 TO786453:TO786457 ADK786453:ADK786457 ANG786453:ANG786457 AXC786453:AXC786457 BGY786453:BGY786457 BQU786453:BQU786457 CAQ786453:CAQ786457 CKM786453:CKM786457 CUI786453:CUI786457 DEE786453:DEE786457 DOA786453:DOA786457 DXW786453:DXW786457 EHS786453:EHS786457 ERO786453:ERO786457 FBK786453:FBK786457 FLG786453:FLG786457 FVC786453:FVC786457 GEY786453:GEY786457 GOU786453:GOU786457 GYQ786453:GYQ786457 HIM786453:HIM786457 HSI786453:HSI786457 ICE786453:ICE786457 IMA786453:IMA786457 IVW786453:IVW786457 JFS786453:JFS786457 JPO786453:JPO786457 JZK786453:JZK786457 KJG786453:KJG786457 KTC786453:KTC786457 LCY786453:LCY786457 LMU786453:LMU786457 LWQ786453:LWQ786457 MGM786453:MGM786457 MQI786453:MQI786457 NAE786453:NAE786457 NKA786453:NKA786457 NTW786453:NTW786457 ODS786453:ODS786457 ONO786453:ONO786457 OXK786453:OXK786457 PHG786453:PHG786457 PRC786453:PRC786457 QAY786453:QAY786457 QKU786453:QKU786457 QUQ786453:QUQ786457 REM786453:REM786457 ROI786453:ROI786457 RYE786453:RYE786457 SIA786453:SIA786457 SRW786453:SRW786457 TBS786453:TBS786457 TLO786453:TLO786457 TVK786453:TVK786457 UFG786453:UFG786457 UPC786453:UPC786457 UYY786453:UYY786457 VIU786453:VIU786457 VSQ786453:VSQ786457 WCM786453:WCM786457 WMI786453:WMI786457 WWE786453:WWE786457 W851989:W851993 JS851989:JS851993 TO851989:TO851993 ADK851989:ADK851993 ANG851989:ANG851993 AXC851989:AXC851993 BGY851989:BGY851993 BQU851989:BQU851993 CAQ851989:CAQ851993 CKM851989:CKM851993 CUI851989:CUI851993 DEE851989:DEE851993 DOA851989:DOA851993 DXW851989:DXW851993 EHS851989:EHS851993 ERO851989:ERO851993 FBK851989:FBK851993 FLG851989:FLG851993 FVC851989:FVC851993 GEY851989:GEY851993 GOU851989:GOU851993 GYQ851989:GYQ851993 HIM851989:HIM851993 HSI851989:HSI851993 ICE851989:ICE851993 IMA851989:IMA851993 IVW851989:IVW851993 JFS851989:JFS851993 JPO851989:JPO851993 JZK851989:JZK851993 KJG851989:KJG851993 KTC851989:KTC851993 LCY851989:LCY851993 LMU851989:LMU851993 LWQ851989:LWQ851993 MGM851989:MGM851993 MQI851989:MQI851993 NAE851989:NAE851993 NKA851989:NKA851993 NTW851989:NTW851993 ODS851989:ODS851993 ONO851989:ONO851993 OXK851989:OXK851993 PHG851989:PHG851993 PRC851989:PRC851993 QAY851989:QAY851993 QKU851989:QKU851993 QUQ851989:QUQ851993 REM851989:REM851993 ROI851989:ROI851993 RYE851989:RYE851993 SIA851989:SIA851993 SRW851989:SRW851993 TBS851989:TBS851993 TLO851989:TLO851993 TVK851989:TVK851993 UFG851989:UFG851993 UPC851989:UPC851993 UYY851989:UYY851993 VIU851989:VIU851993 VSQ851989:VSQ851993 WCM851989:WCM851993 WMI851989:WMI851993 WWE851989:WWE851993 W917525:W917529 JS917525:JS917529 TO917525:TO917529 ADK917525:ADK917529 ANG917525:ANG917529 AXC917525:AXC917529 BGY917525:BGY917529 BQU917525:BQU917529 CAQ917525:CAQ917529 CKM917525:CKM917529 CUI917525:CUI917529 DEE917525:DEE917529 DOA917525:DOA917529 DXW917525:DXW917529 EHS917525:EHS917529 ERO917525:ERO917529 FBK917525:FBK917529 FLG917525:FLG917529 FVC917525:FVC917529 GEY917525:GEY917529 GOU917525:GOU917529 GYQ917525:GYQ917529 HIM917525:HIM917529 HSI917525:HSI917529 ICE917525:ICE917529 IMA917525:IMA917529 IVW917525:IVW917529 JFS917525:JFS917529 JPO917525:JPO917529 JZK917525:JZK917529 KJG917525:KJG917529 KTC917525:KTC917529 LCY917525:LCY917529 LMU917525:LMU917529 LWQ917525:LWQ917529 MGM917525:MGM917529 MQI917525:MQI917529 NAE917525:NAE917529 NKA917525:NKA917529 NTW917525:NTW917529 ODS917525:ODS917529 ONO917525:ONO917529 OXK917525:OXK917529 PHG917525:PHG917529 PRC917525:PRC917529 QAY917525:QAY917529 QKU917525:QKU917529 QUQ917525:QUQ917529 REM917525:REM917529 ROI917525:ROI917529 RYE917525:RYE917529 SIA917525:SIA917529 SRW917525:SRW917529 TBS917525:TBS917529 TLO917525:TLO917529 TVK917525:TVK917529 UFG917525:UFG917529 UPC917525:UPC917529 UYY917525:UYY917529 VIU917525:VIU917529 VSQ917525:VSQ917529 WCM917525:WCM917529 WMI917525:WMI917529 WWE917525:WWE917529 W983061:W983065 JS983061:JS983065 TO983061:TO983065 ADK983061:ADK983065 ANG983061:ANG983065 AXC983061:AXC983065 BGY983061:BGY983065 BQU983061:BQU983065 CAQ983061:CAQ983065 CKM983061:CKM983065 CUI983061:CUI983065 DEE983061:DEE983065 DOA983061:DOA983065 DXW983061:DXW983065 EHS983061:EHS983065 ERO983061:ERO983065 FBK983061:FBK983065 FLG983061:FLG983065 FVC983061:FVC983065 GEY983061:GEY983065 GOU983061:GOU983065 GYQ983061:GYQ983065 HIM983061:HIM983065 HSI983061:HSI983065 ICE983061:ICE983065 IMA983061:IMA983065 IVW983061:IVW983065 JFS983061:JFS983065 JPO983061:JPO983065 JZK983061:JZK983065 KJG983061:KJG983065 KTC983061:KTC983065 LCY983061:LCY983065 LMU983061:LMU983065 LWQ983061:LWQ983065 MGM983061:MGM983065 MQI983061:MQI983065 NAE983061:NAE983065 NKA983061:NKA983065 NTW983061:NTW983065 ODS983061:ODS983065 ONO983061:ONO983065 OXK983061:OXK983065 PHG983061:PHG983065 PRC983061:PRC983065 QAY983061:QAY983065 QKU983061:QKU983065 QUQ983061:QUQ983065 REM983061:REM983065 ROI983061:ROI983065 RYE983061:RYE983065 SIA983061:SIA983065 SRW983061:SRW983065 TBS983061:TBS983065 TLO983061:TLO983065 TVK983061:TVK983065 UFG983061:UFG983065 UPC983061:UPC983065 UYY983061:UYY983065 VIU983061:VIU983065 VSQ983061:VSQ983065 WCM983061:WCM983065 WMI983061:WMI983065 WWE983061:WWE983065 W31:W36">
      <formula1>$I$2:$I$4</formula1>
    </dataValidation>
  </dataValidations>
  <hyperlinks>
    <hyperlink ref="S31" r:id="rId1"/>
    <hyperlink ref="S33" r:id="rId2"/>
    <hyperlink ref="S34" r:id="rId3"/>
    <hyperlink ref="S32" r:id="rId4"/>
    <hyperlink ref="U31" r:id="rId5"/>
    <hyperlink ref="U32" r:id="rId6"/>
    <hyperlink ref="U33" r:id="rId7"/>
    <hyperlink ref="U34" r:id="rId8"/>
  </hyperlinks>
  <pageMargins left="0.7" right="0.7" top="0.75" bottom="0.75" header="0.3" footer="0.3"/>
  <pageSetup orientation="portrait" r:id="rId9"/>
  <drawing r:id="rId10"/>
  <legacyDrawing r:id="rId11"/>
  <oleObjects>
    <mc:AlternateContent xmlns:mc="http://schemas.openxmlformats.org/markup-compatibility/2006">
      <mc:Choice Requires="x14">
        <oleObject progId="Package2" shapeId="5124" r:id="rId12">
          <objectPr defaultSize="0" autoPict="0" r:id="rId13">
            <anchor moveWithCells="1">
              <from>
                <xdr:col>20</xdr:col>
                <xdr:colOff>257175</xdr:colOff>
                <xdr:row>34</xdr:row>
                <xdr:rowOff>495300</xdr:rowOff>
              </from>
              <to>
                <xdr:col>20</xdr:col>
                <xdr:colOff>2019300</xdr:colOff>
                <xdr:row>34</xdr:row>
                <xdr:rowOff>1819275</xdr:rowOff>
              </to>
            </anchor>
          </objectPr>
        </oleObject>
      </mc:Choice>
      <mc:Fallback>
        <oleObject progId="Package2" shapeId="5124" r:id="rId12"/>
      </mc:Fallback>
    </mc:AlternateContent>
    <mc:AlternateContent xmlns:mc="http://schemas.openxmlformats.org/markup-compatibility/2006">
      <mc:Choice Requires="x14">
        <oleObject progId="Package2" shapeId="5128" r:id="rId14">
          <objectPr defaultSize="0" autoPict="0" r:id="rId15">
            <anchor moveWithCells="1">
              <from>
                <xdr:col>20</xdr:col>
                <xdr:colOff>257175</xdr:colOff>
                <xdr:row>35</xdr:row>
                <xdr:rowOff>495300</xdr:rowOff>
              </from>
              <to>
                <xdr:col>20</xdr:col>
                <xdr:colOff>2019300</xdr:colOff>
                <xdr:row>36</xdr:row>
                <xdr:rowOff>142875</xdr:rowOff>
              </to>
            </anchor>
          </objectPr>
        </oleObject>
      </mc:Choice>
      <mc:Fallback>
        <oleObject progId="Package2" shapeId="5128" r:id="rId14"/>
      </mc:Fallback>
    </mc:AlternateContent>
  </oleObjec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Y843"/>
  <sheetViews>
    <sheetView showGridLines="0" topLeftCell="A17" zoomScale="70" zoomScaleNormal="70" workbookViewId="0">
      <selection activeCell="G32" sqref="G32:G33"/>
    </sheetView>
  </sheetViews>
  <sheetFormatPr baseColWidth="10" defaultColWidth="14.42578125" defaultRowHeight="15" customHeight="1" x14ac:dyDescent="0.25"/>
  <cols>
    <col min="1" max="1" width="6.42578125" style="393" customWidth="1"/>
    <col min="2" max="2" width="14.42578125" style="412" customWidth="1"/>
    <col min="3" max="3" width="17.42578125" style="412" customWidth="1"/>
    <col min="4" max="4" width="21.42578125" style="412" customWidth="1"/>
    <col min="5" max="5" width="53.42578125" style="412" customWidth="1"/>
    <col min="6" max="6" width="15.7109375" style="412" customWidth="1"/>
    <col min="7" max="7" width="37.7109375" style="412" customWidth="1"/>
    <col min="8" max="8" width="63.85546875" style="412" customWidth="1"/>
    <col min="9" max="9" width="12.42578125" style="412" customWidth="1"/>
    <col min="10" max="10" width="20.28515625" style="412" customWidth="1"/>
    <col min="11" max="11" width="26.85546875" style="412" customWidth="1"/>
    <col min="12" max="12" width="13.85546875" style="412" customWidth="1"/>
    <col min="13" max="13" width="15.42578125" style="412" customWidth="1"/>
    <col min="14" max="14" width="17.85546875" style="412" customWidth="1"/>
    <col min="15" max="15" width="18" style="412" customWidth="1"/>
    <col min="16" max="16" width="102.5703125" style="412" customWidth="1"/>
    <col min="17" max="17" width="63.140625" style="412" customWidth="1"/>
    <col min="18" max="18" width="78.85546875" style="412" customWidth="1"/>
    <col min="19" max="19" width="29" style="412" customWidth="1"/>
    <col min="20" max="20" width="18.42578125" style="412" customWidth="1"/>
    <col min="21" max="21" width="19.42578125" style="412" customWidth="1"/>
    <col min="22" max="22" width="39.5703125" style="412" customWidth="1"/>
    <col min="23" max="23" width="31.140625" style="412" customWidth="1"/>
    <col min="24" max="24" width="14.42578125" style="412" customWidth="1"/>
    <col min="25" max="26" width="11" style="412" customWidth="1"/>
    <col min="27" max="16384" width="14.42578125" style="412"/>
  </cols>
  <sheetData>
    <row r="1" spans="1:24" ht="26.25" hidden="1" thickBot="1" x14ac:dyDescent="0.3">
      <c r="A1" s="321"/>
      <c r="B1" s="64"/>
      <c r="C1" s="65" t="s">
        <v>1</v>
      </c>
      <c r="D1" s="65" t="s">
        <v>2</v>
      </c>
      <c r="E1" s="5"/>
      <c r="F1" s="6" t="s">
        <v>3</v>
      </c>
      <c r="G1" s="6" t="s">
        <v>137</v>
      </c>
      <c r="H1" s="6" t="s">
        <v>5</v>
      </c>
      <c r="I1" s="6" t="s">
        <v>7</v>
      </c>
      <c r="J1" s="6" t="s">
        <v>158</v>
      </c>
      <c r="K1" s="1"/>
      <c r="L1" s="8"/>
      <c r="M1" s="7"/>
      <c r="N1" s="7"/>
      <c r="O1" s="7"/>
      <c r="P1" s="7"/>
      <c r="Q1" s="1"/>
      <c r="R1" s="1"/>
      <c r="S1" s="1"/>
      <c r="T1" s="1"/>
      <c r="U1" s="1"/>
      <c r="V1" s="1"/>
      <c r="W1" s="1"/>
    </row>
    <row r="2" spans="1:24" s="55" customFormat="1" ht="26.25" hidden="1" thickBot="1" x14ac:dyDescent="0.25">
      <c r="A2" s="51"/>
      <c r="B2" s="63"/>
      <c r="C2" s="66" t="s">
        <v>8</v>
      </c>
      <c r="D2" s="67" t="s">
        <v>9</v>
      </c>
      <c r="E2" s="58"/>
      <c r="F2" s="70" t="s">
        <v>10</v>
      </c>
      <c r="G2" s="71" t="s">
        <v>154</v>
      </c>
      <c r="H2" s="70" t="s">
        <v>24</v>
      </c>
      <c r="I2" s="125" t="s">
        <v>142</v>
      </c>
      <c r="J2" s="56" t="s">
        <v>156</v>
      </c>
      <c r="K2" s="51"/>
      <c r="L2" s="52"/>
      <c r="M2" s="54"/>
      <c r="N2" s="54"/>
      <c r="O2" s="54"/>
      <c r="P2" s="54"/>
      <c r="Q2" s="51"/>
      <c r="R2" s="51"/>
      <c r="S2" s="51"/>
      <c r="T2" s="51"/>
      <c r="U2" s="51"/>
      <c r="V2" s="51"/>
      <c r="W2" s="51"/>
    </row>
    <row r="3" spans="1:24" s="55" customFormat="1" ht="26.25" hidden="1" thickBot="1" x14ac:dyDescent="0.25">
      <c r="A3" s="51"/>
      <c r="B3" s="63"/>
      <c r="C3" s="66" t="s">
        <v>14</v>
      </c>
      <c r="D3" s="67" t="s">
        <v>15</v>
      </c>
      <c r="E3" s="58"/>
      <c r="F3" s="70" t="s">
        <v>128</v>
      </c>
      <c r="G3" s="71" t="s">
        <v>11</v>
      </c>
      <c r="H3" s="71" t="s">
        <v>140</v>
      </c>
      <c r="I3" s="127" t="s">
        <v>143</v>
      </c>
      <c r="J3" s="56" t="s">
        <v>159</v>
      </c>
      <c r="K3" s="51"/>
      <c r="L3" s="52"/>
      <c r="M3" s="54"/>
      <c r="N3" s="54"/>
      <c r="O3" s="54"/>
      <c r="P3" s="54"/>
      <c r="Q3" s="51"/>
      <c r="R3" s="51"/>
      <c r="S3" s="51"/>
      <c r="T3" s="51"/>
      <c r="U3" s="51"/>
      <c r="V3" s="51"/>
      <c r="W3" s="51"/>
    </row>
    <row r="4" spans="1:24" s="55" customFormat="1" ht="26.25" hidden="1" thickBot="1" x14ac:dyDescent="0.25">
      <c r="A4" s="51"/>
      <c r="B4" s="63"/>
      <c r="C4" s="66" t="s">
        <v>119</v>
      </c>
      <c r="D4" s="67" t="s">
        <v>123</v>
      </c>
      <c r="E4" s="58"/>
      <c r="F4" s="70" t="s">
        <v>129</v>
      </c>
      <c r="G4" s="71" t="s">
        <v>138</v>
      </c>
      <c r="H4" s="59"/>
      <c r="I4" s="126" t="s">
        <v>30</v>
      </c>
      <c r="J4" s="56" t="s">
        <v>157</v>
      </c>
      <c r="K4" s="51"/>
      <c r="L4" s="52"/>
      <c r="M4" s="54"/>
      <c r="N4" s="54"/>
      <c r="O4" s="54"/>
      <c r="P4" s="54"/>
      <c r="Q4" s="51"/>
      <c r="R4" s="51"/>
      <c r="S4" s="51"/>
      <c r="T4" s="51"/>
      <c r="U4" s="51"/>
      <c r="V4" s="51"/>
      <c r="W4" s="51"/>
    </row>
    <row r="5" spans="1:24" s="55" customFormat="1" ht="39" hidden="1" thickBot="1" x14ac:dyDescent="0.25">
      <c r="A5" s="51"/>
      <c r="B5" s="63"/>
      <c r="C5" s="67" t="s">
        <v>117</v>
      </c>
      <c r="D5" s="67" t="s">
        <v>125</v>
      </c>
      <c r="E5" s="58"/>
      <c r="F5" s="71" t="s">
        <v>130</v>
      </c>
      <c r="G5" s="71" t="s">
        <v>17</v>
      </c>
      <c r="H5" s="57"/>
      <c r="I5" s="268" t="s">
        <v>542</v>
      </c>
      <c r="J5" s="56"/>
      <c r="K5" s="51"/>
      <c r="L5" s="52"/>
      <c r="M5" s="54"/>
      <c r="N5" s="54"/>
      <c r="O5" s="54"/>
      <c r="P5" s="54"/>
      <c r="Q5" s="51"/>
      <c r="R5" s="51"/>
      <c r="S5" s="51"/>
      <c r="T5" s="51"/>
      <c r="U5" s="51"/>
      <c r="V5" s="51"/>
      <c r="W5" s="51"/>
    </row>
    <row r="6" spans="1:24" s="55" customFormat="1" ht="39" hidden="1" thickBot="1" x14ac:dyDescent="0.25">
      <c r="A6" s="51"/>
      <c r="B6" s="63"/>
      <c r="C6" s="66" t="s">
        <v>38</v>
      </c>
      <c r="D6" s="67" t="s">
        <v>124</v>
      </c>
      <c r="F6" s="71" t="s">
        <v>131</v>
      </c>
      <c r="G6" s="57"/>
      <c r="H6" s="57"/>
      <c r="I6" s="56"/>
      <c r="J6" s="56"/>
      <c r="K6" s="51"/>
      <c r="L6" s="52"/>
      <c r="M6" s="54"/>
      <c r="N6" s="54"/>
      <c r="O6" s="54"/>
      <c r="P6" s="54"/>
      <c r="Q6" s="51"/>
      <c r="R6" s="51"/>
      <c r="S6" s="51"/>
      <c r="T6" s="51"/>
      <c r="U6" s="51"/>
      <c r="V6" s="51"/>
      <c r="W6" s="51"/>
    </row>
    <row r="7" spans="1:24" s="55" customFormat="1" ht="26.25" hidden="1" thickBot="1" x14ac:dyDescent="0.25">
      <c r="A7" s="51"/>
      <c r="B7" s="63"/>
      <c r="C7" s="66" t="s">
        <v>42</v>
      </c>
      <c r="D7" s="67" t="s">
        <v>126</v>
      </c>
      <c r="E7" s="58"/>
      <c r="F7" s="59"/>
      <c r="G7" s="57"/>
      <c r="H7" s="57"/>
      <c r="I7" s="60"/>
      <c r="J7" s="60"/>
      <c r="K7" s="51"/>
      <c r="L7" s="52"/>
      <c r="M7" s="54"/>
      <c r="N7" s="54"/>
      <c r="O7" s="54"/>
      <c r="P7" s="54"/>
      <c r="Q7" s="51"/>
      <c r="R7" s="51"/>
      <c r="S7" s="51"/>
      <c r="T7" s="51"/>
      <c r="U7" s="51"/>
      <c r="V7" s="51"/>
      <c r="W7" s="51"/>
    </row>
    <row r="8" spans="1:24" s="55" customFormat="1" ht="26.25" hidden="1" thickBot="1" x14ac:dyDescent="0.25">
      <c r="A8" s="51"/>
      <c r="B8" s="63"/>
      <c r="C8" s="66" t="s">
        <v>45</v>
      </c>
      <c r="D8" s="67" t="s">
        <v>35</v>
      </c>
      <c r="E8" s="58"/>
      <c r="F8" s="59"/>
      <c r="G8" s="57"/>
      <c r="H8" s="57"/>
      <c r="I8" s="56"/>
      <c r="J8" s="56"/>
      <c r="K8" s="51"/>
      <c r="L8" s="52"/>
      <c r="M8" s="54"/>
      <c r="N8" s="54"/>
      <c r="O8" s="54"/>
      <c r="P8" s="54"/>
      <c r="Q8" s="51"/>
      <c r="R8" s="51"/>
      <c r="S8" s="51"/>
      <c r="T8" s="51"/>
      <c r="U8" s="51"/>
      <c r="V8" s="51"/>
      <c r="W8" s="51"/>
    </row>
    <row r="9" spans="1:24" s="55" customFormat="1" ht="51.75" hidden="1" thickBot="1" x14ac:dyDescent="0.25">
      <c r="A9" s="51"/>
      <c r="B9" s="63"/>
      <c r="C9" s="66" t="s">
        <v>120</v>
      </c>
      <c r="D9" s="67" t="s">
        <v>39</v>
      </c>
      <c r="E9" s="58"/>
      <c r="F9" s="57"/>
      <c r="G9" s="57"/>
      <c r="H9" s="57"/>
      <c r="I9" s="56"/>
      <c r="J9" s="56"/>
      <c r="K9" s="51"/>
      <c r="L9" s="52"/>
      <c r="M9" s="54"/>
      <c r="N9" s="54"/>
      <c r="O9" s="54"/>
      <c r="P9" s="54"/>
      <c r="Q9" s="51"/>
      <c r="R9" s="51"/>
      <c r="S9" s="51"/>
      <c r="T9" s="51"/>
      <c r="U9" s="51"/>
      <c r="V9" s="51"/>
      <c r="W9" s="51"/>
    </row>
    <row r="10" spans="1:24" s="55" customFormat="1" ht="26.25" hidden="1" thickBot="1" x14ac:dyDescent="0.25">
      <c r="A10" s="51"/>
      <c r="B10" s="63"/>
      <c r="C10" s="66" t="s">
        <v>50</v>
      </c>
      <c r="D10" s="67" t="s">
        <v>43</v>
      </c>
      <c r="E10" s="58"/>
      <c r="F10" s="57"/>
      <c r="G10" s="57"/>
      <c r="H10" s="57"/>
      <c r="I10" s="56"/>
      <c r="J10" s="56"/>
      <c r="K10" s="51"/>
      <c r="L10" s="52"/>
      <c r="M10" s="54"/>
      <c r="N10" s="54"/>
      <c r="O10" s="54"/>
      <c r="P10" s="54"/>
      <c r="Q10" s="51"/>
      <c r="R10" s="51"/>
      <c r="S10" s="51"/>
      <c r="T10" s="51"/>
      <c r="U10" s="51"/>
      <c r="V10" s="51"/>
      <c r="W10" s="51"/>
    </row>
    <row r="11" spans="1:24" s="55" customFormat="1" ht="39" hidden="1" thickBot="1" x14ac:dyDescent="0.25">
      <c r="A11" s="51"/>
      <c r="B11" s="63"/>
      <c r="C11" s="66" t="s">
        <v>52</v>
      </c>
      <c r="D11" s="67" t="s">
        <v>132</v>
      </c>
      <c r="E11" s="58"/>
      <c r="F11" s="57"/>
      <c r="G11" s="57"/>
      <c r="H11" s="57"/>
      <c r="I11" s="56"/>
      <c r="J11" s="56"/>
      <c r="K11" s="51"/>
      <c r="L11" s="52"/>
      <c r="M11" s="54"/>
      <c r="N11" s="54"/>
      <c r="O11" s="54"/>
      <c r="P11" s="54"/>
      <c r="Q11" s="51"/>
      <c r="R11" s="51"/>
      <c r="S11" s="51"/>
      <c r="T11" s="51"/>
      <c r="U11" s="51"/>
      <c r="V11" s="51"/>
      <c r="W11" s="51"/>
    </row>
    <row r="12" spans="1:24" s="55" customFormat="1" ht="26.25" hidden="1" thickBot="1" x14ac:dyDescent="0.25">
      <c r="A12" s="51"/>
      <c r="B12" s="63"/>
      <c r="C12" s="66" t="s">
        <v>54</v>
      </c>
      <c r="D12" s="67" t="s">
        <v>127</v>
      </c>
      <c r="E12" s="58"/>
      <c r="F12" s="61"/>
      <c r="G12" s="61"/>
      <c r="H12" s="61"/>
      <c r="I12" s="62"/>
      <c r="J12" s="54"/>
      <c r="K12" s="54"/>
      <c r="L12" s="51"/>
      <c r="M12" s="52"/>
      <c r="N12" s="54"/>
      <c r="O12" s="54"/>
      <c r="P12" s="54"/>
      <c r="Q12" s="54"/>
      <c r="R12" s="51"/>
      <c r="S12" s="51"/>
      <c r="T12" s="51"/>
      <c r="U12" s="51"/>
      <c r="V12" s="51"/>
      <c r="W12" s="51"/>
      <c r="X12" s="51"/>
    </row>
    <row r="13" spans="1:24" s="55" customFormat="1" ht="39" hidden="1" thickBot="1" x14ac:dyDescent="0.25">
      <c r="A13" s="51"/>
      <c r="B13" s="63"/>
      <c r="C13" s="66" t="s">
        <v>55</v>
      </c>
      <c r="D13" s="67" t="s">
        <v>53</v>
      </c>
      <c r="E13" s="58"/>
      <c r="F13" s="61"/>
      <c r="G13" s="61"/>
      <c r="H13" s="61"/>
      <c r="I13" s="62"/>
      <c r="J13" s="54"/>
      <c r="K13" s="54"/>
      <c r="L13" s="51"/>
      <c r="M13" s="52"/>
      <c r="N13" s="54"/>
      <c r="O13" s="54"/>
      <c r="P13" s="54"/>
      <c r="Q13" s="54"/>
      <c r="R13" s="51"/>
      <c r="S13" s="51"/>
      <c r="T13" s="51"/>
      <c r="U13" s="51"/>
      <c r="V13" s="51"/>
      <c r="W13" s="51"/>
      <c r="X13" s="51"/>
    </row>
    <row r="14" spans="1:24" s="55" customFormat="1" ht="26.25" hidden="1" thickBot="1" x14ac:dyDescent="0.25">
      <c r="A14" s="51"/>
      <c r="B14" s="63"/>
      <c r="C14" s="67" t="s">
        <v>121</v>
      </c>
      <c r="D14" s="68"/>
      <c r="E14" s="58"/>
      <c r="F14" s="61"/>
      <c r="G14" s="61"/>
      <c r="H14" s="61"/>
      <c r="I14" s="62"/>
      <c r="J14" s="54"/>
      <c r="K14" s="54"/>
      <c r="L14" s="51"/>
      <c r="M14" s="52"/>
      <c r="N14" s="54"/>
      <c r="O14" s="54"/>
      <c r="P14" s="54"/>
      <c r="Q14" s="54"/>
      <c r="R14" s="51"/>
      <c r="S14" s="51"/>
      <c r="T14" s="51"/>
      <c r="U14" s="51"/>
      <c r="V14" s="51"/>
      <c r="W14" s="51"/>
      <c r="X14" s="51"/>
    </row>
    <row r="15" spans="1:24" s="55" customFormat="1" ht="39" hidden="1" thickBot="1" x14ac:dyDescent="0.25">
      <c r="A15" s="51"/>
      <c r="B15" s="63"/>
      <c r="C15" s="69" t="s">
        <v>21</v>
      </c>
      <c r="D15" s="67"/>
      <c r="E15" s="58"/>
      <c r="F15" s="61"/>
      <c r="G15" s="61"/>
      <c r="H15" s="61"/>
      <c r="I15" s="62"/>
      <c r="J15" s="54"/>
      <c r="K15" s="54"/>
      <c r="L15" s="51"/>
      <c r="M15" s="52"/>
      <c r="N15" s="54"/>
      <c r="O15" s="54"/>
      <c r="P15" s="54"/>
      <c r="Q15" s="54"/>
      <c r="R15" s="51"/>
      <c r="S15" s="51"/>
      <c r="T15" s="51"/>
      <c r="U15" s="51"/>
      <c r="V15" s="51"/>
      <c r="W15" s="51"/>
      <c r="X15" s="51"/>
    </row>
    <row r="16" spans="1:24" ht="15.75" hidden="1" thickBot="1" x14ac:dyDescent="0.3">
      <c r="A16" s="321"/>
      <c r="B16" s="1"/>
      <c r="C16" s="1"/>
      <c r="D16" s="1"/>
      <c r="E16" s="14"/>
      <c r="F16" s="1"/>
      <c r="G16" s="14"/>
      <c r="H16" s="14"/>
      <c r="I16" s="7"/>
      <c r="J16" s="7"/>
      <c r="K16" s="7"/>
      <c r="L16" s="7"/>
      <c r="M16" s="8"/>
      <c r="N16" s="7"/>
      <c r="O16" s="7"/>
      <c r="P16" s="7"/>
      <c r="Q16" s="7"/>
      <c r="R16" s="15"/>
      <c r="S16" s="15"/>
      <c r="T16" s="15"/>
      <c r="U16" s="1"/>
      <c r="V16" s="16"/>
      <c r="W16" s="16"/>
      <c r="X16" s="1"/>
    </row>
    <row r="17" spans="1:25" x14ac:dyDescent="0.25">
      <c r="A17" s="767"/>
      <c r="B17" s="697"/>
      <c r="C17" s="698"/>
      <c r="D17" s="773" t="s">
        <v>56</v>
      </c>
      <c r="E17" s="774"/>
      <c r="F17" s="774"/>
      <c r="G17" s="774"/>
      <c r="H17" s="774"/>
      <c r="I17" s="774"/>
      <c r="J17" s="774"/>
      <c r="K17" s="774"/>
      <c r="L17" s="774"/>
      <c r="M17" s="774"/>
      <c r="N17" s="774"/>
      <c r="O17" s="774"/>
      <c r="P17" s="774"/>
      <c r="Q17" s="774"/>
      <c r="R17" s="774"/>
      <c r="S17" s="774"/>
      <c r="T17" s="774"/>
      <c r="U17" s="775"/>
      <c r="V17" s="614" t="s">
        <v>57</v>
      </c>
      <c r="X17" s="1"/>
    </row>
    <row r="18" spans="1:25" x14ac:dyDescent="0.25">
      <c r="A18" s="768"/>
      <c r="B18" s="769"/>
      <c r="C18" s="770"/>
      <c r="D18" s="776"/>
      <c r="E18" s="777"/>
      <c r="F18" s="777"/>
      <c r="G18" s="777"/>
      <c r="H18" s="777"/>
      <c r="I18" s="777"/>
      <c r="J18" s="777"/>
      <c r="K18" s="777"/>
      <c r="L18" s="777"/>
      <c r="M18" s="777"/>
      <c r="N18" s="777"/>
      <c r="O18" s="777"/>
      <c r="P18" s="777"/>
      <c r="Q18" s="777"/>
      <c r="R18" s="777"/>
      <c r="S18" s="777"/>
      <c r="T18" s="777"/>
      <c r="U18" s="778"/>
      <c r="V18" s="616" t="s">
        <v>1034</v>
      </c>
      <c r="X18" s="1"/>
    </row>
    <row r="19" spans="1:25" x14ac:dyDescent="0.25">
      <c r="A19" s="768"/>
      <c r="B19" s="769"/>
      <c r="C19" s="770"/>
      <c r="D19" s="776"/>
      <c r="E19" s="777"/>
      <c r="F19" s="777"/>
      <c r="G19" s="777"/>
      <c r="H19" s="777"/>
      <c r="I19" s="777"/>
      <c r="J19" s="777"/>
      <c r="K19" s="777"/>
      <c r="L19" s="777"/>
      <c r="M19" s="777"/>
      <c r="N19" s="777"/>
      <c r="O19" s="777"/>
      <c r="P19" s="777"/>
      <c r="Q19" s="777"/>
      <c r="R19" s="777"/>
      <c r="S19" s="777"/>
      <c r="T19" s="777"/>
      <c r="U19" s="778"/>
      <c r="V19" s="618" t="s">
        <v>1035</v>
      </c>
      <c r="X19" s="1"/>
    </row>
    <row r="20" spans="1:25" ht="15.75" thickBot="1" x14ac:dyDescent="0.3">
      <c r="A20" s="771"/>
      <c r="B20" s="655"/>
      <c r="C20" s="772"/>
      <c r="D20" s="779"/>
      <c r="E20" s="780"/>
      <c r="F20" s="780"/>
      <c r="G20" s="780"/>
      <c r="H20" s="780"/>
      <c r="I20" s="780"/>
      <c r="J20" s="780"/>
      <c r="K20" s="780"/>
      <c r="L20" s="780"/>
      <c r="M20" s="780"/>
      <c r="N20" s="780"/>
      <c r="O20" s="780"/>
      <c r="P20" s="780"/>
      <c r="Q20" s="780"/>
      <c r="R20" s="780"/>
      <c r="S20" s="780"/>
      <c r="T20" s="780"/>
      <c r="U20" s="781"/>
      <c r="V20" s="613" t="s">
        <v>58</v>
      </c>
      <c r="X20" s="1"/>
    </row>
    <row r="21" spans="1:25" ht="16.5" thickBot="1" x14ac:dyDescent="0.3">
      <c r="A21" s="391"/>
      <c r="B21" s="18"/>
      <c r="C21" s="18"/>
      <c r="D21" s="18"/>
      <c r="E21" s="19"/>
      <c r="F21" s="20"/>
      <c r="G21" s="21"/>
      <c r="H21" s="21"/>
      <c r="I21" s="20"/>
      <c r="J21" s="20"/>
      <c r="K21" s="20"/>
      <c r="L21" s="20"/>
      <c r="M21" s="20"/>
      <c r="N21" s="20"/>
      <c r="O21" s="20"/>
      <c r="P21" s="20"/>
      <c r="Q21" s="20"/>
      <c r="R21" s="22"/>
      <c r="S21" s="22"/>
      <c r="T21" s="22"/>
      <c r="U21" s="20"/>
      <c r="V21" s="21"/>
    </row>
    <row r="22" spans="1:25" ht="21" thickBot="1" x14ac:dyDescent="0.3">
      <c r="A22" s="857" t="s">
        <v>59</v>
      </c>
      <c r="B22" s="858"/>
      <c r="C22" s="859"/>
      <c r="D22" s="23"/>
      <c r="E22" s="871" t="str">
        <f>CONCATENATE("INFORME DE SEGUIMIENTO DEL PROCESO ",A23)</f>
        <v>INFORME DE SEGUIMIENTO DEL PROCESO GESTIÓN TECNOLÓGICA</v>
      </c>
      <c r="F22" s="872"/>
      <c r="G22" s="21"/>
      <c r="H22" s="863" t="s">
        <v>60</v>
      </c>
      <c r="I22" s="864"/>
      <c r="J22" s="865"/>
      <c r="K22" s="83"/>
      <c r="L22" s="87"/>
      <c r="M22" s="87"/>
      <c r="N22" s="87"/>
      <c r="O22" s="87"/>
      <c r="P22" s="87"/>
      <c r="Q22" s="87"/>
      <c r="R22" s="87"/>
      <c r="S22" s="87"/>
      <c r="T22" s="87"/>
      <c r="U22" s="87"/>
      <c r="V22" s="86"/>
    </row>
    <row r="23" spans="1:25" ht="54.75" thickBot="1" x14ac:dyDescent="0.3">
      <c r="A23" s="874" t="s">
        <v>50</v>
      </c>
      <c r="B23" s="875"/>
      <c r="C23" s="876"/>
      <c r="D23" s="23"/>
      <c r="E23" s="531" t="s">
        <v>144</v>
      </c>
      <c r="F23" s="532">
        <f>COUNTA(E32:E42)</f>
        <v>2</v>
      </c>
      <c r="G23" s="21"/>
      <c r="H23" s="866" t="s">
        <v>66</v>
      </c>
      <c r="I23" s="867"/>
      <c r="J23" s="94">
        <f>COUNTIF(I32:I42,"Acción Correctiva")</f>
        <v>1</v>
      </c>
      <c r="K23" s="88"/>
      <c r="L23" s="87"/>
      <c r="M23" s="87"/>
      <c r="N23" s="87"/>
      <c r="O23" s="87"/>
      <c r="P23" s="87"/>
      <c r="Q23" s="87"/>
      <c r="R23" s="87"/>
      <c r="S23" s="86"/>
      <c r="T23" s="86"/>
      <c r="U23" s="23"/>
      <c r="V23" s="86"/>
    </row>
    <row r="24" spans="1:25" ht="24.75" thickBot="1" x14ac:dyDescent="0.3">
      <c r="A24" s="392"/>
      <c r="B24" s="23"/>
      <c r="C24" s="23"/>
      <c r="D24" s="28"/>
      <c r="E24" s="531" t="s">
        <v>61</v>
      </c>
      <c r="F24" s="532">
        <f>COUNTA(H32:H42)</f>
        <v>4</v>
      </c>
      <c r="G24" s="24"/>
      <c r="H24" s="868" t="s">
        <v>149</v>
      </c>
      <c r="I24" s="869"/>
      <c r="J24" s="99">
        <f>COUNTIF(I32:I42,"Acción Preventiva y/o de mejora")</f>
        <v>3</v>
      </c>
      <c r="K24" s="88"/>
      <c r="L24" s="87"/>
      <c r="M24" s="87"/>
      <c r="N24" s="87"/>
      <c r="O24" s="87"/>
      <c r="P24" s="87"/>
      <c r="Q24" s="88"/>
      <c r="R24" s="88"/>
      <c r="S24" s="86"/>
      <c r="T24" s="86"/>
      <c r="U24" s="23"/>
      <c r="V24" s="86"/>
    </row>
    <row r="25" spans="1:25" ht="24" x14ac:dyDescent="0.25">
      <c r="A25" s="392"/>
      <c r="B25" s="23"/>
      <c r="C25" s="23"/>
      <c r="D25" s="33"/>
      <c r="E25" s="533" t="s">
        <v>145</v>
      </c>
      <c r="F25" s="532">
        <f>COUNTIF(U32:U42, "Vencida")</f>
        <v>0</v>
      </c>
      <c r="G25" s="24"/>
      <c r="H25" s="870"/>
      <c r="I25" s="870"/>
      <c r="J25" s="89"/>
      <c r="K25" s="88"/>
      <c r="L25" s="87"/>
      <c r="M25" s="87"/>
      <c r="N25" s="87"/>
      <c r="O25" s="87"/>
      <c r="P25" s="87"/>
      <c r="Q25" s="88"/>
      <c r="R25" s="88"/>
      <c r="S25" s="86"/>
      <c r="T25" s="86"/>
      <c r="U25" s="23"/>
      <c r="V25" s="47"/>
    </row>
    <row r="26" spans="1:25" ht="24" x14ac:dyDescent="0.25">
      <c r="A26" s="392"/>
      <c r="B26" s="23"/>
      <c r="C26" s="23"/>
      <c r="D26" s="28"/>
      <c r="E26" s="533" t="s">
        <v>146</v>
      </c>
      <c r="F26" s="534">
        <f>COUNTIF(U32:U42, "En ejecución")</f>
        <v>0</v>
      </c>
      <c r="G26" s="24"/>
      <c r="H26" s="870"/>
      <c r="I26" s="870"/>
      <c r="J26" s="413"/>
      <c r="K26" s="89"/>
      <c r="L26" s="87"/>
      <c r="M26" s="87"/>
      <c r="N26" s="87"/>
      <c r="O26" s="87"/>
      <c r="P26" s="87"/>
      <c r="Q26" s="88"/>
      <c r="R26" s="88"/>
      <c r="S26" s="86"/>
      <c r="T26" s="86"/>
      <c r="U26" s="23"/>
      <c r="V26" s="47"/>
    </row>
    <row r="27" spans="1:25" ht="24" x14ac:dyDescent="0.25">
      <c r="A27" s="392"/>
      <c r="B27" s="23"/>
      <c r="C27" s="23"/>
      <c r="D27" s="33"/>
      <c r="E27" s="533" t="s">
        <v>148</v>
      </c>
      <c r="F27" s="532">
        <f>COUNTIF(U32:U42,"Cerrada")</f>
        <v>0</v>
      </c>
      <c r="G27" s="24"/>
      <c r="H27" s="25"/>
      <c r="I27" s="85"/>
      <c r="J27" s="84"/>
      <c r="K27" s="84"/>
      <c r="L27" s="87"/>
      <c r="M27" s="87"/>
      <c r="N27" s="87"/>
      <c r="O27" s="87"/>
      <c r="P27" s="87"/>
      <c r="Q27" s="88"/>
      <c r="R27" s="88"/>
      <c r="S27" s="86"/>
      <c r="T27" s="86"/>
      <c r="U27" s="23"/>
      <c r="V27" s="47"/>
    </row>
    <row r="28" spans="1:25" ht="24" x14ac:dyDescent="0.25">
      <c r="A28" s="392"/>
      <c r="B28" s="23"/>
      <c r="C28" s="23"/>
      <c r="D28" s="33"/>
      <c r="E28" s="533" t="s">
        <v>541</v>
      </c>
      <c r="F28" s="532">
        <f>COUNTIF(U32:U42,"Eliminada")</f>
        <v>0</v>
      </c>
      <c r="G28" s="24"/>
      <c r="H28" s="25"/>
      <c r="I28" s="85"/>
      <c r="J28" s="84"/>
      <c r="K28" s="84"/>
      <c r="L28" s="87"/>
      <c r="M28" s="87"/>
      <c r="N28" s="87"/>
      <c r="O28" s="87"/>
      <c r="P28" s="87"/>
      <c r="Q28" s="88"/>
      <c r="R28" s="88"/>
      <c r="S28" s="86"/>
      <c r="T28" s="86"/>
      <c r="U28" s="23"/>
      <c r="V28" s="47"/>
    </row>
    <row r="29" spans="1:25" ht="24.75" thickBot="1" x14ac:dyDescent="0.3">
      <c r="A29" s="392"/>
      <c r="B29" s="23"/>
      <c r="C29" s="23"/>
      <c r="D29" s="23"/>
      <c r="E29" s="79"/>
      <c r="F29" s="80"/>
      <c r="G29" s="24"/>
      <c r="H29" s="25"/>
      <c r="I29" s="81"/>
      <c r="J29" s="82"/>
      <c r="K29" s="81"/>
      <c r="L29" s="82"/>
      <c r="M29" s="92"/>
      <c r="N29" s="26"/>
      <c r="O29" s="26"/>
      <c r="P29" s="26"/>
      <c r="Q29" s="20"/>
      <c r="R29" s="20"/>
      <c r="S29" s="20"/>
      <c r="T29" s="20"/>
      <c r="U29" s="20"/>
      <c r="V29" s="20"/>
    </row>
    <row r="30" spans="1:25" s="73" customFormat="1" ht="24" thickBot="1" x14ac:dyDescent="0.25">
      <c r="A30" s="791" t="s">
        <v>73</v>
      </c>
      <c r="B30" s="792"/>
      <c r="C30" s="792"/>
      <c r="D30" s="792"/>
      <c r="E30" s="792"/>
      <c r="F30" s="792"/>
      <c r="G30" s="793"/>
      <c r="H30" s="764" t="s">
        <v>74</v>
      </c>
      <c r="I30" s="765"/>
      <c r="J30" s="765"/>
      <c r="K30" s="765"/>
      <c r="L30" s="765"/>
      <c r="M30" s="765"/>
      <c r="N30" s="766"/>
      <c r="O30" s="782" t="s">
        <v>75</v>
      </c>
      <c r="P30" s="873"/>
      <c r="Q30" s="783"/>
      <c r="R30" s="784" t="s">
        <v>141</v>
      </c>
      <c r="S30" s="785"/>
      <c r="T30" s="785"/>
      <c r="U30" s="785"/>
      <c r="V30" s="786"/>
      <c r="W30" s="75"/>
      <c r="X30" s="76"/>
      <c r="Y30" s="77"/>
    </row>
    <row r="31" spans="1:25" ht="63" customHeight="1" thickBot="1" x14ac:dyDescent="0.3">
      <c r="A31" s="627" t="s">
        <v>147</v>
      </c>
      <c r="B31" s="628" t="s">
        <v>3</v>
      </c>
      <c r="C31" s="628" t="s">
        <v>77</v>
      </c>
      <c r="D31" s="628" t="s">
        <v>133</v>
      </c>
      <c r="E31" s="628" t="s">
        <v>134</v>
      </c>
      <c r="F31" s="628" t="s">
        <v>135</v>
      </c>
      <c r="G31" s="629" t="s">
        <v>136</v>
      </c>
      <c r="H31" s="630" t="s">
        <v>139</v>
      </c>
      <c r="I31" s="628" t="s">
        <v>5</v>
      </c>
      <c r="J31" s="154" t="s">
        <v>78</v>
      </c>
      <c r="K31" s="631" t="s">
        <v>79</v>
      </c>
      <c r="L31" s="157" t="s">
        <v>81</v>
      </c>
      <c r="M31" s="157" t="s">
        <v>82</v>
      </c>
      <c r="N31" s="158" t="s">
        <v>83</v>
      </c>
      <c r="O31" s="833" t="s">
        <v>84</v>
      </c>
      <c r="P31" s="834"/>
      <c r="Q31" s="158" t="s">
        <v>85</v>
      </c>
      <c r="R31" s="159" t="s">
        <v>84</v>
      </c>
      <c r="S31" s="157" t="s">
        <v>85</v>
      </c>
      <c r="T31" s="157" t="s">
        <v>158</v>
      </c>
      <c r="U31" s="157" t="s">
        <v>86</v>
      </c>
      <c r="V31" s="158" t="s">
        <v>155</v>
      </c>
      <c r="W31" s="74"/>
      <c r="X31" s="78"/>
      <c r="Y31" s="78"/>
    </row>
    <row r="32" spans="1:25" s="198" customFormat="1" ht="62.25" customHeight="1" x14ac:dyDescent="0.25">
      <c r="A32" s="902">
        <v>1</v>
      </c>
      <c r="B32" s="902" t="s">
        <v>130</v>
      </c>
      <c r="C32" s="760" t="s">
        <v>1083</v>
      </c>
      <c r="D32" s="763">
        <v>43892</v>
      </c>
      <c r="E32" s="913" t="s">
        <v>1079</v>
      </c>
      <c r="F32" s="902" t="s">
        <v>11</v>
      </c>
      <c r="G32" s="760" t="s">
        <v>1094</v>
      </c>
      <c r="H32" s="612" t="s">
        <v>1086</v>
      </c>
      <c r="I32" s="610" t="s">
        <v>24</v>
      </c>
      <c r="J32" s="610" t="s">
        <v>1080</v>
      </c>
      <c r="K32" s="415" t="s">
        <v>1081</v>
      </c>
      <c r="L32" s="611">
        <v>43892</v>
      </c>
      <c r="M32" s="611">
        <v>43892</v>
      </c>
      <c r="N32" s="611">
        <v>43892</v>
      </c>
      <c r="O32" s="914" t="s">
        <v>1091</v>
      </c>
      <c r="P32" s="915"/>
      <c r="Q32" s="632" t="s">
        <v>1082</v>
      </c>
      <c r="R32" s="422"/>
      <c r="S32" s="552"/>
      <c r="T32" s="269"/>
      <c r="U32" s="252"/>
      <c r="V32" s="243"/>
      <c r="W32" s="315"/>
      <c r="X32" s="197"/>
    </row>
    <row r="33" spans="1:22" ht="45" customHeight="1" x14ac:dyDescent="0.25">
      <c r="A33" s="903"/>
      <c r="B33" s="903"/>
      <c r="C33" s="756"/>
      <c r="D33" s="912"/>
      <c r="E33" s="753"/>
      <c r="F33" s="903"/>
      <c r="G33" s="756"/>
      <c r="H33" s="642" t="s">
        <v>1084</v>
      </c>
      <c r="I33" s="625" t="s">
        <v>140</v>
      </c>
      <c r="J33" s="643" t="s">
        <v>1087</v>
      </c>
      <c r="K33" s="415" t="s">
        <v>1081</v>
      </c>
      <c r="L33" s="626">
        <v>43892</v>
      </c>
      <c r="M33" s="626">
        <v>43892</v>
      </c>
      <c r="N33" s="635">
        <v>44044</v>
      </c>
      <c r="O33" s="910" t="s">
        <v>1092</v>
      </c>
      <c r="P33" s="911"/>
      <c r="Q33" s="641" t="s">
        <v>1085</v>
      </c>
      <c r="R33" s="641"/>
      <c r="S33" s="641"/>
      <c r="T33" s="641"/>
      <c r="U33" s="640"/>
      <c r="V33" s="641"/>
    </row>
    <row r="34" spans="1:22" ht="60" customHeight="1" x14ac:dyDescent="0.25">
      <c r="A34" s="908">
        <v>2</v>
      </c>
      <c r="B34" s="902" t="s">
        <v>129</v>
      </c>
      <c r="C34" s="760" t="s">
        <v>1083</v>
      </c>
      <c r="D34" s="763" t="s">
        <v>1093</v>
      </c>
      <c r="E34" s="913" t="s">
        <v>1095</v>
      </c>
      <c r="F34" s="902" t="s">
        <v>138</v>
      </c>
      <c r="G34" s="820" t="s">
        <v>1088</v>
      </c>
      <c r="H34" s="636" t="s">
        <v>1089</v>
      </c>
      <c r="I34" s="634" t="s">
        <v>140</v>
      </c>
      <c r="J34" s="634" t="s">
        <v>1090</v>
      </c>
      <c r="K34" s="415" t="s">
        <v>1081</v>
      </c>
      <c r="L34" s="635">
        <v>43909</v>
      </c>
      <c r="M34" s="635">
        <v>43953</v>
      </c>
      <c r="N34" s="635">
        <v>44012</v>
      </c>
      <c r="O34" s="910"/>
      <c r="P34" s="911"/>
      <c r="Q34" s="641"/>
      <c r="R34" s="641"/>
      <c r="S34" s="641"/>
      <c r="T34" s="641"/>
      <c r="U34" s="640"/>
      <c r="V34" s="641"/>
    </row>
    <row r="35" spans="1:22" ht="45" x14ac:dyDescent="0.25">
      <c r="A35" s="909"/>
      <c r="B35" s="903"/>
      <c r="C35" s="756"/>
      <c r="D35" s="912"/>
      <c r="E35" s="753"/>
      <c r="F35" s="903"/>
      <c r="G35" s="822"/>
      <c r="H35" s="642" t="s">
        <v>1096</v>
      </c>
      <c r="I35" s="634" t="s">
        <v>140</v>
      </c>
      <c r="J35" s="643" t="s">
        <v>1097</v>
      </c>
      <c r="K35" s="415" t="s">
        <v>1081</v>
      </c>
      <c r="L35" s="635">
        <v>43909</v>
      </c>
      <c r="M35" s="635">
        <v>43953</v>
      </c>
      <c r="N35" s="635">
        <v>44012</v>
      </c>
      <c r="O35" s="910"/>
      <c r="P35" s="911"/>
      <c r="Q35" s="641"/>
      <c r="R35" s="641"/>
      <c r="S35" s="641"/>
      <c r="T35" s="641"/>
      <c r="U35" s="640"/>
      <c r="V35" s="641"/>
    </row>
    <row r="36" spans="1:22" x14ac:dyDescent="0.25">
      <c r="U36" s="13"/>
    </row>
    <row r="37" spans="1:22" x14ac:dyDescent="0.25">
      <c r="U37" s="13"/>
    </row>
    <row r="38" spans="1:22" x14ac:dyDescent="0.25">
      <c r="U38" s="13"/>
    </row>
    <row r="39" spans="1:22" x14ac:dyDescent="0.25">
      <c r="U39" s="13"/>
    </row>
    <row r="40" spans="1:22" x14ac:dyDescent="0.25">
      <c r="U40" s="13"/>
    </row>
    <row r="41" spans="1:22" x14ac:dyDescent="0.25">
      <c r="U41" s="13"/>
    </row>
    <row r="42" spans="1:22" x14ac:dyDescent="0.25">
      <c r="U42" s="13"/>
    </row>
    <row r="43" spans="1:22" x14ac:dyDescent="0.25">
      <c r="U43" s="13"/>
    </row>
    <row r="44" spans="1:22" x14ac:dyDescent="0.25">
      <c r="U44" s="13"/>
    </row>
    <row r="45" spans="1:22" x14ac:dyDescent="0.25">
      <c r="U45" s="13"/>
    </row>
    <row r="46" spans="1:22" x14ac:dyDescent="0.25">
      <c r="U46" s="13"/>
    </row>
    <row r="47" spans="1:22" x14ac:dyDescent="0.25">
      <c r="U47" s="13"/>
    </row>
    <row r="48" spans="1:22" x14ac:dyDescent="0.25">
      <c r="U48" s="13"/>
    </row>
    <row r="49" spans="21:21" x14ac:dyDescent="0.25">
      <c r="U49" s="13"/>
    </row>
    <row r="50" spans="21:21" x14ac:dyDescent="0.25">
      <c r="U50" s="13"/>
    </row>
    <row r="51" spans="21:21" x14ac:dyDescent="0.25">
      <c r="U51" s="13"/>
    </row>
    <row r="52" spans="21:21" x14ac:dyDescent="0.25">
      <c r="U52" s="13"/>
    </row>
    <row r="53" spans="21:21" x14ac:dyDescent="0.25">
      <c r="U53" s="13"/>
    </row>
    <row r="54" spans="21:21" x14ac:dyDescent="0.25">
      <c r="U54" s="13"/>
    </row>
    <row r="55" spans="21:21" x14ac:dyDescent="0.25">
      <c r="U55" s="13"/>
    </row>
    <row r="56" spans="21:21" x14ac:dyDescent="0.25">
      <c r="U56" s="13"/>
    </row>
    <row r="57" spans="21:21" x14ac:dyDescent="0.25">
      <c r="U57" s="13"/>
    </row>
    <row r="58" spans="21:21" x14ac:dyDescent="0.25">
      <c r="U58" s="13"/>
    </row>
    <row r="59" spans="21:21" x14ac:dyDescent="0.25">
      <c r="U59" s="13"/>
    </row>
    <row r="60" spans="21:21" x14ac:dyDescent="0.25">
      <c r="U60" s="13"/>
    </row>
    <row r="61" spans="21:21" x14ac:dyDescent="0.25">
      <c r="U61" s="13"/>
    </row>
    <row r="62" spans="21:21" x14ac:dyDescent="0.25">
      <c r="U62" s="13"/>
    </row>
    <row r="63" spans="21:21" x14ac:dyDescent="0.25">
      <c r="U63" s="13"/>
    </row>
    <row r="64" spans="21:21" x14ac:dyDescent="0.25">
      <c r="U64" s="13"/>
    </row>
    <row r="65" spans="21:21" x14ac:dyDescent="0.25">
      <c r="U65" s="13"/>
    </row>
    <row r="66" spans="21:21" x14ac:dyDescent="0.25">
      <c r="U66" s="13"/>
    </row>
    <row r="67" spans="21:21" x14ac:dyDescent="0.25">
      <c r="U67" s="13"/>
    </row>
    <row r="68" spans="21:21" x14ac:dyDescent="0.25">
      <c r="U68" s="13"/>
    </row>
    <row r="69" spans="21:21" x14ac:dyDescent="0.25">
      <c r="U69" s="13"/>
    </row>
    <row r="70" spans="21:21" x14ac:dyDescent="0.25">
      <c r="U70" s="13"/>
    </row>
    <row r="71" spans="21:21" x14ac:dyDescent="0.25">
      <c r="U71" s="13"/>
    </row>
    <row r="72" spans="21:21" x14ac:dyDescent="0.25">
      <c r="U72" s="13"/>
    </row>
    <row r="73" spans="21:21" x14ac:dyDescent="0.25">
      <c r="U73" s="13"/>
    </row>
    <row r="74" spans="21:21" x14ac:dyDescent="0.25">
      <c r="U74" s="13"/>
    </row>
    <row r="75" spans="21:21" x14ac:dyDescent="0.25">
      <c r="U75" s="13"/>
    </row>
    <row r="76" spans="21:21" x14ac:dyDescent="0.25">
      <c r="U76" s="13"/>
    </row>
    <row r="77" spans="21:21" x14ac:dyDescent="0.25">
      <c r="U77" s="13"/>
    </row>
    <row r="78" spans="21:21" x14ac:dyDescent="0.25">
      <c r="U78" s="13"/>
    </row>
    <row r="79" spans="21:21" x14ac:dyDescent="0.25">
      <c r="U79" s="13"/>
    </row>
    <row r="80" spans="21:21" x14ac:dyDescent="0.25">
      <c r="U80" s="13"/>
    </row>
    <row r="81" spans="21:21" x14ac:dyDescent="0.25">
      <c r="U81" s="13"/>
    </row>
    <row r="82" spans="21:21" x14ac:dyDescent="0.25">
      <c r="U82" s="13"/>
    </row>
    <row r="83" spans="21:21" x14ac:dyDescent="0.25">
      <c r="U83" s="13"/>
    </row>
    <row r="84" spans="21:21" x14ac:dyDescent="0.25">
      <c r="U84" s="13"/>
    </row>
    <row r="85" spans="21:21" x14ac:dyDescent="0.25">
      <c r="U85" s="13"/>
    </row>
    <row r="86" spans="21:21" x14ac:dyDescent="0.25">
      <c r="U86" s="13"/>
    </row>
    <row r="87" spans="21:21" x14ac:dyDescent="0.25">
      <c r="U87" s="13"/>
    </row>
    <row r="88" spans="21:21" x14ac:dyDescent="0.25">
      <c r="U88" s="13"/>
    </row>
    <row r="89" spans="21:21" x14ac:dyDescent="0.25">
      <c r="U89" s="13"/>
    </row>
    <row r="90" spans="21:21" x14ac:dyDescent="0.25">
      <c r="U90" s="13"/>
    </row>
    <row r="91" spans="21:21" x14ac:dyDescent="0.25">
      <c r="U91" s="13"/>
    </row>
    <row r="92" spans="21:21" x14ac:dyDescent="0.25">
      <c r="U92" s="13"/>
    </row>
    <row r="93" spans="21:21" x14ac:dyDescent="0.25">
      <c r="U93" s="13"/>
    </row>
    <row r="94" spans="21:21" x14ac:dyDescent="0.25">
      <c r="U94" s="13"/>
    </row>
    <row r="95" spans="21:21" x14ac:dyDescent="0.25">
      <c r="U95" s="13"/>
    </row>
    <row r="96" spans="21:21" x14ac:dyDescent="0.25">
      <c r="U96" s="13"/>
    </row>
    <row r="97" spans="21:21" x14ac:dyDescent="0.25">
      <c r="U97" s="13"/>
    </row>
    <row r="98" spans="21:21" x14ac:dyDescent="0.25">
      <c r="U98" s="13"/>
    </row>
    <row r="99" spans="21:21" x14ac:dyDescent="0.25">
      <c r="U99" s="13"/>
    </row>
    <row r="100" spans="21:21" x14ac:dyDescent="0.25">
      <c r="U100" s="13"/>
    </row>
    <row r="101" spans="21:21" x14ac:dyDescent="0.25">
      <c r="U101" s="13"/>
    </row>
    <row r="102" spans="21:21" x14ac:dyDescent="0.25">
      <c r="U102" s="13"/>
    </row>
    <row r="103" spans="21:21" x14ac:dyDescent="0.25">
      <c r="U103" s="13"/>
    </row>
    <row r="104" spans="21:21" x14ac:dyDescent="0.25">
      <c r="U104" s="13"/>
    </row>
    <row r="105" spans="21:21" x14ac:dyDescent="0.25">
      <c r="U105" s="13"/>
    </row>
    <row r="106" spans="21:21" x14ac:dyDescent="0.25">
      <c r="U106" s="13"/>
    </row>
    <row r="107" spans="21:21" x14ac:dyDescent="0.25">
      <c r="U107" s="13"/>
    </row>
    <row r="108" spans="21:21" x14ac:dyDescent="0.25">
      <c r="U108" s="13"/>
    </row>
    <row r="109" spans="21:21" x14ac:dyDescent="0.25">
      <c r="U109" s="13"/>
    </row>
    <row r="110" spans="21:21" x14ac:dyDescent="0.25">
      <c r="U110" s="13"/>
    </row>
    <row r="111" spans="21:21" x14ac:dyDescent="0.25">
      <c r="U111" s="13"/>
    </row>
    <row r="112" spans="21:21" x14ac:dyDescent="0.25">
      <c r="U112" s="13"/>
    </row>
    <row r="113" spans="21:21" x14ac:dyDescent="0.25">
      <c r="U113" s="13"/>
    </row>
    <row r="114" spans="21:21" x14ac:dyDescent="0.25">
      <c r="U114" s="13"/>
    </row>
    <row r="115" spans="21:21" x14ac:dyDescent="0.25">
      <c r="U115" s="13"/>
    </row>
    <row r="116" spans="21:21" x14ac:dyDescent="0.25">
      <c r="U116" s="13"/>
    </row>
    <row r="117" spans="21:21" x14ac:dyDescent="0.25">
      <c r="U117" s="13"/>
    </row>
    <row r="118" spans="21:21" x14ac:dyDescent="0.25">
      <c r="U118" s="13"/>
    </row>
    <row r="119" spans="21:21" x14ac:dyDescent="0.25">
      <c r="U119" s="13"/>
    </row>
    <row r="120" spans="21:21" x14ac:dyDescent="0.25">
      <c r="U120" s="13"/>
    </row>
    <row r="121" spans="21:21" x14ac:dyDescent="0.25">
      <c r="U121" s="13"/>
    </row>
    <row r="122" spans="21:21" x14ac:dyDescent="0.25">
      <c r="U122" s="13"/>
    </row>
    <row r="123" spans="21:21" x14ac:dyDescent="0.25">
      <c r="U123" s="13"/>
    </row>
    <row r="124" spans="21:21" x14ac:dyDescent="0.25">
      <c r="U124" s="13"/>
    </row>
    <row r="125" spans="21:21" x14ac:dyDescent="0.25">
      <c r="U125" s="13"/>
    </row>
    <row r="126" spans="21:21" x14ac:dyDescent="0.25">
      <c r="U126" s="13"/>
    </row>
    <row r="127" spans="21:21" x14ac:dyDescent="0.25">
      <c r="U127" s="13"/>
    </row>
    <row r="128" spans="21:21" x14ac:dyDescent="0.25">
      <c r="U128" s="13"/>
    </row>
    <row r="129" spans="21:21" x14ac:dyDescent="0.25">
      <c r="U129" s="13"/>
    </row>
    <row r="130" spans="21:21" x14ac:dyDescent="0.25">
      <c r="U130" s="13"/>
    </row>
    <row r="131" spans="21:21" x14ac:dyDescent="0.25">
      <c r="U131" s="13"/>
    </row>
    <row r="132" spans="21:21" x14ac:dyDescent="0.25">
      <c r="U132" s="13"/>
    </row>
    <row r="133" spans="21:21" x14ac:dyDescent="0.25">
      <c r="U133" s="13"/>
    </row>
    <row r="134" spans="21:21" x14ac:dyDescent="0.25">
      <c r="U134" s="13"/>
    </row>
    <row r="135" spans="21:21" x14ac:dyDescent="0.25">
      <c r="U135" s="13"/>
    </row>
    <row r="136" spans="21:21" x14ac:dyDescent="0.25">
      <c r="U136" s="13"/>
    </row>
    <row r="137" spans="21:21" x14ac:dyDescent="0.25">
      <c r="U137" s="13"/>
    </row>
    <row r="138" spans="21:21" x14ac:dyDescent="0.25">
      <c r="U138" s="13"/>
    </row>
    <row r="139" spans="21:21" x14ac:dyDescent="0.25">
      <c r="U139" s="13"/>
    </row>
    <row r="140" spans="21:21" x14ac:dyDescent="0.25">
      <c r="U140" s="13"/>
    </row>
    <row r="141" spans="21:21" x14ac:dyDescent="0.25">
      <c r="U141" s="13"/>
    </row>
    <row r="142" spans="21:21" x14ac:dyDescent="0.25">
      <c r="U142" s="13"/>
    </row>
    <row r="143" spans="21:21" x14ac:dyDescent="0.25">
      <c r="U143" s="13"/>
    </row>
    <row r="144" spans="21:21" x14ac:dyDescent="0.25">
      <c r="U144" s="13"/>
    </row>
    <row r="145" spans="21:21" x14ac:dyDescent="0.25">
      <c r="U145" s="13"/>
    </row>
    <row r="146" spans="21:21" x14ac:dyDescent="0.25">
      <c r="U146" s="13"/>
    </row>
    <row r="147" spans="21:21" x14ac:dyDescent="0.25">
      <c r="U147" s="13"/>
    </row>
    <row r="148" spans="21:21" x14ac:dyDescent="0.25">
      <c r="U148" s="13"/>
    </row>
    <row r="149" spans="21:21" x14ac:dyDescent="0.25">
      <c r="U149" s="13"/>
    </row>
    <row r="150" spans="21:21" x14ac:dyDescent="0.25">
      <c r="U150" s="13"/>
    </row>
    <row r="151" spans="21:21" x14ac:dyDescent="0.25">
      <c r="U151" s="13"/>
    </row>
    <row r="152" spans="21:21" x14ac:dyDescent="0.25">
      <c r="U152" s="13"/>
    </row>
    <row r="153" spans="21:21" x14ac:dyDescent="0.25">
      <c r="U153" s="13"/>
    </row>
    <row r="154" spans="21:21" x14ac:dyDescent="0.25">
      <c r="U154" s="13"/>
    </row>
    <row r="155" spans="21:21" x14ac:dyDescent="0.25">
      <c r="U155" s="13"/>
    </row>
    <row r="156" spans="21:21" x14ac:dyDescent="0.25">
      <c r="U156" s="13"/>
    </row>
    <row r="157" spans="21:21" x14ac:dyDescent="0.25">
      <c r="U157" s="13"/>
    </row>
    <row r="158" spans="21:21" x14ac:dyDescent="0.25">
      <c r="U158" s="13"/>
    </row>
    <row r="159" spans="21:21" x14ac:dyDescent="0.25">
      <c r="U159" s="13"/>
    </row>
    <row r="160" spans="21:21" x14ac:dyDescent="0.25">
      <c r="U160" s="13"/>
    </row>
    <row r="161" spans="21:21" x14ac:dyDescent="0.25">
      <c r="U161" s="13"/>
    </row>
    <row r="162" spans="21:21" x14ac:dyDescent="0.25">
      <c r="U162" s="13"/>
    </row>
    <row r="163" spans="21:21" x14ac:dyDescent="0.25">
      <c r="U163" s="13"/>
    </row>
    <row r="164" spans="21:21" x14ac:dyDescent="0.25">
      <c r="U164" s="13"/>
    </row>
    <row r="165" spans="21:21" x14ac:dyDescent="0.25">
      <c r="U165" s="13"/>
    </row>
    <row r="166" spans="21:21" x14ac:dyDescent="0.25">
      <c r="U166" s="13"/>
    </row>
    <row r="167" spans="21:21" x14ac:dyDescent="0.25">
      <c r="U167" s="13"/>
    </row>
    <row r="168" spans="21:21" x14ac:dyDescent="0.25">
      <c r="U168" s="13"/>
    </row>
    <row r="169" spans="21:21" x14ac:dyDescent="0.25">
      <c r="U169" s="13"/>
    </row>
    <row r="170" spans="21:21" x14ac:dyDescent="0.25">
      <c r="U170" s="13"/>
    </row>
    <row r="171" spans="21:21" x14ac:dyDescent="0.25">
      <c r="U171" s="13"/>
    </row>
    <row r="172" spans="21:21" x14ac:dyDescent="0.25">
      <c r="U172" s="13"/>
    </row>
    <row r="173" spans="21:21" x14ac:dyDescent="0.25">
      <c r="U173" s="13"/>
    </row>
    <row r="174" spans="21:21" x14ac:dyDescent="0.25">
      <c r="U174" s="13"/>
    </row>
    <row r="175" spans="21:21" x14ac:dyDescent="0.25">
      <c r="U175" s="13"/>
    </row>
    <row r="176" spans="21:21" x14ac:dyDescent="0.25">
      <c r="U176" s="13"/>
    </row>
    <row r="177" spans="21:21" x14ac:dyDescent="0.25">
      <c r="U177" s="13"/>
    </row>
    <row r="178" spans="21:21" x14ac:dyDescent="0.25">
      <c r="U178" s="13"/>
    </row>
    <row r="179" spans="21:21" x14ac:dyDescent="0.25">
      <c r="U179" s="13"/>
    </row>
    <row r="180" spans="21:21" x14ac:dyDescent="0.25">
      <c r="U180" s="13"/>
    </row>
    <row r="181" spans="21:21" x14ac:dyDescent="0.25">
      <c r="U181" s="13"/>
    </row>
    <row r="182" spans="21:21" x14ac:dyDescent="0.25">
      <c r="U182" s="13"/>
    </row>
    <row r="183" spans="21:21" x14ac:dyDescent="0.25">
      <c r="U183" s="13"/>
    </row>
    <row r="184" spans="21:21" x14ac:dyDescent="0.25">
      <c r="U184" s="13"/>
    </row>
    <row r="185" spans="21:21" x14ac:dyDescent="0.25">
      <c r="U185" s="13"/>
    </row>
    <row r="186" spans="21:21" x14ac:dyDescent="0.25">
      <c r="U186" s="13"/>
    </row>
    <row r="187" spans="21:21" x14ac:dyDescent="0.25">
      <c r="U187" s="13"/>
    </row>
    <row r="188" spans="21:21" x14ac:dyDescent="0.25">
      <c r="U188" s="13"/>
    </row>
    <row r="189" spans="21:21" x14ac:dyDescent="0.25">
      <c r="U189" s="13"/>
    </row>
    <row r="190" spans="21:21" x14ac:dyDescent="0.25">
      <c r="U190" s="13"/>
    </row>
    <row r="191" spans="21:21" x14ac:dyDescent="0.25">
      <c r="U191" s="13"/>
    </row>
    <row r="192" spans="21:21" x14ac:dyDescent="0.25">
      <c r="U192" s="13"/>
    </row>
    <row r="193" spans="21:21" x14ac:dyDescent="0.25">
      <c r="U193" s="13"/>
    </row>
    <row r="194" spans="21:21" x14ac:dyDescent="0.25">
      <c r="U194" s="13"/>
    </row>
    <row r="195" spans="21:21" x14ac:dyDescent="0.25">
      <c r="U195" s="13"/>
    </row>
    <row r="196" spans="21:21" x14ac:dyDescent="0.25">
      <c r="U196" s="13"/>
    </row>
    <row r="197" spans="21:21" x14ac:dyDescent="0.25">
      <c r="U197" s="13"/>
    </row>
    <row r="198" spans="21:21" x14ac:dyDescent="0.25">
      <c r="U198" s="13"/>
    </row>
    <row r="199" spans="21:21" x14ac:dyDescent="0.25">
      <c r="U199" s="13"/>
    </row>
    <row r="200" spans="21:21" x14ac:dyDescent="0.25">
      <c r="U200" s="13"/>
    </row>
    <row r="201" spans="21:21" x14ac:dyDescent="0.25">
      <c r="U201" s="13"/>
    </row>
    <row r="202" spans="21:21" x14ac:dyDescent="0.25">
      <c r="U202" s="13"/>
    </row>
    <row r="203" spans="21:21" x14ac:dyDescent="0.25">
      <c r="U203" s="13"/>
    </row>
    <row r="204" spans="21:21" x14ac:dyDescent="0.25">
      <c r="U204" s="13"/>
    </row>
    <row r="205" spans="21:21" x14ac:dyDescent="0.25">
      <c r="U205" s="13"/>
    </row>
    <row r="206" spans="21:21" x14ac:dyDescent="0.25">
      <c r="U206" s="13"/>
    </row>
    <row r="207" spans="21:21" x14ac:dyDescent="0.25">
      <c r="U207" s="13"/>
    </row>
    <row r="208" spans="21:21" x14ac:dyDescent="0.25">
      <c r="U208" s="13"/>
    </row>
    <row r="209" spans="21:21" x14ac:dyDescent="0.25">
      <c r="U209" s="13"/>
    </row>
    <row r="210" spans="21:21" x14ac:dyDescent="0.25">
      <c r="U210" s="13"/>
    </row>
    <row r="211" spans="21:21" x14ac:dyDescent="0.25">
      <c r="U211" s="13"/>
    </row>
    <row r="212" spans="21:21" x14ac:dyDescent="0.25">
      <c r="U212" s="13"/>
    </row>
    <row r="213" spans="21:21" x14ac:dyDescent="0.25">
      <c r="U213" s="13"/>
    </row>
    <row r="214" spans="21:21" x14ac:dyDescent="0.25">
      <c r="U214" s="13"/>
    </row>
    <row r="215" spans="21:21" x14ac:dyDescent="0.25">
      <c r="U215" s="13"/>
    </row>
    <row r="216" spans="21:21" x14ac:dyDescent="0.25">
      <c r="U216" s="13"/>
    </row>
    <row r="217" spans="21:21" x14ac:dyDescent="0.25">
      <c r="U217" s="13"/>
    </row>
    <row r="218" spans="21:21" x14ac:dyDescent="0.25">
      <c r="U218" s="13"/>
    </row>
    <row r="219" spans="21:21" x14ac:dyDescent="0.25">
      <c r="U219" s="13"/>
    </row>
    <row r="220" spans="21:21" x14ac:dyDescent="0.25">
      <c r="U220" s="13"/>
    </row>
    <row r="221" spans="21:21" x14ac:dyDescent="0.25">
      <c r="U221" s="13"/>
    </row>
    <row r="222" spans="21:21" x14ac:dyDescent="0.25">
      <c r="U222" s="13"/>
    </row>
    <row r="223" spans="21:21" x14ac:dyDescent="0.25">
      <c r="U223" s="13"/>
    </row>
    <row r="224" spans="21:21" x14ac:dyDescent="0.25">
      <c r="U224" s="13"/>
    </row>
    <row r="225" spans="21:21" x14ac:dyDescent="0.25">
      <c r="U225" s="13"/>
    </row>
    <row r="226" spans="21:21" x14ac:dyDescent="0.25">
      <c r="U226" s="13"/>
    </row>
    <row r="227" spans="21:21" x14ac:dyDescent="0.25">
      <c r="U227" s="13"/>
    </row>
    <row r="228" spans="21:21" x14ac:dyDescent="0.25">
      <c r="U228" s="13"/>
    </row>
    <row r="229" spans="21:21" x14ac:dyDescent="0.25">
      <c r="U229" s="13"/>
    </row>
    <row r="230" spans="21:21" x14ac:dyDescent="0.25">
      <c r="U230" s="13"/>
    </row>
    <row r="231" spans="21:21" x14ac:dyDescent="0.25">
      <c r="U231" s="13"/>
    </row>
    <row r="232" spans="21:21" x14ac:dyDescent="0.25">
      <c r="U232" s="13"/>
    </row>
    <row r="233" spans="21:21" x14ac:dyDescent="0.25">
      <c r="U233" s="13"/>
    </row>
    <row r="234" spans="21:21" x14ac:dyDescent="0.25">
      <c r="U234" s="13"/>
    </row>
    <row r="235" spans="21:21" x14ac:dyDescent="0.25">
      <c r="U235" s="13"/>
    </row>
    <row r="236" spans="21:21" x14ac:dyDescent="0.25">
      <c r="U236" s="13"/>
    </row>
    <row r="237" spans="21:21" x14ac:dyDescent="0.25">
      <c r="U237" s="13"/>
    </row>
    <row r="238" spans="21:21" x14ac:dyDescent="0.25">
      <c r="U238" s="13"/>
    </row>
    <row r="239" spans="21:21" x14ac:dyDescent="0.25">
      <c r="U239" s="13"/>
    </row>
    <row r="240" spans="21:21" x14ac:dyDescent="0.25">
      <c r="U240" s="13"/>
    </row>
    <row r="241" spans="21:21" x14ac:dyDescent="0.25">
      <c r="U241" s="13"/>
    </row>
    <row r="242" spans="21:21" x14ac:dyDescent="0.25">
      <c r="U242" s="13"/>
    </row>
    <row r="243" spans="21:21" x14ac:dyDescent="0.25">
      <c r="U243" s="13"/>
    </row>
    <row r="244" spans="21:21" x14ac:dyDescent="0.25">
      <c r="U244" s="13"/>
    </row>
    <row r="245" spans="21:21" x14ac:dyDescent="0.25">
      <c r="U245" s="13"/>
    </row>
    <row r="246" spans="21:21" x14ac:dyDescent="0.25">
      <c r="U246" s="13"/>
    </row>
    <row r="247" spans="21:21" x14ac:dyDescent="0.25">
      <c r="U247" s="13"/>
    </row>
    <row r="248" spans="21:21" x14ac:dyDescent="0.25">
      <c r="U248" s="13"/>
    </row>
    <row r="249" spans="21:21" x14ac:dyDescent="0.25">
      <c r="U249" s="13"/>
    </row>
    <row r="250" spans="21:21" x14ac:dyDescent="0.25">
      <c r="U250" s="13"/>
    </row>
    <row r="251" spans="21:21" x14ac:dyDescent="0.25">
      <c r="U251" s="13"/>
    </row>
    <row r="252" spans="21:21" x14ac:dyDescent="0.25">
      <c r="U252" s="13"/>
    </row>
    <row r="253" spans="21:21" x14ac:dyDescent="0.25">
      <c r="U253" s="13"/>
    </row>
    <row r="254" spans="21:21" x14ac:dyDescent="0.25">
      <c r="U254" s="13"/>
    </row>
    <row r="255" spans="21:21" x14ac:dyDescent="0.25">
      <c r="U255" s="13"/>
    </row>
    <row r="256" spans="21:21" x14ac:dyDescent="0.25">
      <c r="U256" s="13"/>
    </row>
    <row r="257" spans="21:21" x14ac:dyDescent="0.25">
      <c r="U257" s="13"/>
    </row>
    <row r="258" spans="21:21" x14ac:dyDescent="0.25">
      <c r="U258" s="13"/>
    </row>
    <row r="259" spans="21:21" x14ac:dyDescent="0.25">
      <c r="U259" s="13"/>
    </row>
    <row r="260" spans="21:21" x14ac:dyDescent="0.25">
      <c r="U260" s="13"/>
    </row>
    <row r="261" spans="21:21" x14ac:dyDescent="0.25">
      <c r="U261" s="13"/>
    </row>
    <row r="262" spans="21:21" x14ac:dyDescent="0.25">
      <c r="U262" s="13"/>
    </row>
    <row r="263" spans="21:21" x14ac:dyDescent="0.25">
      <c r="U263" s="13"/>
    </row>
    <row r="264" spans="21:21" x14ac:dyDescent="0.25">
      <c r="U264" s="13"/>
    </row>
    <row r="265" spans="21:21" x14ac:dyDescent="0.25">
      <c r="U265" s="13"/>
    </row>
    <row r="266" spans="21:21" x14ac:dyDescent="0.25">
      <c r="U266" s="13"/>
    </row>
    <row r="267" spans="21:21" x14ac:dyDescent="0.25">
      <c r="U267" s="13"/>
    </row>
    <row r="268" spans="21:21" x14ac:dyDescent="0.25">
      <c r="U268" s="13"/>
    </row>
    <row r="269" spans="21:21" x14ac:dyDescent="0.25">
      <c r="U269" s="13"/>
    </row>
    <row r="270" spans="21:21" x14ac:dyDescent="0.25">
      <c r="U270" s="13"/>
    </row>
    <row r="271" spans="21:21" x14ac:dyDescent="0.25">
      <c r="U271" s="13"/>
    </row>
    <row r="272" spans="21:21" x14ac:dyDescent="0.25">
      <c r="U272" s="13"/>
    </row>
    <row r="273" spans="21:21" x14ac:dyDescent="0.25">
      <c r="U273" s="13"/>
    </row>
    <row r="274" spans="21:21" x14ac:dyDescent="0.25">
      <c r="U274" s="13"/>
    </row>
    <row r="275" spans="21:21" x14ac:dyDescent="0.25">
      <c r="U275" s="13"/>
    </row>
    <row r="276" spans="21:21" x14ac:dyDescent="0.25">
      <c r="U276" s="13"/>
    </row>
    <row r="277" spans="21:21" x14ac:dyDescent="0.25">
      <c r="U277" s="13"/>
    </row>
    <row r="278" spans="21:21" x14ac:dyDescent="0.25">
      <c r="U278" s="13"/>
    </row>
    <row r="279" spans="21:21" x14ac:dyDescent="0.25">
      <c r="U279" s="13"/>
    </row>
    <row r="280" spans="21:21" x14ac:dyDescent="0.25">
      <c r="U280" s="13"/>
    </row>
    <row r="281" spans="21:21" x14ac:dyDescent="0.25">
      <c r="U281" s="13"/>
    </row>
    <row r="282" spans="21:21" x14ac:dyDescent="0.25">
      <c r="U282" s="13"/>
    </row>
    <row r="283" spans="21:21" x14ac:dyDescent="0.25">
      <c r="U283" s="13"/>
    </row>
    <row r="284" spans="21:21" x14ac:dyDescent="0.25">
      <c r="U284" s="13"/>
    </row>
    <row r="285" spans="21:21" x14ac:dyDescent="0.25">
      <c r="U285" s="13"/>
    </row>
    <row r="286" spans="21:21" x14ac:dyDescent="0.25">
      <c r="U286" s="13"/>
    </row>
    <row r="287" spans="21:21" x14ac:dyDescent="0.25">
      <c r="U287" s="13"/>
    </row>
    <row r="288" spans="21:21" x14ac:dyDescent="0.25">
      <c r="U288" s="13"/>
    </row>
    <row r="289" spans="21:21" x14ac:dyDescent="0.25">
      <c r="U289" s="13"/>
    </row>
    <row r="290" spans="21:21" x14ac:dyDescent="0.25">
      <c r="U290" s="13"/>
    </row>
    <row r="291" spans="21:21" x14ac:dyDescent="0.25">
      <c r="U291" s="13"/>
    </row>
    <row r="292" spans="21:21" x14ac:dyDescent="0.25">
      <c r="U292" s="13"/>
    </row>
    <row r="293" spans="21:21" x14ac:dyDescent="0.25">
      <c r="U293" s="13"/>
    </row>
    <row r="294" spans="21:21" x14ac:dyDescent="0.25">
      <c r="U294" s="13"/>
    </row>
    <row r="295" spans="21:21" x14ac:dyDescent="0.25">
      <c r="U295" s="13"/>
    </row>
    <row r="296" spans="21:21" x14ac:dyDescent="0.25">
      <c r="U296" s="13"/>
    </row>
    <row r="297" spans="21:21" x14ac:dyDescent="0.25">
      <c r="U297" s="13"/>
    </row>
    <row r="298" spans="21:21" x14ac:dyDescent="0.25">
      <c r="U298" s="13"/>
    </row>
    <row r="299" spans="21:21" x14ac:dyDescent="0.25">
      <c r="U299" s="13"/>
    </row>
    <row r="300" spans="21:21" x14ac:dyDescent="0.25">
      <c r="U300" s="13"/>
    </row>
    <row r="301" spans="21:21" x14ac:dyDescent="0.25">
      <c r="U301" s="13"/>
    </row>
    <row r="302" spans="21:21" x14ac:dyDescent="0.25">
      <c r="U302" s="13"/>
    </row>
    <row r="303" spans="21:21" x14ac:dyDescent="0.25">
      <c r="U303" s="13"/>
    </row>
    <row r="304" spans="21:21" x14ac:dyDescent="0.25">
      <c r="U304" s="13"/>
    </row>
    <row r="305" spans="21:21" x14ac:dyDescent="0.25">
      <c r="U305" s="13"/>
    </row>
    <row r="306" spans="21:21" x14ac:dyDescent="0.25">
      <c r="U306" s="13"/>
    </row>
    <row r="307" spans="21:21" x14ac:dyDescent="0.25">
      <c r="U307" s="13"/>
    </row>
    <row r="308" spans="21:21" x14ac:dyDescent="0.25">
      <c r="U308" s="13"/>
    </row>
    <row r="309" spans="21:21" x14ac:dyDescent="0.25">
      <c r="U309" s="13"/>
    </row>
    <row r="310" spans="21:21" x14ac:dyDescent="0.25">
      <c r="U310" s="13"/>
    </row>
    <row r="311" spans="21:21" x14ac:dyDescent="0.25">
      <c r="U311" s="13"/>
    </row>
    <row r="312" spans="21:21" x14ac:dyDescent="0.25">
      <c r="U312" s="13"/>
    </row>
    <row r="313" spans="21:21" x14ac:dyDescent="0.25">
      <c r="U313" s="13"/>
    </row>
    <row r="314" spans="21:21" x14ac:dyDescent="0.25">
      <c r="U314" s="13"/>
    </row>
    <row r="315" spans="21:21" x14ac:dyDescent="0.25">
      <c r="U315" s="13"/>
    </row>
    <row r="316" spans="21:21" x14ac:dyDescent="0.25">
      <c r="U316" s="13"/>
    </row>
    <row r="317" spans="21:21" x14ac:dyDescent="0.25">
      <c r="U317" s="13"/>
    </row>
    <row r="318" spans="21:21" x14ac:dyDescent="0.25">
      <c r="U318" s="13"/>
    </row>
    <row r="319" spans="21:21" x14ac:dyDescent="0.25">
      <c r="U319" s="13"/>
    </row>
    <row r="320" spans="21:21" x14ac:dyDescent="0.25">
      <c r="U320" s="13"/>
    </row>
    <row r="321" spans="21:21" x14ac:dyDescent="0.25">
      <c r="U321" s="13"/>
    </row>
    <row r="322" spans="21:21" x14ac:dyDescent="0.25">
      <c r="U322" s="13"/>
    </row>
    <row r="323" spans="21:21" x14ac:dyDescent="0.25">
      <c r="U323" s="13"/>
    </row>
    <row r="324" spans="21:21" x14ac:dyDescent="0.25">
      <c r="U324" s="13"/>
    </row>
    <row r="325" spans="21:21" x14ac:dyDescent="0.25">
      <c r="U325" s="13"/>
    </row>
    <row r="326" spans="21:21" x14ac:dyDescent="0.25">
      <c r="U326" s="13"/>
    </row>
    <row r="327" spans="21:21" x14ac:dyDescent="0.25">
      <c r="U327" s="13"/>
    </row>
    <row r="328" spans="21:21" x14ac:dyDescent="0.25">
      <c r="U328" s="13"/>
    </row>
    <row r="329" spans="21:21" x14ac:dyDescent="0.25">
      <c r="U329" s="13"/>
    </row>
    <row r="330" spans="21:21" x14ac:dyDescent="0.25">
      <c r="U330" s="13"/>
    </row>
    <row r="331" spans="21:21" x14ac:dyDescent="0.25">
      <c r="U331" s="13"/>
    </row>
    <row r="332" spans="21:21" x14ac:dyDescent="0.25">
      <c r="U332" s="13"/>
    </row>
    <row r="333" spans="21:21" x14ac:dyDescent="0.25">
      <c r="U333" s="13"/>
    </row>
    <row r="334" spans="21:21" x14ac:dyDescent="0.25">
      <c r="U334" s="13"/>
    </row>
    <row r="335" spans="21:21" x14ac:dyDescent="0.25">
      <c r="U335" s="13"/>
    </row>
    <row r="336" spans="21:21" x14ac:dyDescent="0.25">
      <c r="U336" s="13"/>
    </row>
    <row r="337" spans="21:21" x14ac:dyDescent="0.25">
      <c r="U337" s="13"/>
    </row>
    <row r="338" spans="21:21" x14ac:dyDescent="0.25">
      <c r="U338" s="13"/>
    </row>
    <row r="339" spans="21:21" x14ac:dyDescent="0.25">
      <c r="U339" s="13"/>
    </row>
    <row r="340" spans="21:21" x14ac:dyDescent="0.25">
      <c r="U340" s="13"/>
    </row>
    <row r="341" spans="21:21" x14ac:dyDescent="0.25">
      <c r="U341" s="13"/>
    </row>
    <row r="342" spans="21:21" x14ac:dyDescent="0.25">
      <c r="U342" s="13"/>
    </row>
    <row r="343" spans="21:21" x14ac:dyDescent="0.25">
      <c r="U343" s="13"/>
    </row>
    <row r="344" spans="21:21" x14ac:dyDescent="0.25">
      <c r="U344" s="13"/>
    </row>
    <row r="345" spans="21:21" x14ac:dyDescent="0.25">
      <c r="U345" s="13"/>
    </row>
    <row r="346" spans="21:21" x14ac:dyDescent="0.25">
      <c r="U346" s="13"/>
    </row>
    <row r="347" spans="21:21" x14ac:dyDescent="0.25">
      <c r="U347" s="13"/>
    </row>
    <row r="348" spans="21:21" x14ac:dyDescent="0.25">
      <c r="U348" s="13"/>
    </row>
    <row r="349" spans="21:21" x14ac:dyDescent="0.25">
      <c r="U349" s="13"/>
    </row>
    <row r="350" spans="21:21" x14ac:dyDescent="0.25">
      <c r="U350" s="13"/>
    </row>
    <row r="351" spans="21:21" x14ac:dyDescent="0.25">
      <c r="U351" s="13"/>
    </row>
    <row r="352" spans="21:21" x14ac:dyDescent="0.25">
      <c r="U352" s="13"/>
    </row>
    <row r="353" spans="21:21" x14ac:dyDescent="0.25">
      <c r="U353" s="13"/>
    </row>
    <row r="354" spans="21:21" x14ac:dyDescent="0.25">
      <c r="U354" s="13"/>
    </row>
    <row r="355" spans="21:21" x14ac:dyDescent="0.25">
      <c r="U355" s="13"/>
    </row>
    <row r="356" spans="21:21" x14ac:dyDescent="0.25">
      <c r="U356" s="13"/>
    </row>
    <row r="357" spans="21:21" x14ac:dyDescent="0.25">
      <c r="U357" s="13"/>
    </row>
    <row r="358" spans="21:21" x14ac:dyDescent="0.25">
      <c r="U358" s="13"/>
    </row>
    <row r="359" spans="21:21" x14ac:dyDescent="0.25">
      <c r="U359" s="13"/>
    </row>
    <row r="360" spans="21:21" x14ac:dyDescent="0.25">
      <c r="U360" s="13"/>
    </row>
    <row r="361" spans="21:21" x14ac:dyDescent="0.25">
      <c r="U361" s="13"/>
    </row>
    <row r="362" spans="21:21" x14ac:dyDescent="0.25">
      <c r="U362" s="13"/>
    </row>
    <row r="363" spans="21:21" x14ac:dyDescent="0.25">
      <c r="U363" s="13"/>
    </row>
    <row r="364" spans="21:21" x14ac:dyDescent="0.25">
      <c r="U364" s="13"/>
    </row>
    <row r="365" spans="21:21" x14ac:dyDescent="0.25">
      <c r="U365" s="13"/>
    </row>
    <row r="366" spans="21:21" x14ac:dyDescent="0.25">
      <c r="U366" s="13"/>
    </row>
    <row r="367" spans="21:21" x14ac:dyDescent="0.25">
      <c r="U367" s="13"/>
    </row>
    <row r="368" spans="21:21" x14ac:dyDescent="0.25">
      <c r="U368" s="13"/>
    </row>
    <row r="369" spans="21:21" x14ac:dyDescent="0.25">
      <c r="U369" s="13"/>
    </row>
    <row r="370" spans="21:21" x14ac:dyDescent="0.25">
      <c r="U370" s="13"/>
    </row>
    <row r="371" spans="21:21" x14ac:dyDescent="0.25">
      <c r="U371" s="13"/>
    </row>
    <row r="372" spans="21:21" x14ac:dyDescent="0.25">
      <c r="U372" s="13"/>
    </row>
    <row r="373" spans="21:21" x14ac:dyDescent="0.25">
      <c r="U373" s="13"/>
    </row>
    <row r="374" spans="21:21" x14ac:dyDescent="0.25">
      <c r="U374" s="13"/>
    </row>
    <row r="375" spans="21:21" x14ac:dyDescent="0.25">
      <c r="U375" s="13"/>
    </row>
    <row r="376" spans="21:21" x14ac:dyDescent="0.25">
      <c r="U376" s="13"/>
    </row>
    <row r="377" spans="21:21" x14ac:dyDescent="0.25">
      <c r="U377" s="13"/>
    </row>
    <row r="378" spans="21:21" x14ac:dyDescent="0.25">
      <c r="U378" s="13"/>
    </row>
    <row r="379" spans="21:21" x14ac:dyDescent="0.25">
      <c r="U379" s="13"/>
    </row>
    <row r="380" spans="21:21" x14ac:dyDescent="0.25">
      <c r="U380" s="13"/>
    </row>
    <row r="381" spans="21:21" x14ac:dyDescent="0.25">
      <c r="U381" s="13"/>
    </row>
    <row r="382" spans="21:21" x14ac:dyDescent="0.25">
      <c r="U382" s="13"/>
    </row>
    <row r="383" spans="21:21" x14ac:dyDescent="0.25">
      <c r="U383" s="13"/>
    </row>
    <row r="384" spans="21:21" x14ac:dyDescent="0.25">
      <c r="U384" s="13"/>
    </row>
    <row r="385" spans="21:21" x14ac:dyDescent="0.25">
      <c r="U385" s="13"/>
    </row>
    <row r="386" spans="21:21" x14ac:dyDescent="0.25">
      <c r="U386" s="13"/>
    </row>
    <row r="387" spans="21:21" x14ac:dyDescent="0.25">
      <c r="U387" s="13"/>
    </row>
    <row r="388" spans="21:21" x14ac:dyDescent="0.25">
      <c r="U388" s="13"/>
    </row>
    <row r="389" spans="21:21" x14ac:dyDescent="0.25">
      <c r="U389" s="13"/>
    </row>
    <row r="390" spans="21:21" x14ac:dyDescent="0.25">
      <c r="U390" s="13"/>
    </row>
    <row r="391" spans="21:21" x14ac:dyDescent="0.25">
      <c r="U391" s="13"/>
    </row>
    <row r="392" spans="21:21" x14ac:dyDescent="0.25">
      <c r="U392" s="13"/>
    </row>
    <row r="393" spans="21:21" x14ac:dyDescent="0.25">
      <c r="U393" s="13"/>
    </row>
    <row r="394" spans="21:21" x14ac:dyDescent="0.25">
      <c r="U394" s="13"/>
    </row>
    <row r="395" spans="21:21" x14ac:dyDescent="0.25">
      <c r="U395" s="13"/>
    </row>
    <row r="396" spans="21:21" x14ac:dyDescent="0.25">
      <c r="U396" s="13"/>
    </row>
    <row r="397" spans="21:21" x14ac:dyDescent="0.25">
      <c r="U397" s="13"/>
    </row>
    <row r="398" spans="21:21" x14ac:dyDescent="0.25">
      <c r="U398" s="13"/>
    </row>
    <row r="399" spans="21:21" x14ac:dyDescent="0.25">
      <c r="U399" s="13"/>
    </row>
    <row r="400" spans="21:21" x14ac:dyDescent="0.25">
      <c r="U400" s="13"/>
    </row>
    <row r="401" spans="21:21" x14ac:dyDescent="0.25">
      <c r="U401" s="13"/>
    </row>
    <row r="402" spans="21:21" x14ac:dyDescent="0.25">
      <c r="U402" s="13"/>
    </row>
    <row r="403" spans="21:21" x14ac:dyDescent="0.25">
      <c r="U403" s="13"/>
    </row>
    <row r="404" spans="21:21" x14ac:dyDescent="0.25">
      <c r="U404" s="13"/>
    </row>
    <row r="405" spans="21:21" x14ac:dyDescent="0.25">
      <c r="U405" s="13"/>
    </row>
    <row r="406" spans="21:21" x14ac:dyDescent="0.25">
      <c r="U406" s="13"/>
    </row>
    <row r="407" spans="21:21" x14ac:dyDescent="0.25">
      <c r="U407" s="13"/>
    </row>
    <row r="408" spans="21:21" x14ac:dyDescent="0.25">
      <c r="U408" s="13"/>
    </row>
    <row r="409" spans="21:21" x14ac:dyDescent="0.25">
      <c r="U409" s="13"/>
    </row>
    <row r="410" spans="21:21" x14ac:dyDescent="0.25">
      <c r="U410" s="13"/>
    </row>
    <row r="411" spans="21:21" x14ac:dyDescent="0.25">
      <c r="U411" s="13"/>
    </row>
    <row r="412" spans="21:21" x14ac:dyDescent="0.25">
      <c r="U412" s="13"/>
    </row>
    <row r="413" spans="21:21" x14ac:dyDescent="0.25">
      <c r="U413" s="13"/>
    </row>
    <row r="414" spans="21:21" x14ac:dyDescent="0.25">
      <c r="U414" s="13"/>
    </row>
    <row r="415" spans="21:21" x14ac:dyDescent="0.25">
      <c r="U415" s="13"/>
    </row>
    <row r="416" spans="21:21" x14ac:dyDescent="0.25">
      <c r="U416" s="13"/>
    </row>
    <row r="417" spans="21:21" x14ac:dyDescent="0.25">
      <c r="U417" s="13"/>
    </row>
    <row r="418" spans="21:21" x14ac:dyDescent="0.25">
      <c r="U418" s="13"/>
    </row>
    <row r="419" spans="21:21" x14ac:dyDescent="0.25">
      <c r="U419" s="13"/>
    </row>
    <row r="420" spans="21:21" x14ac:dyDescent="0.25">
      <c r="U420" s="13"/>
    </row>
    <row r="421" spans="21:21" x14ac:dyDescent="0.25">
      <c r="U421" s="13"/>
    </row>
    <row r="422" spans="21:21" x14ac:dyDescent="0.25">
      <c r="U422" s="13"/>
    </row>
    <row r="423" spans="21:21" x14ac:dyDescent="0.25">
      <c r="U423" s="13"/>
    </row>
    <row r="424" spans="21:21" x14ac:dyDescent="0.25">
      <c r="U424" s="13"/>
    </row>
    <row r="425" spans="21:21" x14ac:dyDescent="0.25">
      <c r="U425" s="13"/>
    </row>
    <row r="426" spans="21:21" x14ac:dyDescent="0.25">
      <c r="U426" s="13"/>
    </row>
    <row r="427" spans="21:21" x14ac:dyDescent="0.25">
      <c r="U427" s="13"/>
    </row>
    <row r="428" spans="21:21" x14ac:dyDescent="0.25">
      <c r="U428" s="13"/>
    </row>
    <row r="429" spans="21:21" x14ac:dyDescent="0.25">
      <c r="U429" s="13"/>
    </row>
    <row r="430" spans="21:21" x14ac:dyDescent="0.25">
      <c r="U430" s="13"/>
    </row>
    <row r="431" spans="21:21" x14ac:dyDescent="0.25">
      <c r="U431" s="13"/>
    </row>
    <row r="432" spans="21:21" x14ac:dyDescent="0.25">
      <c r="U432" s="13"/>
    </row>
    <row r="433" spans="21:21" x14ac:dyDescent="0.25">
      <c r="U433" s="13"/>
    </row>
    <row r="434" spans="21:21" x14ac:dyDescent="0.25">
      <c r="U434" s="13"/>
    </row>
    <row r="435" spans="21:21" x14ac:dyDescent="0.25">
      <c r="U435" s="13"/>
    </row>
    <row r="436" spans="21:21" x14ac:dyDescent="0.25">
      <c r="U436" s="13"/>
    </row>
    <row r="437" spans="21:21" x14ac:dyDescent="0.25">
      <c r="U437" s="13"/>
    </row>
    <row r="438" spans="21:21" x14ac:dyDescent="0.25">
      <c r="U438" s="13"/>
    </row>
    <row r="439" spans="21:21" x14ac:dyDescent="0.25">
      <c r="U439" s="13"/>
    </row>
    <row r="440" spans="21:21" x14ac:dyDescent="0.25">
      <c r="U440" s="13"/>
    </row>
    <row r="441" spans="21:21" x14ac:dyDescent="0.25">
      <c r="U441" s="13"/>
    </row>
    <row r="442" spans="21:21" x14ac:dyDescent="0.25">
      <c r="U442" s="13"/>
    </row>
    <row r="443" spans="21:21" x14ac:dyDescent="0.25">
      <c r="U443" s="13"/>
    </row>
    <row r="444" spans="21:21" x14ac:dyDescent="0.25">
      <c r="U444" s="13"/>
    </row>
    <row r="445" spans="21:21" x14ac:dyDescent="0.25">
      <c r="U445" s="13"/>
    </row>
    <row r="446" spans="21:21" x14ac:dyDescent="0.25">
      <c r="U446" s="13"/>
    </row>
    <row r="447" spans="21:21" x14ac:dyDescent="0.25">
      <c r="U447" s="13"/>
    </row>
    <row r="448" spans="21:21" x14ac:dyDescent="0.25">
      <c r="U448" s="13"/>
    </row>
    <row r="449" spans="21:21" x14ac:dyDescent="0.25">
      <c r="U449" s="13"/>
    </row>
    <row r="450" spans="21:21" x14ac:dyDescent="0.25">
      <c r="U450" s="13"/>
    </row>
    <row r="451" spans="21:21" x14ac:dyDescent="0.25">
      <c r="U451" s="13"/>
    </row>
    <row r="452" spans="21:21" x14ac:dyDescent="0.25">
      <c r="U452" s="13"/>
    </row>
    <row r="453" spans="21:21" x14ac:dyDescent="0.25">
      <c r="U453" s="13"/>
    </row>
    <row r="454" spans="21:21" x14ac:dyDescent="0.25">
      <c r="U454" s="13"/>
    </row>
    <row r="455" spans="21:21" x14ac:dyDescent="0.25">
      <c r="U455" s="13"/>
    </row>
    <row r="456" spans="21:21" x14ac:dyDescent="0.25">
      <c r="U456" s="13"/>
    </row>
    <row r="457" spans="21:21" x14ac:dyDescent="0.25">
      <c r="U457" s="13"/>
    </row>
    <row r="458" spans="21:21" x14ac:dyDescent="0.25">
      <c r="U458" s="13"/>
    </row>
    <row r="459" spans="21:21" x14ac:dyDescent="0.25">
      <c r="U459" s="13"/>
    </row>
    <row r="460" spans="21:21" x14ac:dyDescent="0.25">
      <c r="U460" s="13"/>
    </row>
    <row r="461" spans="21:21" x14ac:dyDescent="0.25">
      <c r="U461" s="13"/>
    </row>
    <row r="462" spans="21:21" x14ac:dyDescent="0.25">
      <c r="U462" s="13"/>
    </row>
    <row r="463" spans="21:21" x14ac:dyDescent="0.25">
      <c r="U463" s="13"/>
    </row>
    <row r="464" spans="21:21" x14ac:dyDescent="0.25">
      <c r="U464" s="13"/>
    </row>
    <row r="465" spans="21:21" x14ac:dyDescent="0.25">
      <c r="U465" s="13"/>
    </row>
    <row r="466" spans="21:21" x14ac:dyDescent="0.25">
      <c r="U466" s="13"/>
    </row>
    <row r="467" spans="21:21" x14ac:dyDescent="0.25">
      <c r="U467" s="13"/>
    </row>
    <row r="468" spans="21:21" x14ac:dyDescent="0.25">
      <c r="U468" s="13"/>
    </row>
    <row r="469" spans="21:21" x14ac:dyDescent="0.25">
      <c r="U469" s="13"/>
    </row>
    <row r="470" spans="21:21" x14ac:dyDescent="0.25">
      <c r="U470" s="13"/>
    </row>
    <row r="471" spans="21:21" x14ac:dyDescent="0.25">
      <c r="U471" s="13"/>
    </row>
    <row r="472" spans="21:21" x14ac:dyDescent="0.25">
      <c r="U472" s="13"/>
    </row>
    <row r="473" spans="21:21" x14ac:dyDescent="0.25">
      <c r="U473" s="13"/>
    </row>
    <row r="474" spans="21:21" x14ac:dyDescent="0.25">
      <c r="U474" s="13"/>
    </row>
    <row r="475" spans="21:21" x14ac:dyDescent="0.25">
      <c r="U475" s="13"/>
    </row>
    <row r="476" spans="21:21" x14ac:dyDescent="0.25">
      <c r="U476" s="13"/>
    </row>
    <row r="477" spans="21:21" x14ac:dyDescent="0.25">
      <c r="U477" s="13"/>
    </row>
    <row r="478" spans="21:21" x14ac:dyDescent="0.25">
      <c r="U478" s="13"/>
    </row>
    <row r="479" spans="21:21" x14ac:dyDescent="0.25">
      <c r="U479" s="13"/>
    </row>
    <row r="480" spans="21:21" x14ac:dyDescent="0.25">
      <c r="U480" s="13"/>
    </row>
    <row r="481" spans="21:21" x14ac:dyDescent="0.25">
      <c r="U481" s="13"/>
    </row>
    <row r="482" spans="21:21" x14ac:dyDescent="0.25">
      <c r="U482" s="13"/>
    </row>
    <row r="483" spans="21:21" x14ac:dyDescent="0.25">
      <c r="U483" s="13"/>
    </row>
    <row r="484" spans="21:21" x14ac:dyDescent="0.25">
      <c r="U484" s="13"/>
    </row>
    <row r="485" spans="21:21" x14ac:dyDescent="0.25">
      <c r="U485" s="13"/>
    </row>
    <row r="486" spans="21:21" x14ac:dyDescent="0.25">
      <c r="U486" s="13"/>
    </row>
    <row r="487" spans="21:21" x14ac:dyDescent="0.25">
      <c r="U487" s="13"/>
    </row>
    <row r="488" spans="21:21" x14ac:dyDescent="0.25">
      <c r="U488" s="13"/>
    </row>
    <row r="489" spans="21:21" x14ac:dyDescent="0.25">
      <c r="U489" s="13"/>
    </row>
    <row r="490" spans="21:21" x14ac:dyDescent="0.25">
      <c r="U490" s="13"/>
    </row>
    <row r="491" spans="21:21" x14ac:dyDescent="0.25">
      <c r="U491" s="13"/>
    </row>
    <row r="492" spans="21:21" x14ac:dyDescent="0.25">
      <c r="U492" s="13"/>
    </row>
    <row r="493" spans="21:21" x14ac:dyDescent="0.25">
      <c r="U493" s="13"/>
    </row>
    <row r="494" spans="21:21" x14ac:dyDescent="0.25">
      <c r="U494" s="13"/>
    </row>
    <row r="495" spans="21:21" x14ac:dyDescent="0.25">
      <c r="U495" s="13"/>
    </row>
    <row r="496" spans="21:21" x14ac:dyDescent="0.25">
      <c r="U496" s="13"/>
    </row>
    <row r="497" spans="21:21" x14ac:dyDescent="0.25">
      <c r="U497" s="13"/>
    </row>
    <row r="498" spans="21:21" x14ac:dyDescent="0.25">
      <c r="U498" s="13"/>
    </row>
    <row r="499" spans="21:21" x14ac:dyDescent="0.25">
      <c r="U499" s="13"/>
    </row>
    <row r="500" spans="21:21" x14ac:dyDescent="0.25">
      <c r="U500" s="13"/>
    </row>
    <row r="501" spans="21:21" x14ac:dyDescent="0.25">
      <c r="U501" s="13"/>
    </row>
    <row r="502" spans="21:21" x14ac:dyDescent="0.25">
      <c r="U502" s="13"/>
    </row>
    <row r="503" spans="21:21" x14ac:dyDescent="0.25">
      <c r="U503" s="13"/>
    </row>
    <row r="504" spans="21:21" x14ac:dyDescent="0.25">
      <c r="U504" s="13"/>
    </row>
    <row r="505" spans="21:21" x14ac:dyDescent="0.25">
      <c r="U505" s="13"/>
    </row>
    <row r="506" spans="21:21" x14ac:dyDescent="0.25">
      <c r="U506" s="13"/>
    </row>
    <row r="507" spans="21:21" x14ac:dyDescent="0.25">
      <c r="U507" s="13"/>
    </row>
    <row r="508" spans="21:21" x14ac:dyDescent="0.25">
      <c r="U508" s="13"/>
    </row>
    <row r="509" spans="21:21" x14ac:dyDescent="0.25">
      <c r="U509" s="13"/>
    </row>
    <row r="510" spans="21:21" x14ac:dyDescent="0.25">
      <c r="U510" s="13"/>
    </row>
    <row r="511" spans="21:21" x14ac:dyDescent="0.25">
      <c r="U511" s="13"/>
    </row>
    <row r="512" spans="21:21" x14ac:dyDescent="0.25">
      <c r="U512" s="13"/>
    </row>
    <row r="513" spans="21:21" x14ac:dyDescent="0.25">
      <c r="U513" s="13"/>
    </row>
    <row r="514" spans="21:21" x14ac:dyDescent="0.25">
      <c r="U514" s="13"/>
    </row>
    <row r="515" spans="21:21" x14ac:dyDescent="0.25">
      <c r="U515" s="13"/>
    </row>
    <row r="516" spans="21:21" x14ac:dyDescent="0.25">
      <c r="U516" s="13"/>
    </row>
    <row r="517" spans="21:21" x14ac:dyDescent="0.25">
      <c r="U517" s="13"/>
    </row>
    <row r="518" spans="21:21" x14ac:dyDescent="0.25">
      <c r="U518" s="13"/>
    </row>
    <row r="519" spans="21:21" x14ac:dyDescent="0.25">
      <c r="U519" s="13"/>
    </row>
    <row r="520" spans="21:21" x14ac:dyDescent="0.25">
      <c r="U520" s="13"/>
    </row>
    <row r="521" spans="21:21" x14ac:dyDescent="0.25">
      <c r="U521" s="13"/>
    </row>
    <row r="522" spans="21:21" x14ac:dyDescent="0.25">
      <c r="U522" s="13"/>
    </row>
    <row r="523" spans="21:21" x14ac:dyDescent="0.25">
      <c r="U523" s="13"/>
    </row>
    <row r="524" spans="21:21" x14ac:dyDescent="0.25">
      <c r="U524" s="13"/>
    </row>
    <row r="525" spans="21:21" x14ac:dyDescent="0.25">
      <c r="U525" s="13"/>
    </row>
    <row r="526" spans="21:21" x14ac:dyDescent="0.25">
      <c r="U526" s="13"/>
    </row>
    <row r="527" spans="21:21" x14ac:dyDescent="0.25">
      <c r="U527" s="13"/>
    </row>
    <row r="528" spans="21:21" x14ac:dyDescent="0.25">
      <c r="U528" s="13"/>
    </row>
    <row r="529" spans="21:21" x14ac:dyDescent="0.25">
      <c r="U529" s="13"/>
    </row>
    <row r="530" spans="21:21" x14ac:dyDescent="0.25">
      <c r="U530" s="13"/>
    </row>
    <row r="531" spans="21:21" x14ac:dyDescent="0.25">
      <c r="U531" s="13"/>
    </row>
    <row r="532" spans="21:21" x14ac:dyDescent="0.25">
      <c r="U532" s="13"/>
    </row>
    <row r="533" spans="21:21" x14ac:dyDescent="0.25">
      <c r="U533" s="13"/>
    </row>
    <row r="534" spans="21:21" x14ac:dyDescent="0.25">
      <c r="U534" s="13"/>
    </row>
    <row r="535" spans="21:21" x14ac:dyDescent="0.25">
      <c r="U535" s="13"/>
    </row>
    <row r="536" spans="21:21" x14ac:dyDescent="0.25">
      <c r="U536" s="13"/>
    </row>
    <row r="537" spans="21:21" x14ac:dyDescent="0.25">
      <c r="U537" s="13"/>
    </row>
    <row r="538" spans="21:21" x14ac:dyDescent="0.25">
      <c r="U538" s="13"/>
    </row>
    <row r="539" spans="21:21" x14ac:dyDescent="0.25">
      <c r="U539" s="13"/>
    </row>
    <row r="540" spans="21:21" x14ac:dyDescent="0.25">
      <c r="U540" s="13"/>
    </row>
    <row r="541" spans="21:21" x14ac:dyDescent="0.25">
      <c r="U541" s="13"/>
    </row>
    <row r="542" spans="21:21" x14ac:dyDescent="0.25">
      <c r="U542" s="13"/>
    </row>
    <row r="543" spans="21:21" x14ac:dyDescent="0.25">
      <c r="U543" s="13"/>
    </row>
    <row r="544" spans="21:21" x14ac:dyDescent="0.25">
      <c r="U544" s="13"/>
    </row>
    <row r="545" spans="21:21" x14ac:dyDescent="0.25">
      <c r="U545" s="13"/>
    </row>
    <row r="546" spans="21:21" x14ac:dyDescent="0.25">
      <c r="U546" s="13"/>
    </row>
    <row r="547" spans="21:21" x14ac:dyDescent="0.25">
      <c r="U547" s="13"/>
    </row>
    <row r="548" spans="21:21" x14ac:dyDescent="0.25">
      <c r="U548" s="13"/>
    </row>
    <row r="549" spans="21:21" x14ac:dyDescent="0.25">
      <c r="U549" s="13"/>
    </row>
    <row r="550" spans="21:21" x14ac:dyDescent="0.25">
      <c r="U550" s="13"/>
    </row>
    <row r="551" spans="21:21" x14ac:dyDescent="0.25">
      <c r="U551" s="13"/>
    </row>
    <row r="552" spans="21:21" x14ac:dyDescent="0.25">
      <c r="U552" s="13"/>
    </row>
    <row r="553" spans="21:21" x14ac:dyDescent="0.25">
      <c r="U553" s="13"/>
    </row>
    <row r="554" spans="21:21" x14ac:dyDescent="0.25">
      <c r="U554" s="13"/>
    </row>
    <row r="555" spans="21:21" x14ac:dyDescent="0.25">
      <c r="U555" s="13"/>
    </row>
    <row r="556" spans="21:21" x14ac:dyDescent="0.25">
      <c r="U556" s="13"/>
    </row>
    <row r="557" spans="21:21" x14ac:dyDescent="0.25">
      <c r="U557" s="13"/>
    </row>
    <row r="558" spans="21:21" x14ac:dyDescent="0.25">
      <c r="U558" s="13"/>
    </row>
    <row r="559" spans="21:21" x14ac:dyDescent="0.25">
      <c r="U559" s="13"/>
    </row>
    <row r="560" spans="21:21" x14ac:dyDescent="0.25">
      <c r="U560" s="13"/>
    </row>
    <row r="561" spans="21:21" x14ac:dyDescent="0.25">
      <c r="U561" s="13"/>
    </row>
    <row r="562" spans="21:21" x14ac:dyDescent="0.25">
      <c r="U562" s="13"/>
    </row>
    <row r="563" spans="21:21" x14ac:dyDescent="0.25">
      <c r="U563" s="13"/>
    </row>
    <row r="564" spans="21:21" x14ac:dyDescent="0.25">
      <c r="U564" s="13"/>
    </row>
    <row r="565" spans="21:21" x14ac:dyDescent="0.25">
      <c r="U565" s="13"/>
    </row>
    <row r="566" spans="21:21" x14ac:dyDescent="0.25">
      <c r="U566" s="13"/>
    </row>
    <row r="567" spans="21:21" x14ac:dyDescent="0.25">
      <c r="U567" s="13"/>
    </row>
    <row r="568" spans="21:21" x14ac:dyDescent="0.25">
      <c r="U568" s="13"/>
    </row>
    <row r="569" spans="21:21" x14ac:dyDescent="0.25">
      <c r="U569" s="13"/>
    </row>
    <row r="570" spans="21:21" x14ac:dyDescent="0.25">
      <c r="U570" s="13"/>
    </row>
    <row r="571" spans="21:21" x14ac:dyDescent="0.25">
      <c r="U571" s="13"/>
    </row>
    <row r="572" spans="21:21" x14ac:dyDescent="0.25">
      <c r="U572" s="13"/>
    </row>
    <row r="573" spans="21:21" x14ac:dyDescent="0.25">
      <c r="U573" s="13"/>
    </row>
    <row r="574" spans="21:21" x14ac:dyDescent="0.25">
      <c r="U574" s="13"/>
    </row>
    <row r="575" spans="21:21" x14ac:dyDescent="0.25">
      <c r="U575" s="13"/>
    </row>
    <row r="576" spans="21:21" x14ac:dyDescent="0.25">
      <c r="U576" s="13"/>
    </row>
    <row r="577" spans="21:21" x14ac:dyDescent="0.25">
      <c r="U577" s="13"/>
    </row>
    <row r="578" spans="21:21" x14ac:dyDescent="0.25">
      <c r="U578" s="13"/>
    </row>
    <row r="579" spans="21:21" x14ac:dyDescent="0.25">
      <c r="U579" s="13"/>
    </row>
    <row r="580" spans="21:21" x14ac:dyDescent="0.25">
      <c r="U580" s="13"/>
    </row>
    <row r="581" spans="21:21" x14ac:dyDescent="0.25">
      <c r="U581" s="13"/>
    </row>
    <row r="582" spans="21:21" x14ac:dyDescent="0.25">
      <c r="U582" s="13"/>
    </row>
    <row r="583" spans="21:21" x14ac:dyDescent="0.25">
      <c r="U583" s="13"/>
    </row>
    <row r="584" spans="21:21" x14ac:dyDescent="0.25">
      <c r="U584" s="13"/>
    </row>
    <row r="585" spans="21:21" x14ac:dyDescent="0.25">
      <c r="U585" s="13"/>
    </row>
    <row r="586" spans="21:21" x14ac:dyDescent="0.25">
      <c r="U586" s="13"/>
    </row>
    <row r="587" spans="21:21" x14ac:dyDescent="0.25">
      <c r="U587" s="13"/>
    </row>
    <row r="588" spans="21:21" x14ac:dyDescent="0.25">
      <c r="U588" s="13"/>
    </row>
    <row r="589" spans="21:21" x14ac:dyDescent="0.25">
      <c r="U589" s="13"/>
    </row>
    <row r="590" spans="21:21" x14ac:dyDescent="0.25">
      <c r="U590" s="13"/>
    </row>
    <row r="591" spans="21:21" x14ac:dyDescent="0.25">
      <c r="U591" s="13"/>
    </row>
    <row r="592" spans="21:21" x14ac:dyDescent="0.25">
      <c r="U592" s="13"/>
    </row>
    <row r="593" spans="21:21" x14ac:dyDescent="0.25">
      <c r="U593" s="13"/>
    </row>
    <row r="594" spans="21:21" x14ac:dyDescent="0.25">
      <c r="U594" s="13"/>
    </row>
    <row r="595" spans="21:21" x14ac:dyDescent="0.25">
      <c r="U595" s="13"/>
    </row>
    <row r="596" spans="21:21" x14ac:dyDescent="0.25">
      <c r="U596" s="13"/>
    </row>
    <row r="597" spans="21:21" x14ac:dyDescent="0.25">
      <c r="U597" s="13"/>
    </row>
    <row r="598" spans="21:21" x14ac:dyDescent="0.25">
      <c r="U598" s="13"/>
    </row>
    <row r="599" spans="21:21" x14ac:dyDescent="0.25">
      <c r="U599" s="13"/>
    </row>
    <row r="600" spans="21:21" x14ac:dyDescent="0.25">
      <c r="U600" s="13"/>
    </row>
    <row r="601" spans="21:21" x14ac:dyDescent="0.25">
      <c r="U601" s="13"/>
    </row>
    <row r="602" spans="21:21" x14ac:dyDescent="0.25">
      <c r="U602" s="13"/>
    </row>
    <row r="603" spans="21:21" x14ac:dyDescent="0.25">
      <c r="U603" s="13"/>
    </row>
    <row r="604" spans="21:21" x14ac:dyDescent="0.25">
      <c r="U604" s="13"/>
    </row>
    <row r="605" spans="21:21" x14ac:dyDescent="0.25">
      <c r="U605" s="13"/>
    </row>
    <row r="606" spans="21:21" x14ac:dyDescent="0.25">
      <c r="U606" s="13"/>
    </row>
    <row r="607" spans="21:21" x14ac:dyDescent="0.25">
      <c r="U607" s="13"/>
    </row>
    <row r="608" spans="21:21" x14ac:dyDescent="0.25">
      <c r="U608" s="13"/>
    </row>
    <row r="609" spans="21:21" x14ac:dyDescent="0.25">
      <c r="U609" s="13"/>
    </row>
    <row r="610" spans="21:21" x14ac:dyDescent="0.25">
      <c r="U610" s="13"/>
    </row>
    <row r="611" spans="21:21" x14ac:dyDescent="0.25">
      <c r="U611" s="13"/>
    </row>
    <row r="612" spans="21:21" x14ac:dyDescent="0.25">
      <c r="U612" s="13"/>
    </row>
    <row r="613" spans="21:21" x14ac:dyDescent="0.25">
      <c r="U613" s="13"/>
    </row>
    <row r="614" spans="21:21" x14ac:dyDescent="0.25">
      <c r="U614" s="13"/>
    </row>
    <row r="615" spans="21:21" x14ac:dyDescent="0.25">
      <c r="U615" s="13"/>
    </row>
    <row r="616" spans="21:21" x14ac:dyDescent="0.25">
      <c r="U616" s="13"/>
    </row>
    <row r="617" spans="21:21" x14ac:dyDescent="0.25">
      <c r="U617" s="13"/>
    </row>
    <row r="618" spans="21:21" x14ac:dyDescent="0.25">
      <c r="U618" s="13"/>
    </row>
    <row r="619" spans="21:21" x14ac:dyDescent="0.25">
      <c r="U619" s="13"/>
    </row>
    <row r="620" spans="21:21" x14ac:dyDescent="0.25">
      <c r="U620" s="13"/>
    </row>
    <row r="621" spans="21:21" x14ac:dyDescent="0.25">
      <c r="U621" s="13"/>
    </row>
    <row r="622" spans="21:21" x14ac:dyDescent="0.25">
      <c r="U622" s="13"/>
    </row>
    <row r="623" spans="21:21" x14ac:dyDescent="0.25">
      <c r="U623" s="13"/>
    </row>
    <row r="624" spans="21:21" x14ac:dyDescent="0.25">
      <c r="U624" s="13"/>
    </row>
    <row r="625" spans="21:21" x14ac:dyDescent="0.25">
      <c r="U625" s="13"/>
    </row>
    <row r="626" spans="21:21" x14ac:dyDescent="0.25">
      <c r="U626" s="13"/>
    </row>
    <row r="627" spans="21:21" x14ac:dyDescent="0.25">
      <c r="U627" s="13"/>
    </row>
    <row r="628" spans="21:21" x14ac:dyDescent="0.25">
      <c r="U628" s="13"/>
    </row>
    <row r="629" spans="21:21" x14ac:dyDescent="0.25">
      <c r="U629" s="13"/>
    </row>
    <row r="630" spans="21:21" x14ac:dyDescent="0.25">
      <c r="U630" s="13"/>
    </row>
    <row r="631" spans="21:21" x14ac:dyDescent="0.25">
      <c r="U631" s="13"/>
    </row>
    <row r="632" spans="21:21" x14ac:dyDescent="0.25">
      <c r="U632" s="13"/>
    </row>
    <row r="633" spans="21:21" x14ac:dyDescent="0.25">
      <c r="U633" s="13"/>
    </row>
    <row r="634" spans="21:21" x14ac:dyDescent="0.25">
      <c r="U634" s="13"/>
    </row>
    <row r="635" spans="21:21" x14ac:dyDescent="0.25">
      <c r="U635" s="13"/>
    </row>
    <row r="636" spans="21:21" x14ac:dyDescent="0.25">
      <c r="U636" s="13"/>
    </row>
    <row r="637" spans="21:21" x14ac:dyDescent="0.25">
      <c r="U637" s="13"/>
    </row>
    <row r="638" spans="21:21" x14ac:dyDescent="0.25">
      <c r="U638" s="13"/>
    </row>
    <row r="639" spans="21:21" x14ac:dyDescent="0.25">
      <c r="U639" s="13"/>
    </row>
    <row r="640" spans="21:21" x14ac:dyDescent="0.25">
      <c r="U640" s="13"/>
    </row>
    <row r="641" spans="21:21" x14ac:dyDescent="0.25">
      <c r="U641" s="13"/>
    </row>
    <row r="642" spans="21:21" x14ac:dyDescent="0.25">
      <c r="U642" s="13"/>
    </row>
    <row r="643" spans="21:21" x14ac:dyDescent="0.25">
      <c r="U643" s="13"/>
    </row>
    <row r="644" spans="21:21" x14ac:dyDescent="0.25">
      <c r="U644" s="13"/>
    </row>
    <row r="645" spans="21:21" x14ac:dyDescent="0.25">
      <c r="U645" s="13"/>
    </row>
    <row r="646" spans="21:21" x14ac:dyDescent="0.25">
      <c r="U646" s="13"/>
    </row>
    <row r="647" spans="21:21" x14ac:dyDescent="0.25">
      <c r="U647" s="13"/>
    </row>
    <row r="648" spans="21:21" x14ac:dyDescent="0.25">
      <c r="U648" s="13"/>
    </row>
    <row r="649" spans="21:21" x14ac:dyDescent="0.25">
      <c r="U649" s="13"/>
    </row>
    <row r="650" spans="21:21" x14ac:dyDescent="0.25">
      <c r="U650" s="13"/>
    </row>
    <row r="651" spans="21:21" x14ac:dyDescent="0.25">
      <c r="U651" s="13"/>
    </row>
    <row r="652" spans="21:21" x14ac:dyDescent="0.25">
      <c r="U652" s="13"/>
    </row>
    <row r="653" spans="21:21" x14ac:dyDescent="0.25">
      <c r="U653" s="13"/>
    </row>
    <row r="654" spans="21:21" x14ac:dyDescent="0.25">
      <c r="U654" s="13"/>
    </row>
    <row r="655" spans="21:21" x14ac:dyDescent="0.25">
      <c r="U655" s="13"/>
    </row>
    <row r="656" spans="21:21" x14ac:dyDescent="0.25">
      <c r="U656" s="13"/>
    </row>
    <row r="657" spans="21:21" x14ac:dyDescent="0.25">
      <c r="U657" s="13"/>
    </row>
    <row r="658" spans="21:21" x14ac:dyDescent="0.25">
      <c r="U658" s="13"/>
    </row>
    <row r="659" spans="21:21" x14ac:dyDescent="0.25">
      <c r="U659" s="13"/>
    </row>
    <row r="660" spans="21:21" x14ac:dyDescent="0.25">
      <c r="U660" s="13"/>
    </row>
    <row r="661" spans="21:21" x14ac:dyDescent="0.25">
      <c r="U661" s="13"/>
    </row>
    <row r="662" spans="21:21" x14ac:dyDescent="0.25">
      <c r="U662" s="13"/>
    </row>
    <row r="663" spans="21:21" x14ac:dyDescent="0.25">
      <c r="U663" s="13"/>
    </row>
    <row r="664" spans="21:21" x14ac:dyDescent="0.25">
      <c r="U664" s="13"/>
    </row>
    <row r="665" spans="21:21" x14ac:dyDescent="0.25">
      <c r="U665" s="13"/>
    </row>
    <row r="666" spans="21:21" x14ac:dyDescent="0.25">
      <c r="U666" s="13"/>
    </row>
    <row r="667" spans="21:21" x14ac:dyDescent="0.25">
      <c r="U667" s="13"/>
    </row>
    <row r="668" spans="21:21" x14ac:dyDescent="0.25">
      <c r="U668" s="13"/>
    </row>
    <row r="669" spans="21:21" x14ac:dyDescent="0.25">
      <c r="U669" s="13"/>
    </row>
    <row r="670" spans="21:21" x14ac:dyDescent="0.25">
      <c r="U670" s="13"/>
    </row>
    <row r="671" spans="21:21" x14ac:dyDescent="0.25">
      <c r="U671" s="13"/>
    </row>
    <row r="672" spans="21:21" x14ac:dyDescent="0.25">
      <c r="U672" s="13"/>
    </row>
    <row r="673" spans="21:21" x14ac:dyDescent="0.25">
      <c r="U673" s="13"/>
    </row>
    <row r="674" spans="21:21" x14ac:dyDescent="0.25">
      <c r="U674" s="13"/>
    </row>
    <row r="675" spans="21:21" x14ac:dyDescent="0.25">
      <c r="U675" s="13"/>
    </row>
    <row r="676" spans="21:21" x14ac:dyDescent="0.25">
      <c r="U676" s="13"/>
    </row>
    <row r="677" spans="21:21" x14ac:dyDescent="0.25">
      <c r="U677" s="13"/>
    </row>
    <row r="678" spans="21:21" x14ac:dyDescent="0.25">
      <c r="U678" s="13"/>
    </row>
    <row r="679" spans="21:21" x14ac:dyDescent="0.25">
      <c r="U679" s="13"/>
    </row>
    <row r="680" spans="21:21" x14ac:dyDescent="0.25">
      <c r="U680" s="13"/>
    </row>
    <row r="681" spans="21:21" x14ac:dyDescent="0.25">
      <c r="U681" s="13"/>
    </row>
    <row r="682" spans="21:21" x14ac:dyDescent="0.25">
      <c r="U682" s="13"/>
    </row>
    <row r="683" spans="21:21" x14ac:dyDescent="0.25">
      <c r="U683" s="13"/>
    </row>
    <row r="684" spans="21:21" x14ac:dyDescent="0.25">
      <c r="U684" s="13"/>
    </row>
    <row r="685" spans="21:21" x14ac:dyDescent="0.25">
      <c r="U685" s="13"/>
    </row>
    <row r="686" spans="21:21" x14ac:dyDescent="0.25">
      <c r="U686" s="13"/>
    </row>
    <row r="687" spans="21:21" x14ac:dyDescent="0.25">
      <c r="U687" s="13"/>
    </row>
    <row r="688" spans="21:21" x14ac:dyDescent="0.25">
      <c r="U688" s="13"/>
    </row>
    <row r="689" spans="21:21" x14ac:dyDescent="0.25">
      <c r="U689" s="13"/>
    </row>
    <row r="690" spans="21:21" x14ac:dyDescent="0.25">
      <c r="U690" s="13"/>
    </row>
    <row r="691" spans="21:21" x14ac:dyDescent="0.25">
      <c r="U691" s="13"/>
    </row>
    <row r="692" spans="21:21" x14ac:dyDescent="0.25">
      <c r="U692" s="13"/>
    </row>
    <row r="693" spans="21:21" x14ac:dyDescent="0.25">
      <c r="U693" s="13"/>
    </row>
    <row r="694" spans="21:21" x14ac:dyDescent="0.25">
      <c r="U694" s="13"/>
    </row>
    <row r="695" spans="21:21" x14ac:dyDescent="0.25">
      <c r="U695" s="13"/>
    </row>
    <row r="696" spans="21:21" x14ac:dyDescent="0.25">
      <c r="U696" s="13"/>
    </row>
    <row r="697" spans="21:21" x14ac:dyDescent="0.25">
      <c r="U697" s="13"/>
    </row>
    <row r="698" spans="21:21" x14ac:dyDescent="0.25">
      <c r="U698" s="13"/>
    </row>
    <row r="699" spans="21:21" x14ac:dyDescent="0.25">
      <c r="U699" s="13"/>
    </row>
    <row r="700" spans="21:21" x14ac:dyDescent="0.25">
      <c r="U700" s="13"/>
    </row>
    <row r="701" spans="21:21" x14ac:dyDescent="0.25">
      <c r="U701" s="13"/>
    </row>
    <row r="702" spans="21:21" x14ac:dyDescent="0.25">
      <c r="U702" s="13"/>
    </row>
    <row r="703" spans="21:21" x14ac:dyDescent="0.25">
      <c r="U703" s="13"/>
    </row>
    <row r="704" spans="21:21" x14ac:dyDescent="0.25">
      <c r="U704" s="13"/>
    </row>
    <row r="705" spans="21:21" x14ac:dyDescent="0.25">
      <c r="U705" s="13"/>
    </row>
    <row r="706" spans="21:21" x14ac:dyDescent="0.25">
      <c r="U706" s="13"/>
    </row>
    <row r="707" spans="21:21" x14ac:dyDescent="0.25">
      <c r="U707" s="13"/>
    </row>
    <row r="708" spans="21:21" x14ac:dyDescent="0.25">
      <c r="U708" s="13"/>
    </row>
    <row r="709" spans="21:21" x14ac:dyDescent="0.25">
      <c r="U709" s="13"/>
    </row>
    <row r="710" spans="21:21" x14ac:dyDescent="0.25">
      <c r="U710" s="13"/>
    </row>
    <row r="711" spans="21:21" x14ac:dyDescent="0.25">
      <c r="U711" s="13"/>
    </row>
    <row r="712" spans="21:21" x14ac:dyDescent="0.25">
      <c r="U712" s="13"/>
    </row>
    <row r="713" spans="21:21" x14ac:dyDescent="0.25">
      <c r="U713" s="13"/>
    </row>
    <row r="714" spans="21:21" x14ac:dyDescent="0.25">
      <c r="U714" s="13"/>
    </row>
    <row r="715" spans="21:21" x14ac:dyDescent="0.25">
      <c r="U715" s="13"/>
    </row>
    <row r="716" spans="21:21" x14ac:dyDescent="0.25">
      <c r="U716" s="13"/>
    </row>
    <row r="717" spans="21:21" x14ac:dyDescent="0.25">
      <c r="U717" s="13"/>
    </row>
    <row r="718" spans="21:21" x14ac:dyDescent="0.25">
      <c r="U718" s="13"/>
    </row>
    <row r="719" spans="21:21" x14ac:dyDescent="0.25">
      <c r="U719" s="13"/>
    </row>
    <row r="720" spans="21:21" x14ac:dyDescent="0.25">
      <c r="U720" s="13"/>
    </row>
    <row r="721" spans="21:21" x14ac:dyDescent="0.25">
      <c r="U721" s="13"/>
    </row>
    <row r="722" spans="21:21" x14ac:dyDescent="0.25">
      <c r="U722" s="13"/>
    </row>
    <row r="723" spans="21:21" x14ac:dyDescent="0.25">
      <c r="U723" s="13"/>
    </row>
    <row r="724" spans="21:21" x14ac:dyDescent="0.25">
      <c r="U724" s="13"/>
    </row>
    <row r="725" spans="21:21" x14ac:dyDescent="0.25">
      <c r="U725" s="13"/>
    </row>
    <row r="726" spans="21:21" x14ac:dyDescent="0.25">
      <c r="U726" s="13"/>
    </row>
    <row r="727" spans="21:21" x14ac:dyDescent="0.25">
      <c r="U727" s="13"/>
    </row>
    <row r="728" spans="21:21" x14ac:dyDescent="0.25">
      <c r="U728" s="13"/>
    </row>
    <row r="729" spans="21:21" x14ac:dyDescent="0.25">
      <c r="U729" s="13"/>
    </row>
    <row r="730" spans="21:21" x14ac:dyDescent="0.25">
      <c r="U730" s="13"/>
    </row>
    <row r="731" spans="21:21" x14ac:dyDescent="0.25">
      <c r="U731" s="13"/>
    </row>
    <row r="732" spans="21:21" x14ac:dyDescent="0.25">
      <c r="U732" s="13"/>
    </row>
    <row r="733" spans="21:21" x14ac:dyDescent="0.25">
      <c r="U733" s="13"/>
    </row>
    <row r="734" spans="21:21" x14ac:dyDescent="0.25">
      <c r="U734" s="13"/>
    </row>
    <row r="735" spans="21:21" x14ac:dyDescent="0.25">
      <c r="U735" s="13"/>
    </row>
    <row r="736" spans="21:21" x14ac:dyDescent="0.25">
      <c r="U736" s="13"/>
    </row>
    <row r="737" spans="21:21" x14ac:dyDescent="0.25">
      <c r="U737" s="13"/>
    </row>
    <row r="738" spans="21:21" x14ac:dyDescent="0.25">
      <c r="U738" s="13"/>
    </row>
    <row r="739" spans="21:21" x14ac:dyDescent="0.25">
      <c r="U739" s="13"/>
    </row>
    <row r="740" spans="21:21" x14ac:dyDescent="0.25">
      <c r="U740" s="13"/>
    </row>
    <row r="741" spans="21:21" x14ac:dyDescent="0.25">
      <c r="U741" s="13"/>
    </row>
    <row r="742" spans="21:21" x14ac:dyDescent="0.25">
      <c r="U742" s="13"/>
    </row>
    <row r="743" spans="21:21" x14ac:dyDescent="0.25">
      <c r="U743" s="13"/>
    </row>
    <row r="744" spans="21:21" x14ac:dyDescent="0.25">
      <c r="U744" s="13"/>
    </row>
    <row r="745" spans="21:21" x14ac:dyDescent="0.25">
      <c r="U745" s="13"/>
    </row>
    <row r="746" spans="21:21" x14ac:dyDescent="0.25">
      <c r="U746" s="13"/>
    </row>
    <row r="747" spans="21:21" x14ac:dyDescent="0.25">
      <c r="U747" s="13"/>
    </row>
    <row r="748" spans="21:21" x14ac:dyDescent="0.25">
      <c r="U748" s="13"/>
    </row>
    <row r="749" spans="21:21" x14ac:dyDescent="0.25">
      <c r="U749" s="13"/>
    </row>
    <row r="750" spans="21:21" x14ac:dyDescent="0.25">
      <c r="U750" s="13"/>
    </row>
    <row r="751" spans="21:21" x14ac:dyDescent="0.25">
      <c r="U751" s="13"/>
    </row>
    <row r="752" spans="21:21" x14ac:dyDescent="0.25">
      <c r="U752" s="13"/>
    </row>
    <row r="753" spans="21:21" x14ac:dyDescent="0.25">
      <c r="U753" s="13"/>
    </row>
    <row r="754" spans="21:21" x14ac:dyDescent="0.25">
      <c r="U754" s="13"/>
    </row>
    <row r="755" spans="21:21" x14ac:dyDescent="0.25">
      <c r="U755" s="13"/>
    </row>
    <row r="756" spans="21:21" x14ac:dyDescent="0.25">
      <c r="U756" s="13"/>
    </row>
    <row r="757" spans="21:21" x14ac:dyDescent="0.25">
      <c r="U757" s="13"/>
    </row>
    <row r="758" spans="21:21" x14ac:dyDescent="0.25">
      <c r="U758" s="13"/>
    </row>
    <row r="759" spans="21:21" x14ac:dyDescent="0.25">
      <c r="U759" s="13"/>
    </row>
    <row r="760" spans="21:21" x14ac:dyDescent="0.25">
      <c r="U760" s="13"/>
    </row>
    <row r="761" spans="21:21" x14ac:dyDescent="0.25">
      <c r="U761" s="13"/>
    </row>
    <row r="762" spans="21:21" x14ac:dyDescent="0.25">
      <c r="U762" s="13"/>
    </row>
    <row r="763" spans="21:21" x14ac:dyDescent="0.25">
      <c r="U763" s="13"/>
    </row>
    <row r="764" spans="21:21" x14ac:dyDescent="0.25">
      <c r="U764" s="13"/>
    </row>
    <row r="765" spans="21:21" x14ac:dyDescent="0.25">
      <c r="U765" s="13"/>
    </row>
    <row r="766" spans="21:21" x14ac:dyDescent="0.25">
      <c r="U766" s="13"/>
    </row>
    <row r="767" spans="21:21" x14ac:dyDescent="0.25">
      <c r="U767" s="13"/>
    </row>
    <row r="768" spans="21:21" x14ac:dyDescent="0.25">
      <c r="U768" s="13"/>
    </row>
    <row r="769" spans="21:21" x14ac:dyDescent="0.25">
      <c r="U769" s="13"/>
    </row>
    <row r="770" spans="21:21" x14ac:dyDescent="0.25">
      <c r="U770" s="13"/>
    </row>
    <row r="771" spans="21:21" x14ac:dyDescent="0.25">
      <c r="U771" s="13"/>
    </row>
    <row r="772" spans="21:21" x14ac:dyDescent="0.25">
      <c r="U772" s="13"/>
    </row>
    <row r="773" spans="21:21" x14ac:dyDescent="0.25">
      <c r="U773" s="13"/>
    </row>
    <row r="774" spans="21:21" x14ac:dyDescent="0.25">
      <c r="U774" s="13"/>
    </row>
    <row r="775" spans="21:21" x14ac:dyDescent="0.25">
      <c r="U775" s="13"/>
    </row>
    <row r="776" spans="21:21" x14ac:dyDescent="0.25">
      <c r="U776" s="13"/>
    </row>
    <row r="777" spans="21:21" x14ac:dyDescent="0.25">
      <c r="U777" s="13"/>
    </row>
    <row r="778" spans="21:21" x14ac:dyDescent="0.25">
      <c r="U778" s="13"/>
    </row>
    <row r="779" spans="21:21" x14ac:dyDescent="0.25">
      <c r="U779" s="13"/>
    </row>
    <row r="780" spans="21:21" x14ac:dyDescent="0.25">
      <c r="U780" s="13"/>
    </row>
    <row r="781" spans="21:21" x14ac:dyDescent="0.25">
      <c r="U781" s="13"/>
    </row>
    <row r="782" spans="21:21" x14ac:dyDescent="0.25">
      <c r="U782" s="13"/>
    </row>
    <row r="783" spans="21:21" x14ac:dyDescent="0.25">
      <c r="U783" s="13"/>
    </row>
    <row r="784" spans="21:21" x14ac:dyDescent="0.25">
      <c r="U784" s="13"/>
    </row>
    <row r="785" spans="21:21" x14ac:dyDescent="0.25">
      <c r="U785" s="13"/>
    </row>
    <row r="786" spans="21:21" x14ac:dyDescent="0.25">
      <c r="U786" s="13"/>
    </row>
    <row r="787" spans="21:21" x14ac:dyDescent="0.25">
      <c r="U787" s="13"/>
    </row>
    <row r="788" spans="21:21" x14ac:dyDescent="0.25">
      <c r="U788" s="13"/>
    </row>
    <row r="789" spans="21:21" x14ac:dyDescent="0.25">
      <c r="U789" s="13"/>
    </row>
    <row r="790" spans="21:21" x14ac:dyDescent="0.25">
      <c r="U790" s="13"/>
    </row>
    <row r="791" spans="21:21" x14ac:dyDescent="0.25">
      <c r="U791" s="13"/>
    </row>
    <row r="792" spans="21:21" x14ac:dyDescent="0.25">
      <c r="U792" s="13"/>
    </row>
    <row r="793" spans="21:21" x14ac:dyDescent="0.25">
      <c r="U793" s="13"/>
    </row>
    <row r="794" spans="21:21" x14ac:dyDescent="0.25">
      <c r="U794" s="13"/>
    </row>
    <row r="795" spans="21:21" x14ac:dyDescent="0.25">
      <c r="U795" s="13"/>
    </row>
    <row r="796" spans="21:21" x14ac:dyDescent="0.25">
      <c r="U796" s="13"/>
    </row>
    <row r="797" spans="21:21" x14ac:dyDescent="0.25">
      <c r="U797" s="13"/>
    </row>
    <row r="798" spans="21:21" x14ac:dyDescent="0.25">
      <c r="U798" s="13"/>
    </row>
    <row r="799" spans="21:21" x14ac:dyDescent="0.25">
      <c r="U799" s="13"/>
    </row>
    <row r="800" spans="21:21" x14ac:dyDescent="0.25">
      <c r="U800" s="13"/>
    </row>
    <row r="801" spans="21:21" x14ac:dyDescent="0.25">
      <c r="U801" s="13"/>
    </row>
    <row r="802" spans="21:21" x14ac:dyDescent="0.25">
      <c r="U802" s="13"/>
    </row>
    <row r="803" spans="21:21" x14ac:dyDescent="0.25">
      <c r="U803" s="13"/>
    </row>
    <row r="804" spans="21:21" x14ac:dyDescent="0.25">
      <c r="U804" s="13"/>
    </row>
    <row r="805" spans="21:21" x14ac:dyDescent="0.25">
      <c r="U805" s="13"/>
    </row>
    <row r="806" spans="21:21" x14ac:dyDescent="0.25">
      <c r="U806" s="13"/>
    </row>
    <row r="807" spans="21:21" x14ac:dyDescent="0.25">
      <c r="U807" s="13"/>
    </row>
    <row r="808" spans="21:21" x14ac:dyDescent="0.25">
      <c r="U808" s="13"/>
    </row>
    <row r="809" spans="21:21" x14ac:dyDescent="0.25">
      <c r="U809" s="13"/>
    </row>
    <row r="810" spans="21:21" x14ac:dyDescent="0.25">
      <c r="U810" s="13"/>
    </row>
    <row r="811" spans="21:21" x14ac:dyDescent="0.25">
      <c r="U811" s="13"/>
    </row>
    <row r="812" spans="21:21" x14ac:dyDescent="0.25">
      <c r="U812" s="13"/>
    </row>
    <row r="813" spans="21:21" x14ac:dyDescent="0.25">
      <c r="U813" s="13"/>
    </row>
    <row r="814" spans="21:21" x14ac:dyDescent="0.25">
      <c r="U814" s="13"/>
    </row>
    <row r="815" spans="21:21" x14ac:dyDescent="0.25">
      <c r="U815" s="13"/>
    </row>
    <row r="816" spans="21:21" x14ac:dyDescent="0.25">
      <c r="U816" s="13"/>
    </row>
    <row r="817" spans="21:21" x14ac:dyDescent="0.25">
      <c r="U817" s="13"/>
    </row>
    <row r="818" spans="21:21" x14ac:dyDescent="0.25">
      <c r="U818" s="13"/>
    </row>
    <row r="819" spans="21:21" x14ac:dyDescent="0.25">
      <c r="U819" s="13"/>
    </row>
    <row r="820" spans="21:21" x14ac:dyDescent="0.25">
      <c r="U820" s="13"/>
    </row>
    <row r="821" spans="21:21" x14ac:dyDescent="0.25">
      <c r="U821" s="13"/>
    </row>
    <row r="822" spans="21:21" x14ac:dyDescent="0.25">
      <c r="U822" s="13"/>
    </row>
    <row r="823" spans="21:21" x14ac:dyDescent="0.25">
      <c r="U823" s="13"/>
    </row>
    <row r="824" spans="21:21" x14ac:dyDescent="0.25">
      <c r="U824" s="13"/>
    </row>
    <row r="825" spans="21:21" x14ac:dyDescent="0.25">
      <c r="U825" s="13"/>
    </row>
    <row r="826" spans="21:21" x14ac:dyDescent="0.25">
      <c r="U826" s="13"/>
    </row>
    <row r="827" spans="21:21" x14ac:dyDescent="0.25">
      <c r="U827" s="13"/>
    </row>
    <row r="828" spans="21:21" x14ac:dyDescent="0.25">
      <c r="U828" s="13"/>
    </row>
    <row r="829" spans="21:21" x14ac:dyDescent="0.25">
      <c r="U829" s="13"/>
    </row>
    <row r="830" spans="21:21" x14ac:dyDescent="0.25">
      <c r="U830" s="13"/>
    </row>
    <row r="831" spans="21:21" x14ac:dyDescent="0.25">
      <c r="U831" s="13"/>
    </row>
    <row r="832" spans="21:21" x14ac:dyDescent="0.25">
      <c r="U832" s="13"/>
    </row>
    <row r="833" spans="21:21" x14ac:dyDescent="0.25">
      <c r="U833" s="13"/>
    </row>
    <row r="834" spans="21:21" x14ac:dyDescent="0.25">
      <c r="U834" s="13"/>
    </row>
    <row r="835" spans="21:21" x14ac:dyDescent="0.25">
      <c r="U835" s="13"/>
    </row>
    <row r="836" spans="21:21" x14ac:dyDescent="0.25">
      <c r="U836" s="13"/>
    </row>
    <row r="837" spans="21:21" x14ac:dyDescent="0.25">
      <c r="U837" s="13"/>
    </row>
    <row r="838" spans="21:21" x14ac:dyDescent="0.25">
      <c r="U838" s="13"/>
    </row>
    <row r="839" spans="21:21" x14ac:dyDescent="0.25">
      <c r="U839" s="13"/>
    </row>
    <row r="840" spans="21:21" x14ac:dyDescent="0.25">
      <c r="U840" s="13"/>
    </row>
    <row r="841" spans="21:21" x14ac:dyDescent="0.25">
      <c r="U841" s="13"/>
    </row>
    <row r="842" spans="21:21" x14ac:dyDescent="0.25">
      <c r="U842" s="13"/>
    </row>
    <row r="843" spans="21:21" x14ac:dyDescent="0.25">
      <c r="U843" s="13"/>
    </row>
  </sheetData>
  <mergeCells count="33">
    <mergeCell ref="O33:P33"/>
    <mergeCell ref="A32:A33"/>
    <mergeCell ref="B32:B33"/>
    <mergeCell ref="C32:C33"/>
    <mergeCell ref="D32:D33"/>
    <mergeCell ref="E32:E33"/>
    <mergeCell ref="F32:F33"/>
    <mergeCell ref="G32:G33"/>
    <mergeCell ref="H30:N30"/>
    <mergeCell ref="O32:P32"/>
    <mergeCell ref="A17:C20"/>
    <mergeCell ref="D17:U20"/>
    <mergeCell ref="A22:C22"/>
    <mergeCell ref="E22:F22"/>
    <mergeCell ref="H22:J22"/>
    <mergeCell ref="A23:C23"/>
    <mergeCell ref="H23:I23"/>
    <mergeCell ref="H24:I24"/>
    <mergeCell ref="H25:I25"/>
    <mergeCell ref="H26:I26"/>
    <mergeCell ref="O30:Q30"/>
    <mergeCell ref="R30:V30"/>
    <mergeCell ref="O31:P31"/>
    <mergeCell ref="A30:G30"/>
    <mergeCell ref="A34:A35"/>
    <mergeCell ref="G34:G35"/>
    <mergeCell ref="O34:P34"/>
    <mergeCell ref="O35:P35"/>
    <mergeCell ref="B34:B35"/>
    <mergeCell ref="C34:C35"/>
    <mergeCell ref="D34:D35"/>
    <mergeCell ref="E34:E35"/>
    <mergeCell ref="F34:F35"/>
  </mergeCells>
  <conditionalFormatting sqref="U32">
    <cfRule type="containsText" dxfId="23" priority="1" stopIfTrue="1" operator="containsText" text="Cerrada">
      <formula>NOT(ISERROR(SEARCH("Cerrada",U32)))</formula>
    </cfRule>
    <cfRule type="containsText" dxfId="22" priority="2" stopIfTrue="1" operator="containsText" text="En ejecución">
      <formula>NOT(ISERROR(SEARCH("En ejecución",U32)))</formula>
    </cfRule>
    <cfRule type="containsText" dxfId="21" priority="3" stopIfTrue="1" operator="containsText" text="Vencida">
      <formula>NOT(ISERROR(SEARCH("Vencida",U32)))</formula>
    </cfRule>
  </conditionalFormatting>
  <dataValidations count="6">
    <dataValidation type="list" allowBlank="1" showInputMessage="1" showErrorMessage="1" sqref="T32">
      <formula1>$J$2:$J$4</formula1>
    </dataValidation>
    <dataValidation type="list" allowBlank="1" showInputMessage="1" showErrorMessage="1" sqref="U32">
      <formula1>$I$2:$I$4</formula1>
    </dataValidation>
    <dataValidation type="list" allowBlank="1" showErrorMessage="1" sqref="A23">
      <formula1>PROCESOS</formula1>
    </dataValidation>
    <dataValidation type="list" allowBlank="1" showInputMessage="1" showErrorMessage="1" sqref="I32:I33">
      <formula1>$H$2:$H$3</formula1>
    </dataValidation>
    <dataValidation type="list" allowBlank="1" showInputMessage="1" showErrorMessage="1" sqref="F32 F34">
      <formula1>$G$2:$G$5</formula1>
    </dataValidation>
    <dataValidation type="list" allowBlank="1" showInputMessage="1" showErrorMessage="1" sqref="B32 B34">
      <formula1>$F$2:$F$6</formula1>
    </dataValidation>
  </dataValidation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A910"/>
  <sheetViews>
    <sheetView showGridLines="0" topLeftCell="D38" zoomScale="70" zoomScaleNormal="70" workbookViewId="0">
      <selection activeCell="J23" sqref="J23"/>
    </sheetView>
  </sheetViews>
  <sheetFormatPr baseColWidth="10" defaultColWidth="14.42578125" defaultRowHeight="15" customHeight="1" x14ac:dyDescent="0.25"/>
  <cols>
    <col min="1" max="1" width="6.5703125" style="138" customWidth="1"/>
    <col min="2" max="2" width="10.7109375" style="138" customWidth="1"/>
    <col min="3" max="3" width="17.5703125" style="138" customWidth="1"/>
    <col min="4" max="4" width="21.5703125" style="138" customWidth="1"/>
    <col min="5" max="5" width="52.28515625" style="138" customWidth="1"/>
    <col min="6" max="6" width="24.140625" style="138" customWidth="1"/>
    <col min="7" max="7" width="26.5703125" style="138" customWidth="1"/>
    <col min="8" max="8" width="25.85546875" style="138" customWidth="1"/>
    <col min="9" max="9" width="14" style="138" customWidth="1"/>
    <col min="10" max="10" width="18" style="138" customWidth="1"/>
    <col min="11" max="11" width="18.5703125" style="138" customWidth="1"/>
    <col min="12" max="12" width="20" style="138" customWidth="1"/>
    <col min="13" max="13" width="18.28515625" style="138" customWidth="1"/>
    <col min="14" max="15" width="18" style="138" customWidth="1"/>
    <col min="16" max="16" width="26.28515625" style="138" customWidth="1"/>
    <col min="17" max="17" width="24.85546875" style="138" customWidth="1"/>
    <col min="18" max="18" width="19.42578125" style="138" customWidth="1"/>
    <col min="19" max="19" width="28.140625" style="138" customWidth="1"/>
    <col min="20" max="20" width="57.28515625" style="138" customWidth="1"/>
    <col min="21" max="21" width="40.140625" style="138" customWidth="1"/>
    <col min="22" max="22" width="18.42578125" style="138" customWidth="1"/>
    <col min="23" max="23" width="19.42578125" style="138" customWidth="1"/>
    <col min="24" max="24" width="80.28515625" style="138" customWidth="1"/>
    <col min="25" max="25" width="31.140625" style="138" customWidth="1"/>
    <col min="26" max="26" width="14.42578125" style="138" customWidth="1"/>
    <col min="27" max="28" width="11" style="138" customWidth="1"/>
    <col min="29" max="16384" width="14.42578125" style="138"/>
  </cols>
  <sheetData>
    <row r="1" spans="1:26" ht="44.25" hidden="1" customHeight="1" x14ac:dyDescent="0.35">
      <c r="A1" s="2"/>
      <c r="B1" s="64"/>
      <c r="C1" s="65" t="s">
        <v>1</v>
      </c>
      <c r="D1" s="65" t="s">
        <v>2</v>
      </c>
      <c r="E1" s="5"/>
      <c r="F1" s="6" t="s">
        <v>3</v>
      </c>
      <c r="G1" s="6" t="s">
        <v>137</v>
      </c>
      <c r="H1" s="6" t="s">
        <v>5</v>
      </c>
      <c r="I1" s="6" t="s">
        <v>7</v>
      </c>
      <c r="J1" s="6" t="s">
        <v>158</v>
      </c>
      <c r="K1" s="1"/>
      <c r="L1" s="8"/>
      <c r="M1" s="7"/>
      <c r="N1" s="7"/>
      <c r="O1" s="7"/>
      <c r="P1" s="7"/>
      <c r="Q1" s="7"/>
      <c r="R1" s="7"/>
      <c r="S1" s="1"/>
      <c r="T1" s="1"/>
      <c r="U1" s="1"/>
      <c r="V1" s="1"/>
      <c r="W1" s="1"/>
      <c r="X1" s="1"/>
      <c r="Y1" s="1"/>
    </row>
    <row r="2" spans="1:26" s="55" customFormat="1" ht="26.25" hidden="1" thickBot="1" x14ac:dyDescent="0.25">
      <c r="A2" s="51"/>
      <c r="B2" s="63"/>
      <c r="C2" s="66" t="s">
        <v>8</v>
      </c>
      <c r="D2" s="67" t="s">
        <v>9</v>
      </c>
      <c r="E2" s="58"/>
      <c r="F2" s="70" t="s">
        <v>10</v>
      </c>
      <c r="G2" s="71" t="s">
        <v>154</v>
      </c>
      <c r="H2" s="70" t="s">
        <v>24</v>
      </c>
      <c r="I2" s="125" t="s">
        <v>142</v>
      </c>
      <c r="J2" s="56" t="s">
        <v>156</v>
      </c>
      <c r="K2" s="51"/>
      <c r="L2" s="52"/>
      <c r="M2" s="54"/>
      <c r="N2" s="54"/>
      <c r="O2" s="54"/>
      <c r="P2" s="54"/>
      <c r="Q2" s="54"/>
      <c r="R2" s="54"/>
      <c r="S2" s="51"/>
      <c r="T2" s="51"/>
      <c r="U2" s="51"/>
      <c r="V2" s="51"/>
      <c r="W2" s="51"/>
      <c r="X2" s="51"/>
      <c r="Y2" s="51"/>
    </row>
    <row r="3" spans="1:26" s="55" customFormat="1" ht="26.25" hidden="1" thickBot="1" x14ac:dyDescent="0.25">
      <c r="A3" s="51"/>
      <c r="B3" s="63"/>
      <c r="C3" s="66" t="s">
        <v>14</v>
      </c>
      <c r="D3" s="67" t="s">
        <v>15</v>
      </c>
      <c r="E3" s="58"/>
      <c r="F3" s="70" t="s">
        <v>128</v>
      </c>
      <c r="G3" s="71" t="s">
        <v>11</v>
      </c>
      <c r="H3" s="71" t="s">
        <v>140</v>
      </c>
      <c r="I3" s="127" t="s">
        <v>143</v>
      </c>
      <c r="J3" s="56" t="s">
        <v>159</v>
      </c>
      <c r="K3" s="51"/>
      <c r="L3" s="52"/>
      <c r="M3" s="54"/>
      <c r="N3" s="54"/>
      <c r="O3" s="54"/>
      <c r="P3" s="54"/>
      <c r="Q3" s="54"/>
      <c r="R3" s="54"/>
      <c r="S3" s="51"/>
      <c r="T3" s="51"/>
      <c r="U3" s="51"/>
      <c r="V3" s="51"/>
      <c r="W3" s="51"/>
      <c r="X3" s="51"/>
      <c r="Y3" s="51"/>
    </row>
    <row r="4" spans="1:26" s="55" customFormat="1" ht="26.25" hidden="1" thickBot="1" x14ac:dyDescent="0.25">
      <c r="A4" s="51"/>
      <c r="B4" s="63"/>
      <c r="C4" s="66" t="s">
        <v>119</v>
      </c>
      <c r="D4" s="67" t="s">
        <v>123</v>
      </c>
      <c r="E4" s="58"/>
      <c r="F4" s="70" t="s">
        <v>129</v>
      </c>
      <c r="G4" s="71" t="s">
        <v>138</v>
      </c>
      <c r="H4" s="59"/>
      <c r="I4" s="126" t="s">
        <v>30</v>
      </c>
      <c r="J4" s="56" t="s">
        <v>157</v>
      </c>
      <c r="K4" s="51"/>
      <c r="L4" s="52"/>
      <c r="M4" s="54"/>
      <c r="N4" s="54"/>
      <c r="O4" s="54"/>
      <c r="P4" s="54"/>
      <c r="Q4" s="54"/>
      <c r="R4" s="54"/>
      <c r="S4" s="51"/>
      <c r="T4" s="51"/>
      <c r="U4" s="51"/>
      <c r="V4" s="51"/>
      <c r="W4" s="51"/>
      <c r="X4" s="51"/>
      <c r="Y4" s="51"/>
    </row>
    <row r="5" spans="1:26" s="55" customFormat="1" ht="39" hidden="1" thickBot="1" x14ac:dyDescent="0.25">
      <c r="A5" s="51"/>
      <c r="B5" s="63"/>
      <c r="C5" s="67" t="s">
        <v>117</v>
      </c>
      <c r="D5" s="67" t="s">
        <v>125</v>
      </c>
      <c r="E5" s="58"/>
      <c r="F5" s="71" t="s">
        <v>130</v>
      </c>
      <c r="G5" s="71" t="s">
        <v>17</v>
      </c>
      <c r="H5" s="57"/>
      <c r="I5" s="56"/>
      <c r="J5" s="56"/>
      <c r="K5" s="51"/>
      <c r="L5" s="52"/>
      <c r="M5" s="54"/>
      <c r="N5" s="54"/>
      <c r="O5" s="54"/>
      <c r="P5" s="54"/>
      <c r="Q5" s="54"/>
      <c r="R5" s="54"/>
      <c r="S5" s="51"/>
      <c r="T5" s="51"/>
      <c r="U5" s="51"/>
      <c r="V5" s="51"/>
      <c r="W5" s="51"/>
      <c r="X5" s="51"/>
      <c r="Y5" s="51"/>
    </row>
    <row r="6" spans="1:26" s="55" customFormat="1" ht="26.25" hidden="1" thickBot="1" x14ac:dyDescent="0.25">
      <c r="A6" s="51"/>
      <c r="B6" s="63"/>
      <c r="C6" s="66" t="s">
        <v>38</v>
      </c>
      <c r="D6" s="67" t="s">
        <v>124</v>
      </c>
      <c r="F6" s="71" t="s">
        <v>131</v>
      </c>
      <c r="G6" s="57"/>
      <c r="H6" s="57"/>
      <c r="I6" s="56"/>
      <c r="J6" s="56"/>
      <c r="K6" s="51"/>
      <c r="L6" s="52"/>
      <c r="M6" s="54"/>
      <c r="N6" s="54"/>
      <c r="O6" s="54"/>
      <c r="P6" s="54"/>
      <c r="Q6" s="54"/>
      <c r="R6" s="54"/>
      <c r="S6" s="51"/>
      <c r="T6" s="51"/>
      <c r="U6" s="51"/>
      <c r="V6" s="51"/>
      <c r="W6" s="51"/>
      <c r="X6" s="51"/>
      <c r="Y6" s="51"/>
    </row>
    <row r="7" spans="1:26" s="55" customFormat="1" ht="26.25" hidden="1" thickBot="1" x14ac:dyDescent="0.25">
      <c r="A7" s="51"/>
      <c r="B7" s="63"/>
      <c r="C7" s="66" t="s">
        <v>42</v>
      </c>
      <c r="D7" s="67" t="s">
        <v>126</v>
      </c>
      <c r="E7" s="58"/>
      <c r="F7" s="59"/>
      <c r="G7" s="57"/>
      <c r="H7" s="57"/>
      <c r="I7" s="60"/>
      <c r="J7" s="60"/>
      <c r="K7" s="51"/>
      <c r="L7" s="52"/>
      <c r="M7" s="54"/>
      <c r="N7" s="54"/>
      <c r="O7" s="54"/>
      <c r="P7" s="54"/>
      <c r="Q7" s="54"/>
      <c r="R7" s="54"/>
      <c r="S7" s="51"/>
      <c r="T7" s="51"/>
      <c r="U7" s="51"/>
      <c r="V7" s="51"/>
      <c r="W7" s="51"/>
      <c r="X7" s="51"/>
      <c r="Y7" s="51"/>
    </row>
    <row r="8" spans="1:26" s="55" customFormat="1" ht="26.25" hidden="1" thickBot="1" x14ac:dyDescent="0.25">
      <c r="A8" s="51"/>
      <c r="B8" s="63"/>
      <c r="C8" s="66" t="s">
        <v>45</v>
      </c>
      <c r="D8" s="67" t="s">
        <v>35</v>
      </c>
      <c r="E8" s="58"/>
      <c r="F8" s="59"/>
      <c r="G8" s="57"/>
      <c r="H8" s="57"/>
      <c r="I8" s="56"/>
      <c r="J8" s="56"/>
      <c r="K8" s="51"/>
      <c r="L8" s="52"/>
      <c r="M8" s="54"/>
      <c r="N8" s="54"/>
      <c r="O8" s="54"/>
      <c r="P8" s="54"/>
      <c r="Q8" s="54"/>
      <c r="R8" s="54"/>
      <c r="S8" s="51"/>
      <c r="T8" s="51"/>
      <c r="U8" s="51"/>
      <c r="V8" s="51"/>
      <c r="W8" s="51"/>
      <c r="X8" s="51"/>
      <c r="Y8" s="51"/>
    </row>
    <row r="9" spans="1:26" s="55" customFormat="1" ht="51.75" hidden="1" thickBot="1" x14ac:dyDescent="0.25">
      <c r="A9" s="51"/>
      <c r="B9" s="63"/>
      <c r="C9" s="66" t="s">
        <v>120</v>
      </c>
      <c r="D9" s="67" t="s">
        <v>39</v>
      </c>
      <c r="E9" s="58"/>
      <c r="F9" s="57"/>
      <c r="G9" s="57"/>
      <c r="H9" s="57"/>
      <c r="I9" s="56"/>
      <c r="J9" s="56"/>
      <c r="K9" s="51"/>
      <c r="L9" s="52"/>
      <c r="M9" s="54"/>
      <c r="N9" s="54"/>
      <c r="O9" s="54"/>
      <c r="P9" s="54"/>
      <c r="Q9" s="54"/>
      <c r="R9" s="54"/>
      <c r="S9" s="51"/>
      <c r="T9" s="51"/>
      <c r="U9" s="51"/>
      <c r="V9" s="51"/>
      <c r="W9" s="51"/>
      <c r="X9" s="51"/>
      <c r="Y9" s="51"/>
    </row>
    <row r="10" spans="1:26" s="55" customFormat="1" ht="26.25" hidden="1" thickBot="1" x14ac:dyDescent="0.25">
      <c r="A10" s="51"/>
      <c r="B10" s="63"/>
      <c r="C10" s="66" t="s">
        <v>50</v>
      </c>
      <c r="D10" s="67" t="s">
        <v>43</v>
      </c>
      <c r="E10" s="58"/>
      <c r="F10" s="57"/>
      <c r="G10" s="57"/>
      <c r="H10" s="57"/>
      <c r="I10" s="56"/>
      <c r="J10" s="56"/>
      <c r="K10" s="51"/>
      <c r="L10" s="52"/>
      <c r="M10" s="54"/>
      <c r="N10" s="54"/>
      <c r="O10" s="54"/>
      <c r="P10" s="54"/>
      <c r="Q10" s="54"/>
      <c r="R10" s="54"/>
      <c r="S10" s="51"/>
      <c r="T10" s="51"/>
      <c r="U10" s="51"/>
      <c r="V10" s="51"/>
      <c r="W10" s="51"/>
      <c r="X10" s="51"/>
      <c r="Y10" s="51"/>
    </row>
    <row r="11" spans="1:26" s="55" customFormat="1" ht="39" hidden="1" thickBot="1" x14ac:dyDescent="0.25">
      <c r="A11" s="51"/>
      <c r="B11" s="63"/>
      <c r="C11" s="66" t="s">
        <v>52</v>
      </c>
      <c r="D11" s="67" t="s">
        <v>132</v>
      </c>
      <c r="E11" s="58"/>
      <c r="F11" s="57"/>
      <c r="G11" s="57"/>
      <c r="H11" s="57"/>
      <c r="I11" s="56"/>
      <c r="J11" s="56"/>
      <c r="K11" s="51"/>
      <c r="L11" s="52"/>
      <c r="M11" s="54"/>
      <c r="N11" s="54"/>
      <c r="O11" s="54"/>
      <c r="P11" s="54"/>
      <c r="Q11" s="54"/>
      <c r="R11" s="54"/>
      <c r="S11" s="51"/>
      <c r="T11" s="51"/>
      <c r="U11" s="51"/>
      <c r="V11" s="51"/>
      <c r="W11" s="51"/>
      <c r="X11" s="51"/>
      <c r="Y11" s="51"/>
    </row>
    <row r="12" spans="1:26" s="55" customFormat="1" ht="26.25" hidden="1" thickBot="1" x14ac:dyDescent="0.25">
      <c r="A12" s="51"/>
      <c r="B12" s="63"/>
      <c r="C12" s="66" t="s">
        <v>54</v>
      </c>
      <c r="D12" s="67" t="s">
        <v>127</v>
      </c>
      <c r="E12" s="58"/>
      <c r="F12" s="61"/>
      <c r="G12" s="61"/>
      <c r="H12" s="61"/>
      <c r="I12" s="62"/>
      <c r="J12" s="54"/>
      <c r="K12" s="54"/>
      <c r="L12" s="51"/>
      <c r="M12" s="52"/>
      <c r="N12" s="54"/>
      <c r="O12" s="54"/>
      <c r="P12" s="54"/>
      <c r="Q12" s="54"/>
      <c r="R12" s="54"/>
      <c r="S12" s="54"/>
      <c r="T12" s="51"/>
      <c r="U12" s="51"/>
      <c r="V12" s="51"/>
      <c r="W12" s="51"/>
      <c r="X12" s="51"/>
      <c r="Y12" s="51"/>
      <c r="Z12" s="51"/>
    </row>
    <row r="13" spans="1:26" s="55" customFormat="1" ht="39" hidden="1" thickBot="1" x14ac:dyDescent="0.25">
      <c r="A13" s="51"/>
      <c r="B13" s="63"/>
      <c r="C13" s="66" t="s">
        <v>55</v>
      </c>
      <c r="D13" s="67" t="s">
        <v>53</v>
      </c>
      <c r="E13" s="58"/>
      <c r="F13" s="61"/>
      <c r="G13" s="61"/>
      <c r="H13" s="61"/>
      <c r="I13" s="62"/>
      <c r="J13" s="54"/>
      <c r="K13" s="54"/>
      <c r="L13" s="51"/>
      <c r="M13" s="52"/>
      <c r="N13" s="54"/>
      <c r="O13" s="54"/>
      <c r="P13" s="54"/>
      <c r="Q13" s="54"/>
      <c r="R13" s="54"/>
      <c r="S13" s="54"/>
      <c r="T13" s="51"/>
      <c r="U13" s="51"/>
      <c r="V13" s="51"/>
      <c r="W13" s="51"/>
      <c r="X13" s="51"/>
      <c r="Y13" s="51"/>
      <c r="Z13" s="51"/>
    </row>
    <row r="14" spans="1:26" s="55" customFormat="1" ht="26.25" hidden="1" thickBot="1" x14ac:dyDescent="0.25">
      <c r="A14" s="51"/>
      <c r="B14" s="63"/>
      <c r="C14" s="67" t="s">
        <v>121</v>
      </c>
      <c r="D14" s="68"/>
      <c r="E14" s="58"/>
      <c r="F14" s="61"/>
      <c r="G14" s="61"/>
      <c r="H14" s="61"/>
      <c r="I14" s="62"/>
      <c r="J14" s="54"/>
      <c r="K14" s="54"/>
      <c r="L14" s="51"/>
      <c r="M14" s="52"/>
      <c r="N14" s="54"/>
      <c r="O14" s="54"/>
      <c r="P14" s="54"/>
      <c r="Q14" s="54"/>
      <c r="R14" s="54"/>
      <c r="S14" s="54"/>
      <c r="T14" s="51"/>
      <c r="U14" s="51"/>
      <c r="V14" s="51"/>
      <c r="W14" s="51"/>
      <c r="X14" s="51"/>
      <c r="Y14" s="51"/>
      <c r="Z14" s="51"/>
    </row>
    <row r="15" spans="1:26" s="55" customFormat="1" ht="39" hidden="1" thickBot="1" x14ac:dyDescent="0.25">
      <c r="A15" s="51"/>
      <c r="B15" s="63"/>
      <c r="C15" s="69" t="s">
        <v>21</v>
      </c>
      <c r="D15" s="67"/>
      <c r="E15" s="58"/>
      <c r="F15" s="61"/>
      <c r="G15" s="61"/>
      <c r="H15" s="61"/>
      <c r="I15" s="62"/>
      <c r="J15" s="54"/>
      <c r="K15" s="54"/>
      <c r="L15" s="51"/>
      <c r="M15" s="52"/>
      <c r="N15" s="54"/>
      <c r="O15" s="54"/>
      <c r="P15" s="54"/>
      <c r="Q15" s="54"/>
      <c r="R15" s="54"/>
      <c r="S15" s="54"/>
      <c r="T15" s="51"/>
      <c r="U15" s="51"/>
      <c r="V15" s="51"/>
      <c r="W15" s="51"/>
      <c r="X15" s="51"/>
      <c r="Y15" s="51"/>
      <c r="Z15" s="51"/>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767"/>
      <c r="B17" s="697"/>
      <c r="C17" s="698"/>
      <c r="D17" s="773" t="s">
        <v>56</v>
      </c>
      <c r="E17" s="774"/>
      <c r="F17" s="774"/>
      <c r="G17" s="774"/>
      <c r="H17" s="774"/>
      <c r="I17" s="774"/>
      <c r="J17" s="774"/>
      <c r="K17" s="774"/>
      <c r="L17" s="774"/>
      <c r="M17" s="774"/>
      <c r="N17" s="774"/>
      <c r="O17" s="774"/>
      <c r="P17" s="774"/>
      <c r="Q17" s="774"/>
      <c r="R17" s="774"/>
      <c r="S17" s="774"/>
      <c r="T17" s="774"/>
      <c r="U17" s="774"/>
      <c r="V17" s="774"/>
      <c r="W17" s="775"/>
      <c r="X17" s="614" t="s">
        <v>57</v>
      </c>
      <c r="Z17" s="1"/>
    </row>
    <row r="18" spans="1:27" ht="27.75" customHeight="1" x14ac:dyDescent="0.25">
      <c r="A18" s="768"/>
      <c r="B18" s="769"/>
      <c r="C18" s="770"/>
      <c r="D18" s="776"/>
      <c r="E18" s="777"/>
      <c r="F18" s="777"/>
      <c r="G18" s="777"/>
      <c r="H18" s="777"/>
      <c r="I18" s="777"/>
      <c r="J18" s="777"/>
      <c r="K18" s="777"/>
      <c r="L18" s="777"/>
      <c r="M18" s="777"/>
      <c r="N18" s="777"/>
      <c r="O18" s="777"/>
      <c r="P18" s="777"/>
      <c r="Q18" s="777"/>
      <c r="R18" s="777"/>
      <c r="S18" s="777"/>
      <c r="T18" s="777"/>
      <c r="U18" s="777"/>
      <c r="V18" s="777"/>
      <c r="W18" s="778"/>
      <c r="X18" s="616" t="s">
        <v>1034</v>
      </c>
      <c r="Z18" s="1"/>
    </row>
    <row r="19" spans="1:27" ht="27.75" customHeight="1" x14ac:dyDescent="0.25">
      <c r="A19" s="768"/>
      <c r="B19" s="769"/>
      <c r="C19" s="770"/>
      <c r="D19" s="776"/>
      <c r="E19" s="777"/>
      <c r="F19" s="777"/>
      <c r="G19" s="777"/>
      <c r="H19" s="777"/>
      <c r="I19" s="777"/>
      <c r="J19" s="777"/>
      <c r="K19" s="777"/>
      <c r="L19" s="777"/>
      <c r="M19" s="777"/>
      <c r="N19" s="777"/>
      <c r="O19" s="777"/>
      <c r="P19" s="777"/>
      <c r="Q19" s="777"/>
      <c r="R19" s="777"/>
      <c r="S19" s="777"/>
      <c r="T19" s="777"/>
      <c r="U19" s="777"/>
      <c r="V19" s="777"/>
      <c r="W19" s="778"/>
      <c r="X19" s="618" t="s">
        <v>1035</v>
      </c>
      <c r="Z19" s="1"/>
    </row>
    <row r="20" spans="1:27" ht="27.75" customHeight="1" thickBot="1" x14ac:dyDescent="0.3">
      <c r="A20" s="771"/>
      <c r="B20" s="655"/>
      <c r="C20" s="772"/>
      <c r="D20" s="779"/>
      <c r="E20" s="780"/>
      <c r="F20" s="780"/>
      <c r="G20" s="780"/>
      <c r="H20" s="780"/>
      <c r="I20" s="780"/>
      <c r="J20" s="780"/>
      <c r="K20" s="780"/>
      <c r="L20" s="780"/>
      <c r="M20" s="780"/>
      <c r="N20" s="780"/>
      <c r="O20" s="780"/>
      <c r="P20" s="780"/>
      <c r="Q20" s="780"/>
      <c r="R20" s="780"/>
      <c r="S20" s="780"/>
      <c r="T20" s="780"/>
      <c r="U20" s="780"/>
      <c r="V20" s="780"/>
      <c r="W20" s="781"/>
      <c r="X20" s="613"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2"/>
      <c r="W21" s="20"/>
      <c r="X21" s="21"/>
    </row>
    <row r="22" spans="1:27" ht="63" customHeight="1" thickBot="1" x14ac:dyDescent="0.3">
      <c r="A22" s="857" t="s">
        <v>59</v>
      </c>
      <c r="B22" s="858"/>
      <c r="C22" s="859"/>
      <c r="D22" s="23"/>
      <c r="E22" s="871" t="str">
        <f>CONCATENATE("INFORME DE SEGUIMIENTO DEL PROCESO ",A23)</f>
        <v>INFORME DE SEGUIMIENTO DEL PROCESO GESTIÓN DEL TALENTO HUMANO</v>
      </c>
      <c r="F22" s="872"/>
      <c r="G22" s="21"/>
      <c r="H22" s="863" t="s">
        <v>60</v>
      </c>
      <c r="I22" s="864"/>
      <c r="J22" s="865"/>
      <c r="K22" s="83"/>
      <c r="L22" s="87"/>
      <c r="M22" s="87"/>
      <c r="N22" s="87"/>
      <c r="O22" s="87"/>
      <c r="P22" s="87"/>
      <c r="Q22" s="87"/>
      <c r="R22" s="87"/>
      <c r="S22" s="87"/>
      <c r="T22" s="87"/>
      <c r="U22" s="87"/>
      <c r="V22" s="87"/>
      <c r="W22" s="87"/>
      <c r="X22" s="86"/>
    </row>
    <row r="23" spans="1:27" ht="53.25" customHeight="1" thickBot="1" x14ac:dyDescent="0.3">
      <c r="A23" s="874" t="s">
        <v>52</v>
      </c>
      <c r="B23" s="875"/>
      <c r="C23" s="876"/>
      <c r="D23" s="23"/>
      <c r="E23" s="93" t="s">
        <v>144</v>
      </c>
      <c r="F23" s="94">
        <f>COUNTA(E31:E40)</f>
        <v>9</v>
      </c>
      <c r="G23" s="21"/>
      <c r="H23" s="866" t="s">
        <v>66</v>
      </c>
      <c r="I23" s="867"/>
      <c r="J23" s="94">
        <f>COUNTIF(I31:I43,"Acción Correctiva")</f>
        <v>0</v>
      </c>
      <c r="K23" s="88"/>
      <c r="L23" s="87"/>
      <c r="M23" s="87"/>
      <c r="N23" s="87"/>
      <c r="O23" s="87"/>
      <c r="P23" s="87"/>
      <c r="Q23" s="87"/>
      <c r="R23" s="87"/>
      <c r="S23" s="87"/>
      <c r="T23" s="87"/>
      <c r="U23" s="86"/>
      <c r="V23" s="86"/>
      <c r="W23" s="23"/>
      <c r="X23" s="86"/>
    </row>
    <row r="24" spans="1:27" ht="48.75" customHeight="1" thickBot="1" x14ac:dyDescent="0.4">
      <c r="A24" s="27"/>
      <c r="B24" s="23"/>
      <c r="C24" s="23"/>
      <c r="D24" s="28"/>
      <c r="E24" s="95" t="s">
        <v>61</v>
      </c>
      <c r="F24" s="96">
        <f>COUNTA(H31:H40)</f>
        <v>9</v>
      </c>
      <c r="G24" s="24"/>
      <c r="H24" s="868" t="s">
        <v>149</v>
      </c>
      <c r="I24" s="869"/>
      <c r="J24" s="99">
        <f>COUNTIF(I31:I43,"Acción Preventiva y/o de mejora")</f>
        <v>9</v>
      </c>
      <c r="K24" s="88"/>
      <c r="L24" s="87"/>
      <c r="M24" s="87"/>
      <c r="N24" s="87"/>
      <c r="O24" s="87"/>
      <c r="P24" s="87"/>
      <c r="Q24" s="87"/>
      <c r="R24" s="88"/>
      <c r="S24" s="88"/>
      <c r="T24" s="88"/>
      <c r="U24" s="86"/>
      <c r="V24" s="86"/>
      <c r="W24" s="23"/>
      <c r="X24" s="86"/>
    </row>
    <row r="25" spans="1:27" ht="53.25" customHeight="1" x14ac:dyDescent="0.35">
      <c r="A25" s="27"/>
      <c r="B25" s="23"/>
      <c r="C25" s="23"/>
      <c r="D25" s="33"/>
      <c r="E25" s="97" t="s">
        <v>145</v>
      </c>
      <c r="F25" s="96">
        <f>COUNTIF(W31:W40, "Vencida")</f>
        <v>0</v>
      </c>
      <c r="G25" s="24"/>
      <c r="H25" s="870"/>
      <c r="I25" s="870"/>
      <c r="J25" s="89"/>
      <c r="K25" s="88"/>
      <c r="L25" s="87"/>
      <c r="M25" s="87"/>
      <c r="N25" s="87"/>
      <c r="O25" s="87"/>
      <c r="P25" s="87"/>
      <c r="Q25" s="87"/>
      <c r="R25" s="88"/>
      <c r="S25" s="88"/>
      <c r="T25" s="88"/>
      <c r="U25" s="86"/>
      <c r="V25" s="86"/>
      <c r="W25" s="23"/>
      <c r="X25" s="47"/>
    </row>
    <row r="26" spans="1:27" ht="48.75" customHeight="1" x14ac:dyDescent="0.35">
      <c r="A26" s="27"/>
      <c r="B26" s="23"/>
      <c r="C26" s="23"/>
      <c r="D26" s="28"/>
      <c r="E26" s="97" t="s">
        <v>146</v>
      </c>
      <c r="F26" s="270">
        <f>COUNTIF(W31:W40, "En ejecución")</f>
        <v>0</v>
      </c>
      <c r="G26" s="24"/>
      <c r="H26" s="870"/>
      <c r="I26" s="870"/>
      <c r="J26" s="139"/>
      <c r="K26" s="89"/>
      <c r="L26" s="87"/>
      <c r="M26" s="87"/>
      <c r="N26" s="87"/>
      <c r="O26" s="87"/>
      <c r="P26" s="87"/>
      <c r="Q26" s="87"/>
      <c r="R26" s="88"/>
      <c r="S26" s="88"/>
      <c r="T26" s="88"/>
      <c r="U26" s="86"/>
      <c r="V26" s="86"/>
      <c r="W26" s="23"/>
      <c r="X26" s="47"/>
    </row>
    <row r="27" spans="1:27" ht="51" customHeight="1" thickBot="1" x14ac:dyDescent="0.4">
      <c r="A27" s="27"/>
      <c r="B27" s="23"/>
      <c r="C27" s="23"/>
      <c r="D27" s="33"/>
      <c r="E27" s="98" t="s">
        <v>148</v>
      </c>
      <c r="F27" s="99">
        <f>COUNTIF(W31:W40, "Cerrada")</f>
        <v>0</v>
      </c>
      <c r="G27" s="24"/>
      <c r="H27" s="25"/>
      <c r="I27" s="85"/>
      <c r="J27" s="84"/>
      <c r="K27" s="84"/>
      <c r="L27" s="87"/>
      <c r="M27" s="87"/>
      <c r="N27" s="87"/>
      <c r="O27" s="87"/>
      <c r="P27" s="87"/>
      <c r="Q27" s="87"/>
      <c r="R27" s="88"/>
      <c r="S27" s="88"/>
      <c r="T27" s="88"/>
      <c r="U27" s="86"/>
      <c r="V27" s="86"/>
      <c r="W27" s="23"/>
      <c r="X27" s="47"/>
    </row>
    <row r="28" spans="1:27" ht="41.25" customHeight="1" thickBot="1" x14ac:dyDescent="0.4">
      <c r="A28" s="27"/>
      <c r="B28" s="23"/>
      <c r="C28" s="23"/>
      <c r="D28" s="23"/>
      <c r="E28" s="79"/>
      <c r="F28" s="80"/>
      <c r="G28" s="24"/>
      <c r="H28" s="25"/>
      <c r="I28" s="81"/>
      <c r="J28" s="82"/>
      <c r="K28" s="81"/>
      <c r="L28" s="82"/>
      <c r="M28" s="92"/>
      <c r="N28" s="26"/>
      <c r="O28" s="26"/>
      <c r="P28" s="26"/>
      <c r="Q28" s="26"/>
      <c r="R28" s="20"/>
      <c r="S28" s="20"/>
      <c r="T28" s="20"/>
      <c r="U28" s="20"/>
      <c r="V28" s="20"/>
      <c r="W28" s="20"/>
      <c r="X28" s="20"/>
    </row>
    <row r="29" spans="1:27" s="73" customFormat="1" ht="45" customHeight="1" thickBot="1" x14ac:dyDescent="0.25">
      <c r="A29" s="791" t="s">
        <v>73</v>
      </c>
      <c r="B29" s="792"/>
      <c r="C29" s="792"/>
      <c r="D29" s="792"/>
      <c r="E29" s="792"/>
      <c r="F29" s="792"/>
      <c r="G29" s="793"/>
      <c r="H29" s="764" t="s">
        <v>74</v>
      </c>
      <c r="I29" s="765"/>
      <c r="J29" s="765"/>
      <c r="K29" s="765"/>
      <c r="L29" s="765"/>
      <c r="M29" s="765"/>
      <c r="N29" s="766"/>
      <c r="O29" s="782" t="s">
        <v>75</v>
      </c>
      <c r="P29" s="873"/>
      <c r="Q29" s="873"/>
      <c r="R29" s="873"/>
      <c r="S29" s="783"/>
      <c r="T29" s="784" t="s">
        <v>141</v>
      </c>
      <c r="U29" s="785"/>
      <c r="V29" s="785"/>
      <c r="W29" s="785"/>
      <c r="X29" s="786"/>
      <c r="Y29" s="75"/>
      <c r="Z29" s="76"/>
      <c r="AA29" s="77"/>
    </row>
    <row r="30" spans="1:27" ht="90.75" customHeight="1" thickBot="1" x14ac:dyDescent="0.3">
      <c r="A30" s="153" t="s">
        <v>147</v>
      </c>
      <c r="B30" s="154" t="s">
        <v>3</v>
      </c>
      <c r="C30" s="154" t="s">
        <v>77</v>
      </c>
      <c r="D30" s="154" t="s">
        <v>133</v>
      </c>
      <c r="E30" s="154" t="s">
        <v>134</v>
      </c>
      <c r="F30" s="154" t="s">
        <v>135</v>
      </c>
      <c r="G30" s="155" t="s">
        <v>136</v>
      </c>
      <c r="H30" s="156" t="s">
        <v>139</v>
      </c>
      <c r="I30" s="154" t="s">
        <v>5</v>
      </c>
      <c r="J30" s="154" t="s">
        <v>78</v>
      </c>
      <c r="K30" s="157" t="s">
        <v>79</v>
      </c>
      <c r="L30" s="157" t="s">
        <v>81</v>
      </c>
      <c r="M30" s="157" t="s">
        <v>82</v>
      </c>
      <c r="N30" s="158" t="s">
        <v>83</v>
      </c>
      <c r="O30" s="833" t="s">
        <v>84</v>
      </c>
      <c r="P30" s="834"/>
      <c r="Q30" s="834"/>
      <c r="R30" s="835"/>
      <c r="S30" s="158" t="s">
        <v>85</v>
      </c>
      <c r="T30" s="159" t="s">
        <v>84</v>
      </c>
      <c r="U30" s="157" t="s">
        <v>85</v>
      </c>
      <c r="V30" s="157" t="s">
        <v>158</v>
      </c>
      <c r="W30" s="157" t="s">
        <v>86</v>
      </c>
      <c r="X30" s="158" t="s">
        <v>155</v>
      </c>
      <c r="Y30" s="74"/>
      <c r="Z30" s="78"/>
      <c r="AA30" s="78"/>
    </row>
    <row r="31" spans="1:27" s="605" customFormat="1" ht="123" customHeight="1" x14ac:dyDescent="0.25">
      <c r="A31" s="478">
        <v>1</v>
      </c>
      <c r="B31" s="239" t="s">
        <v>10</v>
      </c>
      <c r="C31" s="239" t="s">
        <v>132</v>
      </c>
      <c r="D31" s="229">
        <v>43781</v>
      </c>
      <c r="E31" s="272" t="s">
        <v>1038</v>
      </c>
      <c r="F31" s="606" t="s">
        <v>154</v>
      </c>
      <c r="G31" s="272" t="s">
        <v>1039</v>
      </c>
      <c r="H31" s="272" t="s">
        <v>1040</v>
      </c>
      <c r="I31" s="606" t="s">
        <v>140</v>
      </c>
      <c r="J31" s="230" t="s">
        <v>1041</v>
      </c>
      <c r="K31" s="230" t="s">
        <v>1042</v>
      </c>
      <c r="L31" s="229">
        <v>43819</v>
      </c>
      <c r="M31" s="229">
        <v>43891</v>
      </c>
      <c r="N31" s="229">
        <v>44073</v>
      </c>
      <c r="O31" s="824" t="s">
        <v>1070</v>
      </c>
      <c r="P31" s="825"/>
      <c r="Q31" s="825"/>
      <c r="R31" s="826"/>
      <c r="S31" s="239" t="s">
        <v>1043</v>
      </c>
      <c r="T31" s="620"/>
      <c r="U31" s="621"/>
      <c r="V31" s="622"/>
      <c r="W31" s="623"/>
      <c r="X31" s="624"/>
      <c r="Y31" s="1"/>
      <c r="Z31" s="1"/>
    </row>
    <row r="32" spans="1:27" ht="67.5" customHeight="1" x14ac:dyDescent="0.25">
      <c r="A32" s="478">
        <v>2</v>
      </c>
      <c r="B32" s="239" t="s">
        <v>10</v>
      </c>
      <c r="C32" s="239" t="s">
        <v>132</v>
      </c>
      <c r="D32" s="229" t="s">
        <v>1044</v>
      </c>
      <c r="E32" s="272" t="s">
        <v>1045</v>
      </c>
      <c r="F32" s="606" t="s">
        <v>154</v>
      </c>
      <c r="G32" s="272" t="s">
        <v>1046</v>
      </c>
      <c r="H32" s="272" t="s">
        <v>1047</v>
      </c>
      <c r="I32" s="606" t="s">
        <v>140</v>
      </c>
      <c r="J32" s="230" t="s">
        <v>1048</v>
      </c>
      <c r="K32" s="230" t="s">
        <v>1042</v>
      </c>
      <c r="L32" s="229">
        <v>43819</v>
      </c>
      <c r="M32" s="229">
        <v>43862</v>
      </c>
      <c r="N32" s="229">
        <v>44073</v>
      </c>
      <c r="O32" s="824" t="s">
        <v>1071</v>
      </c>
      <c r="P32" s="825"/>
      <c r="Q32" s="825"/>
      <c r="R32" s="826"/>
      <c r="S32" s="239" t="s">
        <v>1049</v>
      </c>
    </row>
    <row r="33" spans="1:26" ht="199.5" x14ac:dyDescent="0.25">
      <c r="A33" s="478">
        <v>3</v>
      </c>
      <c r="B33" s="239" t="s">
        <v>129</v>
      </c>
      <c r="C33" s="239" t="s">
        <v>132</v>
      </c>
      <c r="D33" s="229">
        <v>43809</v>
      </c>
      <c r="E33" s="272" t="s">
        <v>1050</v>
      </c>
      <c r="F33" s="606" t="s">
        <v>138</v>
      </c>
      <c r="G33" s="272" t="s">
        <v>1051</v>
      </c>
      <c r="H33" s="272" t="s">
        <v>1052</v>
      </c>
      <c r="I33" s="606" t="s">
        <v>140</v>
      </c>
      <c r="J33" s="230" t="s">
        <v>1053</v>
      </c>
      <c r="K33" s="230" t="s">
        <v>1054</v>
      </c>
      <c r="L33" s="229">
        <v>43819</v>
      </c>
      <c r="M33" s="229">
        <v>43891</v>
      </c>
      <c r="N33" s="229">
        <v>44165</v>
      </c>
      <c r="O33" s="824" t="s">
        <v>1072</v>
      </c>
      <c r="P33" s="825"/>
      <c r="Q33" s="825"/>
      <c r="R33" s="826"/>
      <c r="S33" s="239"/>
      <c r="T33" s="15"/>
      <c r="U33" s="15"/>
      <c r="V33" s="15"/>
      <c r="W33" s="13"/>
      <c r="X33" s="16"/>
      <c r="Y33" s="1"/>
      <c r="Z33" s="1"/>
    </row>
    <row r="34" spans="1:26" ht="165.75" x14ac:dyDescent="0.25">
      <c r="A34" s="478">
        <v>4</v>
      </c>
      <c r="B34" s="239" t="s">
        <v>129</v>
      </c>
      <c r="C34" s="239" t="s">
        <v>132</v>
      </c>
      <c r="D34" s="229">
        <v>43867</v>
      </c>
      <c r="E34" s="272" t="s">
        <v>1055</v>
      </c>
      <c r="F34" s="606" t="s">
        <v>138</v>
      </c>
      <c r="G34" s="272" t="s">
        <v>1056</v>
      </c>
      <c r="H34" s="272" t="s">
        <v>1057</v>
      </c>
      <c r="I34" s="606" t="s">
        <v>140</v>
      </c>
      <c r="J34" s="230" t="s">
        <v>1053</v>
      </c>
      <c r="K34" s="230" t="s">
        <v>1054</v>
      </c>
      <c r="L34" s="229">
        <v>43881</v>
      </c>
      <c r="M34" s="229">
        <v>43891</v>
      </c>
      <c r="N34" s="229">
        <v>44134</v>
      </c>
      <c r="O34" s="824" t="s">
        <v>1073</v>
      </c>
      <c r="P34" s="825"/>
      <c r="Q34" s="825"/>
      <c r="R34" s="826"/>
      <c r="S34" s="239" t="s">
        <v>1058</v>
      </c>
      <c r="T34" s="15"/>
      <c r="U34" s="15"/>
      <c r="V34" s="15"/>
      <c r="W34" s="13"/>
      <c r="X34" s="16"/>
      <c r="Y34" s="1"/>
      <c r="Z34" s="1"/>
    </row>
    <row r="35" spans="1:26" ht="165.75" x14ac:dyDescent="0.25">
      <c r="A35" s="478">
        <v>5</v>
      </c>
      <c r="B35" s="239" t="s">
        <v>129</v>
      </c>
      <c r="C35" s="239" t="s">
        <v>132</v>
      </c>
      <c r="D35" s="229">
        <v>43867</v>
      </c>
      <c r="E35" s="272" t="s">
        <v>1055</v>
      </c>
      <c r="F35" s="606" t="s">
        <v>138</v>
      </c>
      <c r="G35" s="272" t="s">
        <v>1056</v>
      </c>
      <c r="H35" s="272" t="s">
        <v>1059</v>
      </c>
      <c r="I35" s="606" t="s">
        <v>140</v>
      </c>
      <c r="J35" s="230" t="s">
        <v>1053</v>
      </c>
      <c r="K35" s="230" t="s">
        <v>1054</v>
      </c>
      <c r="L35" s="229">
        <v>43881</v>
      </c>
      <c r="M35" s="229">
        <v>43891</v>
      </c>
      <c r="N35" s="229">
        <v>44134</v>
      </c>
      <c r="O35" s="824" t="s">
        <v>1074</v>
      </c>
      <c r="P35" s="825"/>
      <c r="Q35" s="825"/>
      <c r="R35" s="826"/>
      <c r="S35" s="239" t="s">
        <v>1058</v>
      </c>
      <c r="T35" s="15"/>
      <c r="U35" s="15"/>
      <c r="V35" s="15"/>
      <c r="W35" s="13"/>
      <c r="X35" s="16"/>
      <c r="Y35" s="1"/>
      <c r="Z35" s="1"/>
    </row>
    <row r="36" spans="1:26" ht="165.75" x14ac:dyDescent="0.25">
      <c r="A36" s="478">
        <v>6</v>
      </c>
      <c r="B36" s="239" t="s">
        <v>129</v>
      </c>
      <c r="C36" s="239" t="s">
        <v>132</v>
      </c>
      <c r="D36" s="229">
        <v>43867</v>
      </c>
      <c r="E36" s="272" t="s">
        <v>1055</v>
      </c>
      <c r="F36" s="606" t="s">
        <v>138</v>
      </c>
      <c r="G36" s="272" t="s">
        <v>1056</v>
      </c>
      <c r="H36" s="272" t="s">
        <v>1060</v>
      </c>
      <c r="I36" s="606" t="s">
        <v>140</v>
      </c>
      <c r="J36" s="230" t="s">
        <v>1061</v>
      </c>
      <c r="K36" s="230" t="s">
        <v>1054</v>
      </c>
      <c r="L36" s="229">
        <v>43881</v>
      </c>
      <c r="M36" s="229">
        <v>43891</v>
      </c>
      <c r="N36" s="229">
        <v>44134</v>
      </c>
      <c r="O36" s="824" t="s">
        <v>1075</v>
      </c>
      <c r="P36" s="825"/>
      <c r="Q36" s="825"/>
      <c r="R36" s="826"/>
      <c r="S36" s="239"/>
      <c r="T36" s="15"/>
      <c r="U36" s="15"/>
      <c r="V36" s="15"/>
      <c r="W36" s="13"/>
      <c r="X36" s="16"/>
      <c r="Y36" s="1"/>
      <c r="Z36" s="1"/>
    </row>
    <row r="37" spans="1:26" ht="299.25" x14ac:dyDescent="0.25">
      <c r="A37" s="478">
        <v>7</v>
      </c>
      <c r="B37" s="239" t="s">
        <v>129</v>
      </c>
      <c r="C37" s="239" t="s">
        <v>132</v>
      </c>
      <c r="D37" s="229">
        <v>43902</v>
      </c>
      <c r="E37" s="272" t="s">
        <v>1062</v>
      </c>
      <c r="F37" s="606" t="s">
        <v>138</v>
      </c>
      <c r="G37" s="619" t="s">
        <v>1063</v>
      </c>
      <c r="H37" s="272" t="s">
        <v>1064</v>
      </c>
      <c r="I37" s="606" t="s">
        <v>140</v>
      </c>
      <c r="J37" s="230" t="s">
        <v>1065</v>
      </c>
      <c r="K37" s="230" t="s">
        <v>1054</v>
      </c>
      <c r="L37" s="229">
        <v>43909</v>
      </c>
      <c r="M37" s="229">
        <v>43922</v>
      </c>
      <c r="N37" s="229">
        <v>44058</v>
      </c>
      <c r="O37" s="824" t="s">
        <v>1076</v>
      </c>
      <c r="P37" s="825"/>
      <c r="Q37" s="825"/>
      <c r="R37" s="826"/>
      <c r="S37" s="239"/>
      <c r="T37" s="15"/>
      <c r="U37" s="15"/>
      <c r="V37" s="15"/>
      <c r="W37" s="13"/>
      <c r="X37" s="16"/>
      <c r="Y37" s="1"/>
      <c r="Z37" s="1"/>
    </row>
    <row r="38" spans="1:26" ht="299.25" x14ac:dyDescent="0.25">
      <c r="A38" s="478">
        <v>8</v>
      </c>
      <c r="B38" s="239" t="s">
        <v>129</v>
      </c>
      <c r="C38" s="239" t="s">
        <v>132</v>
      </c>
      <c r="D38" s="229">
        <v>43902</v>
      </c>
      <c r="E38" s="272" t="s">
        <v>1062</v>
      </c>
      <c r="F38" s="606" t="s">
        <v>138</v>
      </c>
      <c r="G38" s="619" t="s">
        <v>1063</v>
      </c>
      <c r="H38" s="272" t="s">
        <v>1066</v>
      </c>
      <c r="I38" s="606" t="s">
        <v>140</v>
      </c>
      <c r="J38" s="230" t="s">
        <v>1067</v>
      </c>
      <c r="K38" s="230" t="s">
        <v>1054</v>
      </c>
      <c r="L38" s="229">
        <v>43909</v>
      </c>
      <c r="M38" s="229">
        <v>43952</v>
      </c>
      <c r="N38" s="229">
        <v>44135</v>
      </c>
      <c r="O38" s="824" t="s">
        <v>1077</v>
      </c>
      <c r="P38" s="825"/>
      <c r="Q38" s="825"/>
      <c r="R38" s="826"/>
      <c r="S38" s="239"/>
      <c r="T38" s="15"/>
      <c r="U38" s="15"/>
      <c r="V38" s="15"/>
      <c r="W38" s="13"/>
      <c r="X38" s="16"/>
      <c r="Y38" s="1"/>
      <c r="Z38" s="1"/>
    </row>
    <row r="39" spans="1:26" ht="299.25" x14ac:dyDescent="0.25">
      <c r="A39" s="478">
        <v>9</v>
      </c>
      <c r="B39" s="239" t="s">
        <v>129</v>
      </c>
      <c r="C39" s="239" t="s">
        <v>132</v>
      </c>
      <c r="D39" s="229">
        <v>43902</v>
      </c>
      <c r="E39" s="272" t="s">
        <v>1062</v>
      </c>
      <c r="F39" s="606" t="s">
        <v>138</v>
      </c>
      <c r="G39" s="619" t="s">
        <v>1063</v>
      </c>
      <c r="H39" s="272" t="s">
        <v>1068</v>
      </c>
      <c r="I39" s="606" t="s">
        <v>140</v>
      </c>
      <c r="J39" s="230" t="s">
        <v>1069</v>
      </c>
      <c r="K39" s="230" t="s">
        <v>1054</v>
      </c>
      <c r="L39" s="229">
        <v>43909</v>
      </c>
      <c r="M39" s="229">
        <v>43952</v>
      </c>
      <c r="N39" s="229">
        <v>44165</v>
      </c>
      <c r="O39" s="824" t="s">
        <v>1078</v>
      </c>
      <c r="P39" s="825"/>
      <c r="Q39" s="825"/>
      <c r="R39" s="826"/>
      <c r="S39" s="239"/>
      <c r="T39" s="15"/>
      <c r="U39" s="15"/>
      <c r="V39" s="15"/>
      <c r="W39" s="13"/>
      <c r="X39" s="16"/>
      <c r="Y39" s="1"/>
      <c r="Z39" s="1"/>
    </row>
    <row r="40" spans="1:26" x14ac:dyDescent="0.25">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6" x14ac:dyDescent="0.25">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6" x14ac:dyDescent="0.25">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
      <c r="F84" s="1"/>
      <c r="G84" s="1"/>
      <c r="H84" s="1"/>
      <c r="I84" s="1"/>
      <c r="J84" s="1"/>
      <c r="K84" s="1"/>
      <c r="L84" s="1"/>
      <c r="M84" s="1"/>
      <c r="N84" s="1"/>
      <c r="O84" s="1"/>
      <c r="P84" s="1"/>
      <c r="Q84" s="1"/>
      <c r="R84" s="1"/>
      <c r="S84" s="1"/>
      <c r="T84" s="1"/>
      <c r="U84" s="1"/>
      <c r="V84" s="1"/>
      <c r="W84" s="13"/>
      <c r="X84" s="1"/>
      <c r="Y84" s="1"/>
      <c r="Z84" s="1"/>
    </row>
    <row r="85" spans="1:26" x14ac:dyDescent="0.25">
      <c r="W85" s="13"/>
    </row>
    <row r="86" spans="1:26" x14ac:dyDescent="0.25">
      <c r="W86" s="13"/>
    </row>
    <row r="87" spans="1:26" x14ac:dyDescent="0.25">
      <c r="W87" s="13"/>
    </row>
    <row r="88" spans="1:26" x14ac:dyDescent="0.25">
      <c r="W88" s="13"/>
    </row>
    <row r="89" spans="1:26" x14ac:dyDescent="0.25">
      <c r="W89" s="13"/>
    </row>
    <row r="90" spans="1:26" x14ac:dyDescent="0.25">
      <c r="W90" s="13"/>
    </row>
    <row r="91" spans="1:26" x14ac:dyDescent="0.25">
      <c r="W91" s="13"/>
    </row>
    <row r="92" spans="1:26" x14ac:dyDescent="0.25">
      <c r="W92" s="13"/>
    </row>
    <row r="93" spans="1:26" x14ac:dyDescent="0.25">
      <c r="W93" s="13"/>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sheetData>
  <mergeCells count="24">
    <mergeCell ref="T29:X29"/>
    <mergeCell ref="O37:R37"/>
    <mergeCell ref="O38:R38"/>
    <mergeCell ref="O39:R39"/>
    <mergeCell ref="O31:R31"/>
    <mergeCell ref="O32:R32"/>
    <mergeCell ref="O33:R33"/>
    <mergeCell ref="O34:R34"/>
    <mergeCell ref="O35:R35"/>
    <mergeCell ref="O36:R36"/>
    <mergeCell ref="O30:R30"/>
    <mergeCell ref="A17:C20"/>
    <mergeCell ref="D17:W20"/>
    <mergeCell ref="A22:C22"/>
    <mergeCell ref="E22:F22"/>
    <mergeCell ref="H22:J22"/>
    <mergeCell ref="A29:G29"/>
    <mergeCell ref="H29:N29"/>
    <mergeCell ref="O29:S29"/>
    <mergeCell ref="A23:C23"/>
    <mergeCell ref="H23:I23"/>
    <mergeCell ref="H24:I24"/>
    <mergeCell ref="H25:I25"/>
    <mergeCell ref="H26:I26"/>
  </mergeCells>
  <conditionalFormatting sqref="W31">
    <cfRule type="containsText" dxfId="20" priority="1" stopIfTrue="1" operator="containsText" text="Cerrada">
      <formula>NOT(ISERROR(SEARCH("Cerrada",W31)))</formula>
    </cfRule>
    <cfRule type="containsText" dxfId="19" priority="2" stopIfTrue="1" operator="containsText" text="En ejecución">
      <formula>NOT(ISERROR(SEARCH("En ejecución",W31)))</formula>
    </cfRule>
    <cfRule type="containsText" dxfId="18" priority="3" stopIfTrue="1" operator="containsText" text="Vencida">
      <formula>NOT(ISERROR(SEARCH("Vencida",W31)))</formula>
    </cfRule>
  </conditionalFormatting>
  <dataValidations count="7">
    <dataValidation type="list" allowBlank="1" showErrorMessage="1" sqref="A23">
      <formula1>PROCESOS</formula1>
    </dataValidation>
    <dataValidation type="list" allowBlank="1" showInputMessage="1" showErrorMessage="1" sqref="I31:I39">
      <formula1>$H$2:$H$3</formula1>
    </dataValidation>
    <dataValidation type="list" allowBlank="1" showInputMessage="1" showErrorMessage="1" sqref="F31:F39">
      <formula1>$G$2:$G$5</formula1>
    </dataValidation>
    <dataValidation type="list" allowBlank="1" showInputMessage="1" showErrorMessage="1" sqref="C31:C39">
      <formula1>$D$2:$D$13</formula1>
    </dataValidation>
    <dataValidation type="list" allowBlank="1" showInputMessage="1" showErrorMessage="1" sqref="B31:B39">
      <formula1>$F$2:$F$6</formula1>
    </dataValidation>
    <dataValidation type="list" allowBlank="1" showInputMessage="1" showErrorMessage="1" sqref="W31">
      <formula1>$I$2:$I$4</formula1>
    </dataValidation>
    <dataValidation type="list" allowBlank="1" showInputMessage="1" showErrorMessage="1" sqref="V31">
      <formula1>$J$2:$J$4</formula1>
    </dataValidation>
  </dataValidation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894"/>
  <sheetViews>
    <sheetView showGridLines="0" topLeftCell="D33" zoomScale="70" zoomScaleNormal="70" workbookViewId="0">
      <selection activeCell="F28" sqref="F28"/>
    </sheetView>
  </sheetViews>
  <sheetFormatPr baseColWidth="10" defaultColWidth="14.42578125" defaultRowHeight="15" x14ac:dyDescent="0.25"/>
  <cols>
    <col min="1" max="1" width="6.5703125" style="250" customWidth="1"/>
    <col min="2" max="2" width="10.7109375" style="250" customWidth="1"/>
    <col min="3" max="3" width="17.5703125" style="250" customWidth="1"/>
    <col min="4" max="4" width="21.5703125" style="250" customWidth="1"/>
    <col min="5" max="5" width="75.42578125" style="250" customWidth="1"/>
    <col min="6" max="6" width="20" style="250" customWidth="1"/>
    <col min="7" max="7" width="51.85546875" style="250" customWidth="1"/>
    <col min="8" max="8" width="38.5703125" style="250" customWidth="1"/>
    <col min="9" max="9" width="14" style="250" customWidth="1"/>
    <col min="10" max="10" width="18" style="250" customWidth="1"/>
    <col min="11" max="11" width="18.5703125" style="250" customWidth="1"/>
    <col min="12" max="12" width="20" style="250" customWidth="1"/>
    <col min="13" max="13" width="18.28515625" style="250" customWidth="1"/>
    <col min="14" max="14" width="18" style="250" customWidth="1"/>
    <col min="15" max="17" width="25.7109375" style="538" customWidth="1"/>
    <col min="18" max="18" width="18.7109375" style="538" customWidth="1"/>
    <col min="19" max="19" width="28.140625" style="250" customWidth="1"/>
    <col min="20" max="20" width="67.85546875" style="250" customWidth="1"/>
    <col min="21" max="21" width="31.7109375" style="250" customWidth="1"/>
    <col min="22" max="22" width="18.42578125" style="172" customWidth="1"/>
    <col min="23" max="23" width="19.42578125" style="250" customWidth="1"/>
    <col min="24" max="24" width="80.28515625" style="250" customWidth="1"/>
    <col min="25" max="25" width="31.140625" style="250" customWidth="1"/>
    <col min="26" max="26" width="14.42578125" style="250" customWidth="1"/>
    <col min="27" max="28" width="11" style="250" customWidth="1"/>
    <col min="29" max="256" width="14.42578125" style="250"/>
    <col min="257" max="257" width="6.5703125" style="250" customWidth="1"/>
    <col min="258" max="258" width="10.7109375" style="250" customWidth="1"/>
    <col min="259" max="259" width="17.5703125" style="250" customWidth="1"/>
    <col min="260" max="260" width="21.5703125" style="250" customWidth="1"/>
    <col min="261" max="261" width="52.28515625" style="250" customWidth="1"/>
    <col min="262" max="262" width="24.140625" style="250" customWidth="1"/>
    <col min="263" max="263" width="26.5703125" style="250" customWidth="1"/>
    <col min="264" max="264" width="25.85546875" style="250" customWidth="1"/>
    <col min="265" max="265" width="14" style="250" customWidth="1"/>
    <col min="266" max="266" width="18" style="250" customWidth="1"/>
    <col min="267" max="267" width="18.5703125" style="250" customWidth="1"/>
    <col min="268" max="268" width="20" style="250" customWidth="1"/>
    <col min="269" max="269" width="18.28515625" style="250" customWidth="1"/>
    <col min="270" max="271" width="18" style="250" customWidth="1"/>
    <col min="272" max="272" width="26.28515625" style="250" customWidth="1"/>
    <col min="273" max="273" width="24.85546875" style="250" customWidth="1"/>
    <col min="274" max="274" width="19.42578125" style="250" customWidth="1"/>
    <col min="275" max="275" width="28.140625" style="250" customWidth="1"/>
    <col min="276" max="276" width="97.7109375" style="250" customWidth="1"/>
    <col min="277" max="277" width="40.140625" style="250" customWidth="1"/>
    <col min="278" max="278" width="18.42578125" style="250" customWidth="1"/>
    <col min="279" max="279" width="19.42578125" style="250" customWidth="1"/>
    <col min="280" max="280" width="80.28515625" style="250" customWidth="1"/>
    <col min="281" max="281" width="31.140625" style="250" customWidth="1"/>
    <col min="282" max="282" width="14.42578125" style="250" customWidth="1"/>
    <col min="283" max="284" width="11" style="250" customWidth="1"/>
    <col min="285" max="512" width="14.42578125" style="250"/>
    <col min="513" max="513" width="6.5703125" style="250" customWidth="1"/>
    <col min="514" max="514" width="10.7109375" style="250" customWidth="1"/>
    <col min="515" max="515" width="17.5703125" style="250" customWidth="1"/>
    <col min="516" max="516" width="21.5703125" style="250" customWidth="1"/>
    <col min="517" max="517" width="52.28515625" style="250" customWidth="1"/>
    <col min="518" max="518" width="24.140625" style="250" customWidth="1"/>
    <col min="519" max="519" width="26.5703125" style="250" customWidth="1"/>
    <col min="520" max="520" width="25.85546875" style="250" customWidth="1"/>
    <col min="521" max="521" width="14" style="250" customWidth="1"/>
    <col min="522" max="522" width="18" style="250" customWidth="1"/>
    <col min="523" max="523" width="18.5703125" style="250" customWidth="1"/>
    <col min="524" max="524" width="20" style="250" customWidth="1"/>
    <col min="525" max="525" width="18.28515625" style="250" customWidth="1"/>
    <col min="526" max="527" width="18" style="250" customWidth="1"/>
    <col min="528" max="528" width="26.28515625" style="250" customWidth="1"/>
    <col min="529" max="529" width="24.85546875" style="250" customWidth="1"/>
    <col min="530" max="530" width="19.42578125" style="250" customWidth="1"/>
    <col min="531" max="531" width="28.140625" style="250" customWidth="1"/>
    <col min="532" max="532" width="97.7109375" style="250" customWidth="1"/>
    <col min="533" max="533" width="40.140625" style="250" customWidth="1"/>
    <col min="534" max="534" width="18.42578125" style="250" customWidth="1"/>
    <col min="535" max="535" width="19.42578125" style="250" customWidth="1"/>
    <col min="536" max="536" width="80.28515625" style="250" customWidth="1"/>
    <col min="537" max="537" width="31.140625" style="250" customWidth="1"/>
    <col min="538" max="538" width="14.42578125" style="250" customWidth="1"/>
    <col min="539" max="540" width="11" style="250" customWidth="1"/>
    <col min="541" max="768" width="14.42578125" style="250"/>
    <col min="769" max="769" width="6.5703125" style="250" customWidth="1"/>
    <col min="770" max="770" width="10.7109375" style="250" customWidth="1"/>
    <col min="771" max="771" width="17.5703125" style="250" customWidth="1"/>
    <col min="772" max="772" width="21.5703125" style="250" customWidth="1"/>
    <col min="773" max="773" width="52.28515625" style="250" customWidth="1"/>
    <col min="774" max="774" width="24.140625" style="250" customWidth="1"/>
    <col min="775" max="775" width="26.5703125" style="250" customWidth="1"/>
    <col min="776" max="776" width="25.85546875" style="250" customWidth="1"/>
    <col min="777" max="777" width="14" style="250" customWidth="1"/>
    <col min="778" max="778" width="18" style="250" customWidth="1"/>
    <col min="779" max="779" width="18.5703125" style="250" customWidth="1"/>
    <col min="780" max="780" width="20" style="250" customWidth="1"/>
    <col min="781" max="781" width="18.28515625" style="250" customWidth="1"/>
    <col min="782" max="783" width="18" style="250" customWidth="1"/>
    <col min="784" max="784" width="26.28515625" style="250" customWidth="1"/>
    <col min="785" max="785" width="24.85546875" style="250" customWidth="1"/>
    <col min="786" max="786" width="19.42578125" style="250" customWidth="1"/>
    <col min="787" max="787" width="28.140625" style="250" customWidth="1"/>
    <col min="788" max="788" width="97.7109375" style="250" customWidth="1"/>
    <col min="789" max="789" width="40.140625" style="250" customWidth="1"/>
    <col min="790" max="790" width="18.42578125" style="250" customWidth="1"/>
    <col min="791" max="791" width="19.42578125" style="250" customWidth="1"/>
    <col min="792" max="792" width="80.28515625" style="250" customWidth="1"/>
    <col min="793" max="793" width="31.140625" style="250" customWidth="1"/>
    <col min="794" max="794" width="14.42578125" style="250" customWidth="1"/>
    <col min="795" max="796" width="11" style="250" customWidth="1"/>
    <col min="797" max="1024" width="14.42578125" style="250"/>
    <col min="1025" max="1025" width="6.5703125" style="250" customWidth="1"/>
    <col min="1026" max="1026" width="10.7109375" style="250" customWidth="1"/>
    <col min="1027" max="1027" width="17.5703125" style="250" customWidth="1"/>
    <col min="1028" max="1028" width="21.5703125" style="250" customWidth="1"/>
    <col min="1029" max="1029" width="52.28515625" style="250" customWidth="1"/>
    <col min="1030" max="1030" width="24.140625" style="250" customWidth="1"/>
    <col min="1031" max="1031" width="26.5703125" style="250" customWidth="1"/>
    <col min="1032" max="1032" width="25.85546875" style="250" customWidth="1"/>
    <col min="1033" max="1033" width="14" style="250" customWidth="1"/>
    <col min="1034" max="1034" width="18" style="250" customWidth="1"/>
    <col min="1035" max="1035" width="18.5703125" style="250" customWidth="1"/>
    <col min="1036" max="1036" width="20" style="250" customWidth="1"/>
    <col min="1037" max="1037" width="18.28515625" style="250" customWidth="1"/>
    <col min="1038" max="1039" width="18" style="250" customWidth="1"/>
    <col min="1040" max="1040" width="26.28515625" style="250" customWidth="1"/>
    <col min="1041" max="1041" width="24.85546875" style="250" customWidth="1"/>
    <col min="1042" max="1042" width="19.42578125" style="250" customWidth="1"/>
    <col min="1043" max="1043" width="28.140625" style="250" customWidth="1"/>
    <col min="1044" max="1044" width="97.7109375" style="250" customWidth="1"/>
    <col min="1045" max="1045" width="40.140625" style="250" customWidth="1"/>
    <col min="1046" max="1046" width="18.42578125" style="250" customWidth="1"/>
    <col min="1047" max="1047" width="19.42578125" style="250" customWidth="1"/>
    <col min="1048" max="1048" width="80.28515625" style="250" customWidth="1"/>
    <col min="1049" max="1049" width="31.140625" style="250" customWidth="1"/>
    <col min="1050" max="1050" width="14.42578125" style="250" customWidth="1"/>
    <col min="1051" max="1052" width="11" style="250" customWidth="1"/>
    <col min="1053" max="1280" width="14.42578125" style="250"/>
    <col min="1281" max="1281" width="6.5703125" style="250" customWidth="1"/>
    <col min="1282" max="1282" width="10.7109375" style="250" customWidth="1"/>
    <col min="1283" max="1283" width="17.5703125" style="250" customWidth="1"/>
    <col min="1284" max="1284" width="21.5703125" style="250" customWidth="1"/>
    <col min="1285" max="1285" width="52.28515625" style="250" customWidth="1"/>
    <col min="1286" max="1286" width="24.140625" style="250" customWidth="1"/>
    <col min="1287" max="1287" width="26.5703125" style="250" customWidth="1"/>
    <col min="1288" max="1288" width="25.85546875" style="250" customWidth="1"/>
    <col min="1289" max="1289" width="14" style="250" customWidth="1"/>
    <col min="1290" max="1290" width="18" style="250" customWidth="1"/>
    <col min="1291" max="1291" width="18.5703125" style="250" customWidth="1"/>
    <col min="1292" max="1292" width="20" style="250" customWidth="1"/>
    <col min="1293" max="1293" width="18.28515625" style="250" customWidth="1"/>
    <col min="1294" max="1295" width="18" style="250" customWidth="1"/>
    <col min="1296" max="1296" width="26.28515625" style="250" customWidth="1"/>
    <col min="1297" max="1297" width="24.85546875" style="250" customWidth="1"/>
    <col min="1298" max="1298" width="19.42578125" style="250" customWidth="1"/>
    <col min="1299" max="1299" width="28.140625" style="250" customWidth="1"/>
    <col min="1300" max="1300" width="97.7109375" style="250" customWidth="1"/>
    <col min="1301" max="1301" width="40.140625" style="250" customWidth="1"/>
    <col min="1302" max="1302" width="18.42578125" style="250" customWidth="1"/>
    <col min="1303" max="1303" width="19.42578125" style="250" customWidth="1"/>
    <col min="1304" max="1304" width="80.28515625" style="250" customWidth="1"/>
    <col min="1305" max="1305" width="31.140625" style="250" customWidth="1"/>
    <col min="1306" max="1306" width="14.42578125" style="250" customWidth="1"/>
    <col min="1307" max="1308" width="11" style="250" customWidth="1"/>
    <col min="1309" max="1536" width="14.42578125" style="250"/>
    <col min="1537" max="1537" width="6.5703125" style="250" customWidth="1"/>
    <col min="1538" max="1538" width="10.7109375" style="250" customWidth="1"/>
    <col min="1539" max="1539" width="17.5703125" style="250" customWidth="1"/>
    <col min="1540" max="1540" width="21.5703125" style="250" customWidth="1"/>
    <col min="1541" max="1541" width="52.28515625" style="250" customWidth="1"/>
    <col min="1542" max="1542" width="24.140625" style="250" customWidth="1"/>
    <col min="1543" max="1543" width="26.5703125" style="250" customWidth="1"/>
    <col min="1544" max="1544" width="25.85546875" style="250" customWidth="1"/>
    <col min="1545" max="1545" width="14" style="250" customWidth="1"/>
    <col min="1546" max="1546" width="18" style="250" customWidth="1"/>
    <col min="1547" max="1547" width="18.5703125" style="250" customWidth="1"/>
    <col min="1548" max="1548" width="20" style="250" customWidth="1"/>
    <col min="1549" max="1549" width="18.28515625" style="250" customWidth="1"/>
    <col min="1550" max="1551" width="18" style="250" customWidth="1"/>
    <col min="1552" max="1552" width="26.28515625" style="250" customWidth="1"/>
    <col min="1553" max="1553" width="24.85546875" style="250" customWidth="1"/>
    <col min="1554" max="1554" width="19.42578125" style="250" customWidth="1"/>
    <col min="1555" max="1555" width="28.140625" style="250" customWidth="1"/>
    <col min="1556" max="1556" width="97.7109375" style="250" customWidth="1"/>
    <col min="1557" max="1557" width="40.140625" style="250" customWidth="1"/>
    <col min="1558" max="1558" width="18.42578125" style="250" customWidth="1"/>
    <col min="1559" max="1559" width="19.42578125" style="250" customWidth="1"/>
    <col min="1560" max="1560" width="80.28515625" style="250" customWidth="1"/>
    <col min="1561" max="1561" width="31.140625" style="250" customWidth="1"/>
    <col min="1562" max="1562" width="14.42578125" style="250" customWidth="1"/>
    <col min="1563" max="1564" width="11" style="250" customWidth="1"/>
    <col min="1565" max="1792" width="14.42578125" style="250"/>
    <col min="1793" max="1793" width="6.5703125" style="250" customWidth="1"/>
    <col min="1794" max="1794" width="10.7109375" style="250" customWidth="1"/>
    <col min="1795" max="1795" width="17.5703125" style="250" customWidth="1"/>
    <col min="1796" max="1796" width="21.5703125" style="250" customWidth="1"/>
    <col min="1797" max="1797" width="52.28515625" style="250" customWidth="1"/>
    <col min="1798" max="1798" width="24.140625" style="250" customWidth="1"/>
    <col min="1799" max="1799" width="26.5703125" style="250" customWidth="1"/>
    <col min="1800" max="1800" width="25.85546875" style="250" customWidth="1"/>
    <col min="1801" max="1801" width="14" style="250" customWidth="1"/>
    <col min="1802" max="1802" width="18" style="250" customWidth="1"/>
    <col min="1803" max="1803" width="18.5703125" style="250" customWidth="1"/>
    <col min="1804" max="1804" width="20" style="250" customWidth="1"/>
    <col min="1805" max="1805" width="18.28515625" style="250" customWidth="1"/>
    <col min="1806" max="1807" width="18" style="250" customWidth="1"/>
    <col min="1808" max="1808" width="26.28515625" style="250" customWidth="1"/>
    <col min="1809" max="1809" width="24.85546875" style="250" customWidth="1"/>
    <col min="1810" max="1810" width="19.42578125" style="250" customWidth="1"/>
    <col min="1811" max="1811" width="28.140625" style="250" customWidth="1"/>
    <col min="1812" max="1812" width="97.7109375" style="250" customWidth="1"/>
    <col min="1813" max="1813" width="40.140625" style="250" customWidth="1"/>
    <col min="1814" max="1814" width="18.42578125" style="250" customWidth="1"/>
    <col min="1815" max="1815" width="19.42578125" style="250" customWidth="1"/>
    <col min="1816" max="1816" width="80.28515625" style="250" customWidth="1"/>
    <col min="1817" max="1817" width="31.140625" style="250" customWidth="1"/>
    <col min="1818" max="1818" width="14.42578125" style="250" customWidth="1"/>
    <col min="1819" max="1820" width="11" style="250" customWidth="1"/>
    <col min="1821" max="2048" width="14.42578125" style="250"/>
    <col min="2049" max="2049" width="6.5703125" style="250" customWidth="1"/>
    <col min="2050" max="2050" width="10.7109375" style="250" customWidth="1"/>
    <col min="2051" max="2051" width="17.5703125" style="250" customWidth="1"/>
    <col min="2052" max="2052" width="21.5703125" style="250" customWidth="1"/>
    <col min="2053" max="2053" width="52.28515625" style="250" customWidth="1"/>
    <col min="2054" max="2054" width="24.140625" style="250" customWidth="1"/>
    <col min="2055" max="2055" width="26.5703125" style="250" customWidth="1"/>
    <col min="2056" max="2056" width="25.85546875" style="250" customWidth="1"/>
    <col min="2057" max="2057" width="14" style="250" customWidth="1"/>
    <col min="2058" max="2058" width="18" style="250" customWidth="1"/>
    <col min="2059" max="2059" width="18.5703125" style="250" customWidth="1"/>
    <col min="2060" max="2060" width="20" style="250" customWidth="1"/>
    <col min="2061" max="2061" width="18.28515625" style="250" customWidth="1"/>
    <col min="2062" max="2063" width="18" style="250" customWidth="1"/>
    <col min="2064" max="2064" width="26.28515625" style="250" customWidth="1"/>
    <col min="2065" max="2065" width="24.85546875" style="250" customWidth="1"/>
    <col min="2066" max="2066" width="19.42578125" style="250" customWidth="1"/>
    <col min="2067" max="2067" width="28.140625" style="250" customWidth="1"/>
    <col min="2068" max="2068" width="97.7109375" style="250" customWidth="1"/>
    <col min="2069" max="2069" width="40.140625" style="250" customWidth="1"/>
    <col min="2070" max="2070" width="18.42578125" style="250" customWidth="1"/>
    <col min="2071" max="2071" width="19.42578125" style="250" customWidth="1"/>
    <col min="2072" max="2072" width="80.28515625" style="250" customWidth="1"/>
    <col min="2073" max="2073" width="31.140625" style="250" customWidth="1"/>
    <col min="2074" max="2074" width="14.42578125" style="250" customWidth="1"/>
    <col min="2075" max="2076" width="11" style="250" customWidth="1"/>
    <col min="2077" max="2304" width="14.42578125" style="250"/>
    <col min="2305" max="2305" width="6.5703125" style="250" customWidth="1"/>
    <col min="2306" max="2306" width="10.7109375" style="250" customWidth="1"/>
    <col min="2307" max="2307" width="17.5703125" style="250" customWidth="1"/>
    <col min="2308" max="2308" width="21.5703125" style="250" customWidth="1"/>
    <col min="2309" max="2309" width="52.28515625" style="250" customWidth="1"/>
    <col min="2310" max="2310" width="24.140625" style="250" customWidth="1"/>
    <col min="2311" max="2311" width="26.5703125" style="250" customWidth="1"/>
    <col min="2312" max="2312" width="25.85546875" style="250" customWidth="1"/>
    <col min="2313" max="2313" width="14" style="250" customWidth="1"/>
    <col min="2314" max="2314" width="18" style="250" customWidth="1"/>
    <col min="2315" max="2315" width="18.5703125" style="250" customWidth="1"/>
    <col min="2316" max="2316" width="20" style="250" customWidth="1"/>
    <col min="2317" max="2317" width="18.28515625" style="250" customWidth="1"/>
    <col min="2318" max="2319" width="18" style="250" customWidth="1"/>
    <col min="2320" max="2320" width="26.28515625" style="250" customWidth="1"/>
    <col min="2321" max="2321" width="24.85546875" style="250" customWidth="1"/>
    <col min="2322" max="2322" width="19.42578125" style="250" customWidth="1"/>
    <col min="2323" max="2323" width="28.140625" style="250" customWidth="1"/>
    <col min="2324" max="2324" width="97.7109375" style="250" customWidth="1"/>
    <col min="2325" max="2325" width="40.140625" style="250" customWidth="1"/>
    <col min="2326" max="2326" width="18.42578125" style="250" customWidth="1"/>
    <col min="2327" max="2327" width="19.42578125" style="250" customWidth="1"/>
    <col min="2328" max="2328" width="80.28515625" style="250" customWidth="1"/>
    <col min="2329" max="2329" width="31.140625" style="250" customWidth="1"/>
    <col min="2330" max="2330" width="14.42578125" style="250" customWidth="1"/>
    <col min="2331" max="2332" width="11" style="250" customWidth="1"/>
    <col min="2333" max="2560" width="14.42578125" style="250"/>
    <col min="2561" max="2561" width="6.5703125" style="250" customWidth="1"/>
    <col min="2562" max="2562" width="10.7109375" style="250" customWidth="1"/>
    <col min="2563" max="2563" width="17.5703125" style="250" customWidth="1"/>
    <col min="2564" max="2564" width="21.5703125" style="250" customWidth="1"/>
    <col min="2565" max="2565" width="52.28515625" style="250" customWidth="1"/>
    <col min="2566" max="2566" width="24.140625" style="250" customWidth="1"/>
    <col min="2567" max="2567" width="26.5703125" style="250" customWidth="1"/>
    <col min="2568" max="2568" width="25.85546875" style="250" customWidth="1"/>
    <col min="2569" max="2569" width="14" style="250" customWidth="1"/>
    <col min="2570" max="2570" width="18" style="250" customWidth="1"/>
    <col min="2571" max="2571" width="18.5703125" style="250" customWidth="1"/>
    <col min="2572" max="2572" width="20" style="250" customWidth="1"/>
    <col min="2573" max="2573" width="18.28515625" style="250" customWidth="1"/>
    <col min="2574" max="2575" width="18" style="250" customWidth="1"/>
    <col min="2576" max="2576" width="26.28515625" style="250" customWidth="1"/>
    <col min="2577" max="2577" width="24.85546875" style="250" customWidth="1"/>
    <col min="2578" max="2578" width="19.42578125" style="250" customWidth="1"/>
    <col min="2579" max="2579" width="28.140625" style="250" customWidth="1"/>
    <col min="2580" max="2580" width="97.7109375" style="250" customWidth="1"/>
    <col min="2581" max="2581" width="40.140625" style="250" customWidth="1"/>
    <col min="2582" max="2582" width="18.42578125" style="250" customWidth="1"/>
    <col min="2583" max="2583" width="19.42578125" style="250" customWidth="1"/>
    <col min="2584" max="2584" width="80.28515625" style="250" customWidth="1"/>
    <col min="2585" max="2585" width="31.140625" style="250" customWidth="1"/>
    <col min="2586" max="2586" width="14.42578125" style="250" customWidth="1"/>
    <col min="2587" max="2588" width="11" style="250" customWidth="1"/>
    <col min="2589" max="2816" width="14.42578125" style="250"/>
    <col min="2817" max="2817" width="6.5703125" style="250" customWidth="1"/>
    <col min="2818" max="2818" width="10.7109375" style="250" customWidth="1"/>
    <col min="2819" max="2819" width="17.5703125" style="250" customWidth="1"/>
    <col min="2820" max="2820" width="21.5703125" style="250" customWidth="1"/>
    <col min="2821" max="2821" width="52.28515625" style="250" customWidth="1"/>
    <col min="2822" max="2822" width="24.140625" style="250" customWidth="1"/>
    <col min="2823" max="2823" width="26.5703125" style="250" customWidth="1"/>
    <col min="2824" max="2824" width="25.85546875" style="250" customWidth="1"/>
    <col min="2825" max="2825" width="14" style="250" customWidth="1"/>
    <col min="2826" max="2826" width="18" style="250" customWidth="1"/>
    <col min="2827" max="2827" width="18.5703125" style="250" customWidth="1"/>
    <col min="2828" max="2828" width="20" style="250" customWidth="1"/>
    <col min="2829" max="2829" width="18.28515625" style="250" customWidth="1"/>
    <col min="2830" max="2831" width="18" style="250" customWidth="1"/>
    <col min="2832" max="2832" width="26.28515625" style="250" customWidth="1"/>
    <col min="2833" max="2833" width="24.85546875" style="250" customWidth="1"/>
    <col min="2834" max="2834" width="19.42578125" style="250" customWidth="1"/>
    <col min="2835" max="2835" width="28.140625" style="250" customWidth="1"/>
    <col min="2836" max="2836" width="97.7109375" style="250" customWidth="1"/>
    <col min="2837" max="2837" width="40.140625" style="250" customWidth="1"/>
    <col min="2838" max="2838" width="18.42578125" style="250" customWidth="1"/>
    <col min="2839" max="2839" width="19.42578125" style="250" customWidth="1"/>
    <col min="2840" max="2840" width="80.28515625" style="250" customWidth="1"/>
    <col min="2841" max="2841" width="31.140625" style="250" customWidth="1"/>
    <col min="2842" max="2842" width="14.42578125" style="250" customWidth="1"/>
    <col min="2843" max="2844" width="11" style="250" customWidth="1"/>
    <col min="2845" max="3072" width="14.42578125" style="250"/>
    <col min="3073" max="3073" width="6.5703125" style="250" customWidth="1"/>
    <col min="3074" max="3074" width="10.7109375" style="250" customWidth="1"/>
    <col min="3075" max="3075" width="17.5703125" style="250" customWidth="1"/>
    <col min="3076" max="3076" width="21.5703125" style="250" customWidth="1"/>
    <col min="3077" max="3077" width="52.28515625" style="250" customWidth="1"/>
    <col min="3078" max="3078" width="24.140625" style="250" customWidth="1"/>
    <col min="3079" max="3079" width="26.5703125" style="250" customWidth="1"/>
    <col min="3080" max="3080" width="25.85546875" style="250" customWidth="1"/>
    <col min="3081" max="3081" width="14" style="250" customWidth="1"/>
    <col min="3082" max="3082" width="18" style="250" customWidth="1"/>
    <col min="3083" max="3083" width="18.5703125" style="250" customWidth="1"/>
    <col min="3084" max="3084" width="20" style="250" customWidth="1"/>
    <col min="3085" max="3085" width="18.28515625" style="250" customWidth="1"/>
    <col min="3086" max="3087" width="18" style="250" customWidth="1"/>
    <col min="3088" max="3088" width="26.28515625" style="250" customWidth="1"/>
    <col min="3089" max="3089" width="24.85546875" style="250" customWidth="1"/>
    <col min="3090" max="3090" width="19.42578125" style="250" customWidth="1"/>
    <col min="3091" max="3091" width="28.140625" style="250" customWidth="1"/>
    <col min="3092" max="3092" width="97.7109375" style="250" customWidth="1"/>
    <col min="3093" max="3093" width="40.140625" style="250" customWidth="1"/>
    <col min="3094" max="3094" width="18.42578125" style="250" customWidth="1"/>
    <col min="3095" max="3095" width="19.42578125" style="250" customWidth="1"/>
    <col min="3096" max="3096" width="80.28515625" style="250" customWidth="1"/>
    <col min="3097" max="3097" width="31.140625" style="250" customWidth="1"/>
    <col min="3098" max="3098" width="14.42578125" style="250" customWidth="1"/>
    <col min="3099" max="3100" width="11" style="250" customWidth="1"/>
    <col min="3101" max="3328" width="14.42578125" style="250"/>
    <col min="3329" max="3329" width="6.5703125" style="250" customWidth="1"/>
    <col min="3330" max="3330" width="10.7109375" style="250" customWidth="1"/>
    <col min="3331" max="3331" width="17.5703125" style="250" customWidth="1"/>
    <col min="3332" max="3332" width="21.5703125" style="250" customWidth="1"/>
    <col min="3333" max="3333" width="52.28515625" style="250" customWidth="1"/>
    <col min="3334" max="3334" width="24.140625" style="250" customWidth="1"/>
    <col min="3335" max="3335" width="26.5703125" style="250" customWidth="1"/>
    <col min="3336" max="3336" width="25.85546875" style="250" customWidth="1"/>
    <col min="3337" max="3337" width="14" style="250" customWidth="1"/>
    <col min="3338" max="3338" width="18" style="250" customWidth="1"/>
    <col min="3339" max="3339" width="18.5703125" style="250" customWidth="1"/>
    <col min="3340" max="3340" width="20" style="250" customWidth="1"/>
    <col min="3341" max="3341" width="18.28515625" style="250" customWidth="1"/>
    <col min="3342" max="3343" width="18" style="250" customWidth="1"/>
    <col min="3344" max="3344" width="26.28515625" style="250" customWidth="1"/>
    <col min="3345" max="3345" width="24.85546875" style="250" customWidth="1"/>
    <col min="3346" max="3346" width="19.42578125" style="250" customWidth="1"/>
    <col min="3347" max="3347" width="28.140625" style="250" customWidth="1"/>
    <col min="3348" max="3348" width="97.7109375" style="250" customWidth="1"/>
    <col min="3349" max="3349" width="40.140625" style="250" customWidth="1"/>
    <col min="3350" max="3350" width="18.42578125" style="250" customWidth="1"/>
    <col min="3351" max="3351" width="19.42578125" style="250" customWidth="1"/>
    <col min="3352" max="3352" width="80.28515625" style="250" customWidth="1"/>
    <col min="3353" max="3353" width="31.140625" style="250" customWidth="1"/>
    <col min="3354" max="3354" width="14.42578125" style="250" customWidth="1"/>
    <col min="3355" max="3356" width="11" style="250" customWidth="1"/>
    <col min="3357" max="3584" width="14.42578125" style="250"/>
    <col min="3585" max="3585" width="6.5703125" style="250" customWidth="1"/>
    <col min="3586" max="3586" width="10.7109375" style="250" customWidth="1"/>
    <col min="3587" max="3587" width="17.5703125" style="250" customWidth="1"/>
    <col min="3588" max="3588" width="21.5703125" style="250" customWidth="1"/>
    <col min="3589" max="3589" width="52.28515625" style="250" customWidth="1"/>
    <col min="3590" max="3590" width="24.140625" style="250" customWidth="1"/>
    <col min="3591" max="3591" width="26.5703125" style="250" customWidth="1"/>
    <col min="3592" max="3592" width="25.85546875" style="250" customWidth="1"/>
    <col min="3593" max="3593" width="14" style="250" customWidth="1"/>
    <col min="3594" max="3594" width="18" style="250" customWidth="1"/>
    <col min="3595" max="3595" width="18.5703125" style="250" customWidth="1"/>
    <col min="3596" max="3596" width="20" style="250" customWidth="1"/>
    <col min="3597" max="3597" width="18.28515625" style="250" customWidth="1"/>
    <col min="3598" max="3599" width="18" style="250" customWidth="1"/>
    <col min="3600" max="3600" width="26.28515625" style="250" customWidth="1"/>
    <col min="3601" max="3601" width="24.85546875" style="250" customWidth="1"/>
    <col min="3602" max="3602" width="19.42578125" style="250" customWidth="1"/>
    <col min="3603" max="3603" width="28.140625" style="250" customWidth="1"/>
    <col min="3604" max="3604" width="97.7109375" style="250" customWidth="1"/>
    <col min="3605" max="3605" width="40.140625" style="250" customWidth="1"/>
    <col min="3606" max="3606" width="18.42578125" style="250" customWidth="1"/>
    <col min="3607" max="3607" width="19.42578125" style="250" customWidth="1"/>
    <col min="3608" max="3608" width="80.28515625" style="250" customWidth="1"/>
    <col min="3609" max="3609" width="31.140625" style="250" customWidth="1"/>
    <col min="3610" max="3610" width="14.42578125" style="250" customWidth="1"/>
    <col min="3611" max="3612" width="11" style="250" customWidth="1"/>
    <col min="3613" max="3840" width="14.42578125" style="250"/>
    <col min="3841" max="3841" width="6.5703125" style="250" customWidth="1"/>
    <col min="3842" max="3842" width="10.7109375" style="250" customWidth="1"/>
    <col min="3843" max="3843" width="17.5703125" style="250" customWidth="1"/>
    <col min="3844" max="3844" width="21.5703125" style="250" customWidth="1"/>
    <col min="3845" max="3845" width="52.28515625" style="250" customWidth="1"/>
    <col min="3846" max="3846" width="24.140625" style="250" customWidth="1"/>
    <col min="3847" max="3847" width="26.5703125" style="250" customWidth="1"/>
    <col min="3848" max="3848" width="25.85546875" style="250" customWidth="1"/>
    <col min="3849" max="3849" width="14" style="250" customWidth="1"/>
    <col min="3850" max="3850" width="18" style="250" customWidth="1"/>
    <col min="3851" max="3851" width="18.5703125" style="250" customWidth="1"/>
    <col min="3852" max="3852" width="20" style="250" customWidth="1"/>
    <col min="3853" max="3853" width="18.28515625" style="250" customWidth="1"/>
    <col min="3854" max="3855" width="18" style="250" customWidth="1"/>
    <col min="3856" max="3856" width="26.28515625" style="250" customWidth="1"/>
    <col min="3857" max="3857" width="24.85546875" style="250" customWidth="1"/>
    <col min="3858" max="3858" width="19.42578125" style="250" customWidth="1"/>
    <col min="3859" max="3859" width="28.140625" style="250" customWidth="1"/>
    <col min="3860" max="3860" width="97.7109375" style="250" customWidth="1"/>
    <col min="3861" max="3861" width="40.140625" style="250" customWidth="1"/>
    <col min="3862" max="3862" width="18.42578125" style="250" customWidth="1"/>
    <col min="3863" max="3863" width="19.42578125" style="250" customWidth="1"/>
    <col min="3864" max="3864" width="80.28515625" style="250" customWidth="1"/>
    <col min="3865" max="3865" width="31.140625" style="250" customWidth="1"/>
    <col min="3866" max="3866" width="14.42578125" style="250" customWidth="1"/>
    <col min="3867" max="3868" width="11" style="250" customWidth="1"/>
    <col min="3869" max="4096" width="14.42578125" style="250"/>
    <col min="4097" max="4097" width="6.5703125" style="250" customWidth="1"/>
    <col min="4098" max="4098" width="10.7109375" style="250" customWidth="1"/>
    <col min="4099" max="4099" width="17.5703125" style="250" customWidth="1"/>
    <col min="4100" max="4100" width="21.5703125" style="250" customWidth="1"/>
    <col min="4101" max="4101" width="52.28515625" style="250" customWidth="1"/>
    <col min="4102" max="4102" width="24.140625" style="250" customWidth="1"/>
    <col min="4103" max="4103" width="26.5703125" style="250" customWidth="1"/>
    <col min="4104" max="4104" width="25.85546875" style="250" customWidth="1"/>
    <col min="4105" max="4105" width="14" style="250" customWidth="1"/>
    <col min="4106" max="4106" width="18" style="250" customWidth="1"/>
    <col min="4107" max="4107" width="18.5703125" style="250" customWidth="1"/>
    <col min="4108" max="4108" width="20" style="250" customWidth="1"/>
    <col min="4109" max="4109" width="18.28515625" style="250" customWidth="1"/>
    <col min="4110" max="4111" width="18" style="250" customWidth="1"/>
    <col min="4112" max="4112" width="26.28515625" style="250" customWidth="1"/>
    <col min="4113" max="4113" width="24.85546875" style="250" customWidth="1"/>
    <col min="4114" max="4114" width="19.42578125" style="250" customWidth="1"/>
    <col min="4115" max="4115" width="28.140625" style="250" customWidth="1"/>
    <col min="4116" max="4116" width="97.7109375" style="250" customWidth="1"/>
    <col min="4117" max="4117" width="40.140625" style="250" customWidth="1"/>
    <col min="4118" max="4118" width="18.42578125" style="250" customWidth="1"/>
    <col min="4119" max="4119" width="19.42578125" style="250" customWidth="1"/>
    <col min="4120" max="4120" width="80.28515625" style="250" customWidth="1"/>
    <col min="4121" max="4121" width="31.140625" style="250" customWidth="1"/>
    <col min="4122" max="4122" width="14.42578125" style="250" customWidth="1"/>
    <col min="4123" max="4124" width="11" style="250" customWidth="1"/>
    <col min="4125" max="4352" width="14.42578125" style="250"/>
    <col min="4353" max="4353" width="6.5703125" style="250" customWidth="1"/>
    <col min="4354" max="4354" width="10.7109375" style="250" customWidth="1"/>
    <col min="4355" max="4355" width="17.5703125" style="250" customWidth="1"/>
    <col min="4356" max="4356" width="21.5703125" style="250" customWidth="1"/>
    <col min="4357" max="4357" width="52.28515625" style="250" customWidth="1"/>
    <col min="4358" max="4358" width="24.140625" style="250" customWidth="1"/>
    <col min="4359" max="4359" width="26.5703125" style="250" customWidth="1"/>
    <col min="4360" max="4360" width="25.85546875" style="250" customWidth="1"/>
    <col min="4361" max="4361" width="14" style="250" customWidth="1"/>
    <col min="4362" max="4362" width="18" style="250" customWidth="1"/>
    <col min="4363" max="4363" width="18.5703125" style="250" customWidth="1"/>
    <col min="4364" max="4364" width="20" style="250" customWidth="1"/>
    <col min="4365" max="4365" width="18.28515625" style="250" customWidth="1"/>
    <col min="4366" max="4367" width="18" style="250" customWidth="1"/>
    <col min="4368" max="4368" width="26.28515625" style="250" customWidth="1"/>
    <col min="4369" max="4369" width="24.85546875" style="250" customWidth="1"/>
    <col min="4370" max="4370" width="19.42578125" style="250" customWidth="1"/>
    <col min="4371" max="4371" width="28.140625" style="250" customWidth="1"/>
    <col min="4372" max="4372" width="97.7109375" style="250" customWidth="1"/>
    <col min="4373" max="4373" width="40.140625" style="250" customWidth="1"/>
    <col min="4374" max="4374" width="18.42578125" style="250" customWidth="1"/>
    <col min="4375" max="4375" width="19.42578125" style="250" customWidth="1"/>
    <col min="4376" max="4376" width="80.28515625" style="250" customWidth="1"/>
    <col min="4377" max="4377" width="31.140625" style="250" customWidth="1"/>
    <col min="4378" max="4378" width="14.42578125" style="250" customWidth="1"/>
    <col min="4379" max="4380" width="11" style="250" customWidth="1"/>
    <col min="4381" max="4608" width="14.42578125" style="250"/>
    <col min="4609" max="4609" width="6.5703125" style="250" customWidth="1"/>
    <col min="4610" max="4610" width="10.7109375" style="250" customWidth="1"/>
    <col min="4611" max="4611" width="17.5703125" style="250" customWidth="1"/>
    <col min="4612" max="4612" width="21.5703125" style="250" customWidth="1"/>
    <col min="4613" max="4613" width="52.28515625" style="250" customWidth="1"/>
    <col min="4614" max="4614" width="24.140625" style="250" customWidth="1"/>
    <col min="4615" max="4615" width="26.5703125" style="250" customWidth="1"/>
    <col min="4616" max="4616" width="25.85546875" style="250" customWidth="1"/>
    <col min="4617" max="4617" width="14" style="250" customWidth="1"/>
    <col min="4618" max="4618" width="18" style="250" customWidth="1"/>
    <col min="4619" max="4619" width="18.5703125" style="250" customWidth="1"/>
    <col min="4620" max="4620" width="20" style="250" customWidth="1"/>
    <col min="4621" max="4621" width="18.28515625" style="250" customWidth="1"/>
    <col min="4622" max="4623" width="18" style="250" customWidth="1"/>
    <col min="4624" max="4624" width="26.28515625" style="250" customWidth="1"/>
    <col min="4625" max="4625" width="24.85546875" style="250" customWidth="1"/>
    <col min="4626" max="4626" width="19.42578125" style="250" customWidth="1"/>
    <col min="4627" max="4627" width="28.140625" style="250" customWidth="1"/>
    <col min="4628" max="4628" width="97.7109375" style="250" customWidth="1"/>
    <col min="4629" max="4629" width="40.140625" style="250" customWidth="1"/>
    <col min="4630" max="4630" width="18.42578125" style="250" customWidth="1"/>
    <col min="4631" max="4631" width="19.42578125" style="250" customWidth="1"/>
    <col min="4632" max="4632" width="80.28515625" style="250" customWidth="1"/>
    <col min="4633" max="4633" width="31.140625" style="250" customWidth="1"/>
    <col min="4634" max="4634" width="14.42578125" style="250" customWidth="1"/>
    <col min="4635" max="4636" width="11" style="250" customWidth="1"/>
    <col min="4637" max="4864" width="14.42578125" style="250"/>
    <col min="4865" max="4865" width="6.5703125" style="250" customWidth="1"/>
    <col min="4866" max="4866" width="10.7109375" style="250" customWidth="1"/>
    <col min="4867" max="4867" width="17.5703125" style="250" customWidth="1"/>
    <col min="4868" max="4868" width="21.5703125" style="250" customWidth="1"/>
    <col min="4869" max="4869" width="52.28515625" style="250" customWidth="1"/>
    <col min="4870" max="4870" width="24.140625" style="250" customWidth="1"/>
    <col min="4871" max="4871" width="26.5703125" style="250" customWidth="1"/>
    <col min="4872" max="4872" width="25.85546875" style="250" customWidth="1"/>
    <col min="4873" max="4873" width="14" style="250" customWidth="1"/>
    <col min="4874" max="4874" width="18" style="250" customWidth="1"/>
    <col min="4875" max="4875" width="18.5703125" style="250" customWidth="1"/>
    <col min="4876" max="4876" width="20" style="250" customWidth="1"/>
    <col min="4877" max="4877" width="18.28515625" style="250" customWidth="1"/>
    <col min="4878" max="4879" width="18" style="250" customWidth="1"/>
    <col min="4880" max="4880" width="26.28515625" style="250" customWidth="1"/>
    <col min="4881" max="4881" width="24.85546875" style="250" customWidth="1"/>
    <col min="4882" max="4882" width="19.42578125" style="250" customWidth="1"/>
    <col min="4883" max="4883" width="28.140625" style="250" customWidth="1"/>
    <col min="4884" max="4884" width="97.7109375" style="250" customWidth="1"/>
    <col min="4885" max="4885" width="40.140625" style="250" customWidth="1"/>
    <col min="4886" max="4886" width="18.42578125" style="250" customWidth="1"/>
    <col min="4887" max="4887" width="19.42578125" style="250" customWidth="1"/>
    <col min="4888" max="4888" width="80.28515625" style="250" customWidth="1"/>
    <col min="4889" max="4889" width="31.140625" style="250" customWidth="1"/>
    <col min="4890" max="4890" width="14.42578125" style="250" customWidth="1"/>
    <col min="4891" max="4892" width="11" style="250" customWidth="1"/>
    <col min="4893" max="5120" width="14.42578125" style="250"/>
    <col min="5121" max="5121" width="6.5703125" style="250" customWidth="1"/>
    <col min="5122" max="5122" width="10.7109375" style="250" customWidth="1"/>
    <col min="5123" max="5123" width="17.5703125" style="250" customWidth="1"/>
    <col min="5124" max="5124" width="21.5703125" style="250" customWidth="1"/>
    <col min="5125" max="5125" width="52.28515625" style="250" customWidth="1"/>
    <col min="5126" max="5126" width="24.140625" style="250" customWidth="1"/>
    <col min="5127" max="5127" width="26.5703125" style="250" customWidth="1"/>
    <col min="5128" max="5128" width="25.85546875" style="250" customWidth="1"/>
    <col min="5129" max="5129" width="14" style="250" customWidth="1"/>
    <col min="5130" max="5130" width="18" style="250" customWidth="1"/>
    <col min="5131" max="5131" width="18.5703125" style="250" customWidth="1"/>
    <col min="5132" max="5132" width="20" style="250" customWidth="1"/>
    <col min="5133" max="5133" width="18.28515625" style="250" customWidth="1"/>
    <col min="5134" max="5135" width="18" style="250" customWidth="1"/>
    <col min="5136" max="5136" width="26.28515625" style="250" customWidth="1"/>
    <col min="5137" max="5137" width="24.85546875" style="250" customWidth="1"/>
    <col min="5138" max="5138" width="19.42578125" style="250" customWidth="1"/>
    <col min="5139" max="5139" width="28.140625" style="250" customWidth="1"/>
    <col min="5140" max="5140" width="97.7109375" style="250" customWidth="1"/>
    <col min="5141" max="5141" width="40.140625" style="250" customWidth="1"/>
    <col min="5142" max="5142" width="18.42578125" style="250" customWidth="1"/>
    <col min="5143" max="5143" width="19.42578125" style="250" customWidth="1"/>
    <col min="5144" max="5144" width="80.28515625" style="250" customWidth="1"/>
    <col min="5145" max="5145" width="31.140625" style="250" customWidth="1"/>
    <col min="5146" max="5146" width="14.42578125" style="250" customWidth="1"/>
    <col min="5147" max="5148" width="11" style="250" customWidth="1"/>
    <col min="5149" max="5376" width="14.42578125" style="250"/>
    <col min="5377" max="5377" width="6.5703125" style="250" customWidth="1"/>
    <col min="5378" max="5378" width="10.7109375" style="250" customWidth="1"/>
    <col min="5379" max="5379" width="17.5703125" style="250" customWidth="1"/>
    <col min="5380" max="5380" width="21.5703125" style="250" customWidth="1"/>
    <col min="5381" max="5381" width="52.28515625" style="250" customWidth="1"/>
    <col min="5382" max="5382" width="24.140625" style="250" customWidth="1"/>
    <col min="5383" max="5383" width="26.5703125" style="250" customWidth="1"/>
    <col min="5384" max="5384" width="25.85546875" style="250" customWidth="1"/>
    <col min="5385" max="5385" width="14" style="250" customWidth="1"/>
    <col min="5386" max="5386" width="18" style="250" customWidth="1"/>
    <col min="5387" max="5387" width="18.5703125" style="250" customWidth="1"/>
    <col min="5388" max="5388" width="20" style="250" customWidth="1"/>
    <col min="5389" max="5389" width="18.28515625" style="250" customWidth="1"/>
    <col min="5390" max="5391" width="18" style="250" customWidth="1"/>
    <col min="5392" max="5392" width="26.28515625" style="250" customWidth="1"/>
    <col min="5393" max="5393" width="24.85546875" style="250" customWidth="1"/>
    <col min="5394" max="5394" width="19.42578125" style="250" customWidth="1"/>
    <col min="5395" max="5395" width="28.140625" style="250" customWidth="1"/>
    <col min="5396" max="5396" width="97.7109375" style="250" customWidth="1"/>
    <col min="5397" max="5397" width="40.140625" style="250" customWidth="1"/>
    <col min="5398" max="5398" width="18.42578125" style="250" customWidth="1"/>
    <col min="5399" max="5399" width="19.42578125" style="250" customWidth="1"/>
    <col min="5400" max="5400" width="80.28515625" style="250" customWidth="1"/>
    <col min="5401" max="5401" width="31.140625" style="250" customWidth="1"/>
    <col min="5402" max="5402" width="14.42578125" style="250" customWidth="1"/>
    <col min="5403" max="5404" width="11" style="250" customWidth="1"/>
    <col min="5405" max="5632" width="14.42578125" style="250"/>
    <col min="5633" max="5633" width="6.5703125" style="250" customWidth="1"/>
    <col min="5634" max="5634" width="10.7109375" style="250" customWidth="1"/>
    <col min="5635" max="5635" width="17.5703125" style="250" customWidth="1"/>
    <col min="5636" max="5636" width="21.5703125" style="250" customWidth="1"/>
    <col min="5637" max="5637" width="52.28515625" style="250" customWidth="1"/>
    <col min="5638" max="5638" width="24.140625" style="250" customWidth="1"/>
    <col min="5639" max="5639" width="26.5703125" style="250" customWidth="1"/>
    <col min="5640" max="5640" width="25.85546875" style="250" customWidth="1"/>
    <col min="5641" max="5641" width="14" style="250" customWidth="1"/>
    <col min="5642" max="5642" width="18" style="250" customWidth="1"/>
    <col min="5643" max="5643" width="18.5703125" style="250" customWidth="1"/>
    <col min="5644" max="5644" width="20" style="250" customWidth="1"/>
    <col min="5645" max="5645" width="18.28515625" style="250" customWidth="1"/>
    <col min="5646" max="5647" width="18" style="250" customWidth="1"/>
    <col min="5648" max="5648" width="26.28515625" style="250" customWidth="1"/>
    <col min="5649" max="5649" width="24.85546875" style="250" customWidth="1"/>
    <col min="5650" max="5650" width="19.42578125" style="250" customWidth="1"/>
    <col min="5651" max="5651" width="28.140625" style="250" customWidth="1"/>
    <col min="5652" max="5652" width="97.7109375" style="250" customWidth="1"/>
    <col min="5653" max="5653" width="40.140625" style="250" customWidth="1"/>
    <col min="5654" max="5654" width="18.42578125" style="250" customWidth="1"/>
    <col min="5655" max="5655" width="19.42578125" style="250" customWidth="1"/>
    <col min="5656" max="5656" width="80.28515625" style="250" customWidth="1"/>
    <col min="5657" max="5657" width="31.140625" style="250" customWidth="1"/>
    <col min="5658" max="5658" width="14.42578125" style="250" customWidth="1"/>
    <col min="5659" max="5660" width="11" style="250" customWidth="1"/>
    <col min="5661" max="5888" width="14.42578125" style="250"/>
    <col min="5889" max="5889" width="6.5703125" style="250" customWidth="1"/>
    <col min="5890" max="5890" width="10.7109375" style="250" customWidth="1"/>
    <col min="5891" max="5891" width="17.5703125" style="250" customWidth="1"/>
    <col min="5892" max="5892" width="21.5703125" style="250" customWidth="1"/>
    <col min="5893" max="5893" width="52.28515625" style="250" customWidth="1"/>
    <col min="5894" max="5894" width="24.140625" style="250" customWidth="1"/>
    <col min="5895" max="5895" width="26.5703125" style="250" customWidth="1"/>
    <col min="5896" max="5896" width="25.85546875" style="250" customWidth="1"/>
    <col min="5897" max="5897" width="14" style="250" customWidth="1"/>
    <col min="5898" max="5898" width="18" style="250" customWidth="1"/>
    <col min="5899" max="5899" width="18.5703125" style="250" customWidth="1"/>
    <col min="5900" max="5900" width="20" style="250" customWidth="1"/>
    <col min="5901" max="5901" width="18.28515625" style="250" customWidth="1"/>
    <col min="5902" max="5903" width="18" style="250" customWidth="1"/>
    <col min="5904" max="5904" width="26.28515625" style="250" customWidth="1"/>
    <col min="5905" max="5905" width="24.85546875" style="250" customWidth="1"/>
    <col min="5906" max="5906" width="19.42578125" style="250" customWidth="1"/>
    <col min="5907" max="5907" width="28.140625" style="250" customWidth="1"/>
    <col min="5908" max="5908" width="97.7109375" style="250" customWidth="1"/>
    <col min="5909" max="5909" width="40.140625" style="250" customWidth="1"/>
    <col min="5910" max="5910" width="18.42578125" style="250" customWidth="1"/>
    <col min="5911" max="5911" width="19.42578125" style="250" customWidth="1"/>
    <col min="5912" max="5912" width="80.28515625" style="250" customWidth="1"/>
    <col min="5913" max="5913" width="31.140625" style="250" customWidth="1"/>
    <col min="5914" max="5914" width="14.42578125" style="250" customWidth="1"/>
    <col min="5915" max="5916" width="11" style="250" customWidth="1"/>
    <col min="5917" max="6144" width="14.42578125" style="250"/>
    <col min="6145" max="6145" width="6.5703125" style="250" customWidth="1"/>
    <col min="6146" max="6146" width="10.7109375" style="250" customWidth="1"/>
    <col min="6147" max="6147" width="17.5703125" style="250" customWidth="1"/>
    <col min="6148" max="6148" width="21.5703125" style="250" customWidth="1"/>
    <col min="6149" max="6149" width="52.28515625" style="250" customWidth="1"/>
    <col min="6150" max="6150" width="24.140625" style="250" customWidth="1"/>
    <col min="6151" max="6151" width="26.5703125" style="250" customWidth="1"/>
    <col min="6152" max="6152" width="25.85546875" style="250" customWidth="1"/>
    <col min="6153" max="6153" width="14" style="250" customWidth="1"/>
    <col min="6154" max="6154" width="18" style="250" customWidth="1"/>
    <col min="6155" max="6155" width="18.5703125" style="250" customWidth="1"/>
    <col min="6156" max="6156" width="20" style="250" customWidth="1"/>
    <col min="6157" max="6157" width="18.28515625" style="250" customWidth="1"/>
    <col min="6158" max="6159" width="18" style="250" customWidth="1"/>
    <col min="6160" max="6160" width="26.28515625" style="250" customWidth="1"/>
    <col min="6161" max="6161" width="24.85546875" style="250" customWidth="1"/>
    <col min="6162" max="6162" width="19.42578125" style="250" customWidth="1"/>
    <col min="6163" max="6163" width="28.140625" style="250" customWidth="1"/>
    <col min="6164" max="6164" width="97.7109375" style="250" customWidth="1"/>
    <col min="6165" max="6165" width="40.140625" style="250" customWidth="1"/>
    <col min="6166" max="6166" width="18.42578125" style="250" customWidth="1"/>
    <col min="6167" max="6167" width="19.42578125" style="250" customWidth="1"/>
    <col min="6168" max="6168" width="80.28515625" style="250" customWidth="1"/>
    <col min="6169" max="6169" width="31.140625" style="250" customWidth="1"/>
    <col min="6170" max="6170" width="14.42578125" style="250" customWidth="1"/>
    <col min="6171" max="6172" width="11" style="250" customWidth="1"/>
    <col min="6173" max="6400" width="14.42578125" style="250"/>
    <col min="6401" max="6401" width="6.5703125" style="250" customWidth="1"/>
    <col min="6402" max="6402" width="10.7109375" style="250" customWidth="1"/>
    <col min="6403" max="6403" width="17.5703125" style="250" customWidth="1"/>
    <col min="6404" max="6404" width="21.5703125" style="250" customWidth="1"/>
    <col min="6405" max="6405" width="52.28515625" style="250" customWidth="1"/>
    <col min="6406" max="6406" width="24.140625" style="250" customWidth="1"/>
    <col min="6407" max="6407" width="26.5703125" style="250" customWidth="1"/>
    <col min="6408" max="6408" width="25.85546875" style="250" customWidth="1"/>
    <col min="6409" max="6409" width="14" style="250" customWidth="1"/>
    <col min="6410" max="6410" width="18" style="250" customWidth="1"/>
    <col min="6411" max="6411" width="18.5703125" style="250" customWidth="1"/>
    <col min="6412" max="6412" width="20" style="250" customWidth="1"/>
    <col min="6413" max="6413" width="18.28515625" style="250" customWidth="1"/>
    <col min="6414" max="6415" width="18" style="250" customWidth="1"/>
    <col min="6416" max="6416" width="26.28515625" style="250" customWidth="1"/>
    <col min="6417" max="6417" width="24.85546875" style="250" customWidth="1"/>
    <col min="6418" max="6418" width="19.42578125" style="250" customWidth="1"/>
    <col min="6419" max="6419" width="28.140625" style="250" customWidth="1"/>
    <col min="6420" max="6420" width="97.7109375" style="250" customWidth="1"/>
    <col min="6421" max="6421" width="40.140625" style="250" customWidth="1"/>
    <col min="6422" max="6422" width="18.42578125" style="250" customWidth="1"/>
    <col min="6423" max="6423" width="19.42578125" style="250" customWidth="1"/>
    <col min="6424" max="6424" width="80.28515625" style="250" customWidth="1"/>
    <col min="6425" max="6425" width="31.140625" style="250" customWidth="1"/>
    <col min="6426" max="6426" width="14.42578125" style="250" customWidth="1"/>
    <col min="6427" max="6428" width="11" style="250" customWidth="1"/>
    <col min="6429" max="6656" width="14.42578125" style="250"/>
    <col min="6657" max="6657" width="6.5703125" style="250" customWidth="1"/>
    <col min="6658" max="6658" width="10.7109375" style="250" customWidth="1"/>
    <col min="6659" max="6659" width="17.5703125" style="250" customWidth="1"/>
    <col min="6660" max="6660" width="21.5703125" style="250" customWidth="1"/>
    <col min="6661" max="6661" width="52.28515625" style="250" customWidth="1"/>
    <col min="6662" max="6662" width="24.140625" style="250" customWidth="1"/>
    <col min="6663" max="6663" width="26.5703125" style="250" customWidth="1"/>
    <col min="6664" max="6664" width="25.85546875" style="250" customWidth="1"/>
    <col min="6665" max="6665" width="14" style="250" customWidth="1"/>
    <col min="6666" max="6666" width="18" style="250" customWidth="1"/>
    <col min="6667" max="6667" width="18.5703125" style="250" customWidth="1"/>
    <col min="6668" max="6668" width="20" style="250" customWidth="1"/>
    <col min="6669" max="6669" width="18.28515625" style="250" customWidth="1"/>
    <col min="6670" max="6671" width="18" style="250" customWidth="1"/>
    <col min="6672" max="6672" width="26.28515625" style="250" customWidth="1"/>
    <col min="6673" max="6673" width="24.85546875" style="250" customWidth="1"/>
    <col min="6674" max="6674" width="19.42578125" style="250" customWidth="1"/>
    <col min="6675" max="6675" width="28.140625" style="250" customWidth="1"/>
    <col min="6676" max="6676" width="97.7109375" style="250" customWidth="1"/>
    <col min="6677" max="6677" width="40.140625" style="250" customWidth="1"/>
    <col min="6678" max="6678" width="18.42578125" style="250" customWidth="1"/>
    <col min="6679" max="6679" width="19.42578125" style="250" customWidth="1"/>
    <col min="6680" max="6680" width="80.28515625" style="250" customWidth="1"/>
    <col min="6681" max="6681" width="31.140625" style="250" customWidth="1"/>
    <col min="6682" max="6682" width="14.42578125" style="250" customWidth="1"/>
    <col min="6683" max="6684" width="11" style="250" customWidth="1"/>
    <col min="6685" max="6912" width="14.42578125" style="250"/>
    <col min="6913" max="6913" width="6.5703125" style="250" customWidth="1"/>
    <col min="6914" max="6914" width="10.7109375" style="250" customWidth="1"/>
    <col min="6915" max="6915" width="17.5703125" style="250" customWidth="1"/>
    <col min="6916" max="6916" width="21.5703125" style="250" customWidth="1"/>
    <col min="6917" max="6917" width="52.28515625" style="250" customWidth="1"/>
    <col min="6918" max="6918" width="24.140625" style="250" customWidth="1"/>
    <col min="6919" max="6919" width="26.5703125" style="250" customWidth="1"/>
    <col min="6920" max="6920" width="25.85546875" style="250" customWidth="1"/>
    <col min="6921" max="6921" width="14" style="250" customWidth="1"/>
    <col min="6922" max="6922" width="18" style="250" customWidth="1"/>
    <col min="6923" max="6923" width="18.5703125" style="250" customWidth="1"/>
    <col min="6924" max="6924" width="20" style="250" customWidth="1"/>
    <col min="6925" max="6925" width="18.28515625" style="250" customWidth="1"/>
    <col min="6926" max="6927" width="18" style="250" customWidth="1"/>
    <col min="6928" max="6928" width="26.28515625" style="250" customWidth="1"/>
    <col min="6929" max="6929" width="24.85546875" style="250" customWidth="1"/>
    <col min="6930" max="6930" width="19.42578125" style="250" customWidth="1"/>
    <col min="6931" max="6931" width="28.140625" style="250" customWidth="1"/>
    <col min="6932" max="6932" width="97.7109375" style="250" customWidth="1"/>
    <col min="6933" max="6933" width="40.140625" style="250" customWidth="1"/>
    <col min="6934" max="6934" width="18.42578125" style="250" customWidth="1"/>
    <col min="6935" max="6935" width="19.42578125" style="250" customWidth="1"/>
    <col min="6936" max="6936" width="80.28515625" style="250" customWidth="1"/>
    <col min="6937" max="6937" width="31.140625" style="250" customWidth="1"/>
    <col min="6938" max="6938" width="14.42578125" style="250" customWidth="1"/>
    <col min="6939" max="6940" width="11" style="250" customWidth="1"/>
    <col min="6941" max="7168" width="14.42578125" style="250"/>
    <col min="7169" max="7169" width="6.5703125" style="250" customWidth="1"/>
    <col min="7170" max="7170" width="10.7109375" style="250" customWidth="1"/>
    <col min="7171" max="7171" width="17.5703125" style="250" customWidth="1"/>
    <col min="7172" max="7172" width="21.5703125" style="250" customWidth="1"/>
    <col min="7173" max="7173" width="52.28515625" style="250" customWidth="1"/>
    <col min="7174" max="7174" width="24.140625" style="250" customWidth="1"/>
    <col min="7175" max="7175" width="26.5703125" style="250" customWidth="1"/>
    <col min="7176" max="7176" width="25.85546875" style="250" customWidth="1"/>
    <col min="7177" max="7177" width="14" style="250" customWidth="1"/>
    <col min="7178" max="7178" width="18" style="250" customWidth="1"/>
    <col min="7179" max="7179" width="18.5703125" style="250" customWidth="1"/>
    <col min="7180" max="7180" width="20" style="250" customWidth="1"/>
    <col min="7181" max="7181" width="18.28515625" style="250" customWidth="1"/>
    <col min="7182" max="7183" width="18" style="250" customWidth="1"/>
    <col min="7184" max="7184" width="26.28515625" style="250" customWidth="1"/>
    <col min="7185" max="7185" width="24.85546875" style="250" customWidth="1"/>
    <col min="7186" max="7186" width="19.42578125" style="250" customWidth="1"/>
    <col min="7187" max="7187" width="28.140625" style="250" customWidth="1"/>
    <col min="7188" max="7188" width="97.7109375" style="250" customWidth="1"/>
    <col min="7189" max="7189" width="40.140625" style="250" customWidth="1"/>
    <col min="7190" max="7190" width="18.42578125" style="250" customWidth="1"/>
    <col min="7191" max="7191" width="19.42578125" style="250" customWidth="1"/>
    <col min="7192" max="7192" width="80.28515625" style="250" customWidth="1"/>
    <col min="7193" max="7193" width="31.140625" style="250" customWidth="1"/>
    <col min="7194" max="7194" width="14.42578125" style="250" customWidth="1"/>
    <col min="7195" max="7196" width="11" style="250" customWidth="1"/>
    <col min="7197" max="7424" width="14.42578125" style="250"/>
    <col min="7425" max="7425" width="6.5703125" style="250" customWidth="1"/>
    <col min="7426" max="7426" width="10.7109375" style="250" customWidth="1"/>
    <col min="7427" max="7427" width="17.5703125" style="250" customWidth="1"/>
    <col min="7428" max="7428" width="21.5703125" style="250" customWidth="1"/>
    <col min="7429" max="7429" width="52.28515625" style="250" customWidth="1"/>
    <col min="7430" max="7430" width="24.140625" style="250" customWidth="1"/>
    <col min="7431" max="7431" width="26.5703125" style="250" customWidth="1"/>
    <col min="7432" max="7432" width="25.85546875" style="250" customWidth="1"/>
    <col min="7433" max="7433" width="14" style="250" customWidth="1"/>
    <col min="7434" max="7434" width="18" style="250" customWidth="1"/>
    <col min="7435" max="7435" width="18.5703125" style="250" customWidth="1"/>
    <col min="7436" max="7436" width="20" style="250" customWidth="1"/>
    <col min="7437" max="7437" width="18.28515625" style="250" customWidth="1"/>
    <col min="7438" max="7439" width="18" style="250" customWidth="1"/>
    <col min="7440" max="7440" width="26.28515625" style="250" customWidth="1"/>
    <col min="7441" max="7441" width="24.85546875" style="250" customWidth="1"/>
    <col min="7442" max="7442" width="19.42578125" style="250" customWidth="1"/>
    <col min="7443" max="7443" width="28.140625" style="250" customWidth="1"/>
    <col min="7444" max="7444" width="97.7109375" style="250" customWidth="1"/>
    <col min="7445" max="7445" width="40.140625" style="250" customWidth="1"/>
    <col min="7446" max="7446" width="18.42578125" style="250" customWidth="1"/>
    <col min="7447" max="7447" width="19.42578125" style="250" customWidth="1"/>
    <col min="7448" max="7448" width="80.28515625" style="250" customWidth="1"/>
    <col min="7449" max="7449" width="31.140625" style="250" customWidth="1"/>
    <col min="7450" max="7450" width="14.42578125" style="250" customWidth="1"/>
    <col min="7451" max="7452" width="11" style="250" customWidth="1"/>
    <col min="7453" max="7680" width="14.42578125" style="250"/>
    <col min="7681" max="7681" width="6.5703125" style="250" customWidth="1"/>
    <col min="7682" max="7682" width="10.7109375" style="250" customWidth="1"/>
    <col min="7683" max="7683" width="17.5703125" style="250" customWidth="1"/>
    <col min="7684" max="7684" width="21.5703125" style="250" customWidth="1"/>
    <col min="7685" max="7685" width="52.28515625" style="250" customWidth="1"/>
    <col min="7686" max="7686" width="24.140625" style="250" customWidth="1"/>
    <col min="7687" max="7687" width="26.5703125" style="250" customWidth="1"/>
    <col min="7688" max="7688" width="25.85546875" style="250" customWidth="1"/>
    <col min="7689" max="7689" width="14" style="250" customWidth="1"/>
    <col min="7690" max="7690" width="18" style="250" customWidth="1"/>
    <col min="7691" max="7691" width="18.5703125" style="250" customWidth="1"/>
    <col min="7692" max="7692" width="20" style="250" customWidth="1"/>
    <col min="7693" max="7693" width="18.28515625" style="250" customWidth="1"/>
    <col min="7694" max="7695" width="18" style="250" customWidth="1"/>
    <col min="7696" max="7696" width="26.28515625" style="250" customWidth="1"/>
    <col min="7697" max="7697" width="24.85546875" style="250" customWidth="1"/>
    <col min="7698" max="7698" width="19.42578125" style="250" customWidth="1"/>
    <col min="7699" max="7699" width="28.140625" style="250" customWidth="1"/>
    <col min="7700" max="7700" width="97.7109375" style="250" customWidth="1"/>
    <col min="7701" max="7701" width="40.140625" style="250" customWidth="1"/>
    <col min="7702" max="7702" width="18.42578125" style="250" customWidth="1"/>
    <col min="7703" max="7703" width="19.42578125" style="250" customWidth="1"/>
    <col min="7704" max="7704" width="80.28515625" style="250" customWidth="1"/>
    <col min="7705" max="7705" width="31.140625" style="250" customWidth="1"/>
    <col min="7706" max="7706" width="14.42578125" style="250" customWidth="1"/>
    <col min="7707" max="7708" width="11" style="250" customWidth="1"/>
    <col min="7709" max="7936" width="14.42578125" style="250"/>
    <col min="7937" max="7937" width="6.5703125" style="250" customWidth="1"/>
    <col min="7938" max="7938" width="10.7109375" style="250" customWidth="1"/>
    <col min="7939" max="7939" width="17.5703125" style="250" customWidth="1"/>
    <col min="7940" max="7940" width="21.5703125" style="250" customWidth="1"/>
    <col min="7941" max="7941" width="52.28515625" style="250" customWidth="1"/>
    <col min="7942" max="7942" width="24.140625" style="250" customWidth="1"/>
    <col min="7943" max="7943" width="26.5703125" style="250" customWidth="1"/>
    <col min="7944" max="7944" width="25.85546875" style="250" customWidth="1"/>
    <col min="7945" max="7945" width="14" style="250" customWidth="1"/>
    <col min="7946" max="7946" width="18" style="250" customWidth="1"/>
    <col min="7947" max="7947" width="18.5703125" style="250" customWidth="1"/>
    <col min="7948" max="7948" width="20" style="250" customWidth="1"/>
    <col min="7949" max="7949" width="18.28515625" style="250" customWidth="1"/>
    <col min="7950" max="7951" width="18" style="250" customWidth="1"/>
    <col min="7952" max="7952" width="26.28515625" style="250" customWidth="1"/>
    <col min="7953" max="7953" width="24.85546875" style="250" customWidth="1"/>
    <col min="7954" max="7954" width="19.42578125" style="250" customWidth="1"/>
    <col min="7955" max="7955" width="28.140625" style="250" customWidth="1"/>
    <col min="7956" max="7956" width="97.7109375" style="250" customWidth="1"/>
    <col min="7957" max="7957" width="40.140625" style="250" customWidth="1"/>
    <col min="7958" max="7958" width="18.42578125" style="250" customWidth="1"/>
    <col min="7959" max="7959" width="19.42578125" style="250" customWidth="1"/>
    <col min="7960" max="7960" width="80.28515625" style="250" customWidth="1"/>
    <col min="7961" max="7961" width="31.140625" style="250" customWidth="1"/>
    <col min="7962" max="7962" width="14.42578125" style="250" customWidth="1"/>
    <col min="7963" max="7964" width="11" style="250" customWidth="1"/>
    <col min="7965" max="8192" width="14.42578125" style="250"/>
    <col min="8193" max="8193" width="6.5703125" style="250" customWidth="1"/>
    <col min="8194" max="8194" width="10.7109375" style="250" customWidth="1"/>
    <col min="8195" max="8195" width="17.5703125" style="250" customWidth="1"/>
    <col min="8196" max="8196" width="21.5703125" style="250" customWidth="1"/>
    <col min="8197" max="8197" width="52.28515625" style="250" customWidth="1"/>
    <col min="8198" max="8198" width="24.140625" style="250" customWidth="1"/>
    <col min="8199" max="8199" width="26.5703125" style="250" customWidth="1"/>
    <col min="8200" max="8200" width="25.85546875" style="250" customWidth="1"/>
    <col min="8201" max="8201" width="14" style="250" customWidth="1"/>
    <col min="8202" max="8202" width="18" style="250" customWidth="1"/>
    <col min="8203" max="8203" width="18.5703125" style="250" customWidth="1"/>
    <col min="8204" max="8204" width="20" style="250" customWidth="1"/>
    <col min="8205" max="8205" width="18.28515625" style="250" customWidth="1"/>
    <col min="8206" max="8207" width="18" style="250" customWidth="1"/>
    <col min="8208" max="8208" width="26.28515625" style="250" customWidth="1"/>
    <col min="8209" max="8209" width="24.85546875" style="250" customWidth="1"/>
    <col min="8210" max="8210" width="19.42578125" style="250" customWidth="1"/>
    <col min="8211" max="8211" width="28.140625" style="250" customWidth="1"/>
    <col min="8212" max="8212" width="97.7109375" style="250" customWidth="1"/>
    <col min="8213" max="8213" width="40.140625" style="250" customWidth="1"/>
    <col min="8214" max="8214" width="18.42578125" style="250" customWidth="1"/>
    <col min="8215" max="8215" width="19.42578125" style="250" customWidth="1"/>
    <col min="8216" max="8216" width="80.28515625" style="250" customWidth="1"/>
    <col min="8217" max="8217" width="31.140625" style="250" customWidth="1"/>
    <col min="8218" max="8218" width="14.42578125" style="250" customWidth="1"/>
    <col min="8219" max="8220" width="11" style="250" customWidth="1"/>
    <col min="8221" max="8448" width="14.42578125" style="250"/>
    <col min="8449" max="8449" width="6.5703125" style="250" customWidth="1"/>
    <col min="8450" max="8450" width="10.7109375" style="250" customWidth="1"/>
    <col min="8451" max="8451" width="17.5703125" style="250" customWidth="1"/>
    <col min="8452" max="8452" width="21.5703125" style="250" customWidth="1"/>
    <col min="8453" max="8453" width="52.28515625" style="250" customWidth="1"/>
    <col min="8454" max="8454" width="24.140625" style="250" customWidth="1"/>
    <col min="8455" max="8455" width="26.5703125" style="250" customWidth="1"/>
    <col min="8456" max="8456" width="25.85546875" style="250" customWidth="1"/>
    <col min="8457" max="8457" width="14" style="250" customWidth="1"/>
    <col min="8458" max="8458" width="18" style="250" customWidth="1"/>
    <col min="8459" max="8459" width="18.5703125" style="250" customWidth="1"/>
    <col min="8460" max="8460" width="20" style="250" customWidth="1"/>
    <col min="8461" max="8461" width="18.28515625" style="250" customWidth="1"/>
    <col min="8462" max="8463" width="18" style="250" customWidth="1"/>
    <col min="8464" max="8464" width="26.28515625" style="250" customWidth="1"/>
    <col min="8465" max="8465" width="24.85546875" style="250" customWidth="1"/>
    <col min="8466" max="8466" width="19.42578125" style="250" customWidth="1"/>
    <col min="8467" max="8467" width="28.140625" style="250" customWidth="1"/>
    <col min="8468" max="8468" width="97.7109375" style="250" customWidth="1"/>
    <col min="8469" max="8469" width="40.140625" style="250" customWidth="1"/>
    <col min="8470" max="8470" width="18.42578125" style="250" customWidth="1"/>
    <col min="8471" max="8471" width="19.42578125" style="250" customWidth="1"/>
    <col min="8472" max="8472" width="80.28515625" style="250" customWidth="1"/>
    <col min="8473" max="8473" width="31.140625" style="250" customWidth="1"/>
    <col min="8474" max="8474" width="14.42578125" style="250" customWidth="1"/>
    <col min="8475" max="8476" width="11" style="250" customWidth="1"/>
    <col min="8477" max="8704" width="14.42578125" style="250"/>
    <col min="8705" max="8705" width="6.5703125" style="250" customWidth="1"/>
    <col min="8706" max="8706" width="10.7109375" style="250" customWidth="1"/>
    <col min="8707" max="8707" width="17.5703125" style="250" customWidth="1"/>
    <col min="8708" max="8708" width="21.5703125" style="250" customWidth="1"/>
    <col min="8709" max="8709" width="52.28515625" style="250" customWidth="1"/>
    <col min="8710" max="8710" width="24.140625" style="250" customWidth="1"/>
    <col min="8711" max="8711" width="26.5703125" style="250" customWidth="1"/>
    <col min="8712" max="8712" width="25.85546875" style="250" customWidth="1"/>
    <col min="8713" max="8713" width="14" style="250" customWidth="1"/>
    <col min="8714" max="8714" width="18" style="250" customWidth="1"/>
    <col min="8715" max="8715" width="18.5703125" style="250" customWidth="1"/>
    <col min="8716" max="8716" width="20" style="250" customWidth="1"/>
    <col min="8717" max="8717" width="18.28515625" style="250" customWidth="1"/>
    <col min="8718" max="8719" width="18" style="250" customWidth="1"/>
    <col min="8720" max="8720" width="26.28515625" style="250" customWidth="1"/>
    <col min="8721" max="8721" width="24.85546875" style="250" customWidth="1"/>
    <col min="8722" max="8722" width="19.42578125" style="250" customWidth="1"/>
    <col min="8723" max="8723" width="28.140625" style="250" customWidth="1"/>
    <col min="8724" max="8724" width="97.7109375" style="250" customWidth="1"/>
    <col min="8725" max="8725" width="40.140625" style="250" customWidth="1"/>
    <col min="8726" max="8726" width="18.42578125" style="250" customWidth="1"/>
    <col min="8727" max="8727" width="19.42578125" style="250" customWidth="1"/>
    <col min="8728" max="8728" width="80.28515625" style="250" customWidth="1"/>
    <col min="8729" max="8729" width="31.140625" style="250" customWidth="1"/>
    <col min="8730" max="8730" width="14.42578125" style="250" customWidth="1"/>
    <col min="8731" max="8732" width="11" style="250" customWidth="1"/>
    <col min="8733" max="8960" width="14.42578125" style="250"/>
    <col min="8961" max="8961" width="6.5703125" style="250" customWidth="1"/>
    <col min="8962" max="8962" width="10.7109375" style="250" customWidth="1"/>
    <col min="8963" max="8963" width="17.5703125" style="250" customWidth="1"/>
    <col min="8964" max="8964" width="21.5703125" style="250" customWidth="1"/>
    <col min="8965" max="8965" width="52.28515625" style="250" customWidth="1"/>
    <col min="8966" max="8966" width="24.140625" style="250" customWidth="1"/>
    <col min="8967" max="8967" width="26.5703125" style="250" customWidth="1"/>
    <col min="8968" max="8968" width="25.85546875" style="250" customWidth="1"/>
    <col min="8969" max="8969" width="14" style="250" customWidth="1"/>
    <col min="8970" max="8970" width="18" style="250" customWidth="1"/>
    <col min="8971" max="8971" width="18.5703125" style="250" customWidth="1"/>
    <col min="8972" max="8972" width="20" style="250" customWidth="1"/>
    <col min="8973" max="8973" width="18.28515625" style="250" customWidth="1"/>
    <col min="8974" max="8975" width="18" style="250" customWidth="1"/>
    <col min="8976" max="8976" width="26.28515625" style="250" customWidth="1"/>
    <col min="8977" max="8977" width="24.85546875" style="250" customWidth="1"/>
    <col min="8978" max="8978" width="19.42578125" style="250" customWidth="1"/>
    <col min="8979" max="8979" width="28.140625" style="250" customWidth="1"/>
    <col min="8980" max="8980" width="97.7109375" style="250" customWidth="1"/>
    <col min="8981" max="8981" width="40.140625" style="250" customWidth="1"/>
    <col min="8982" max="8982" width="18.42578125" style="250" customWidth="1"/>
    <col min="8983" max="8983" width="19.42578125" style="250" customWidth="1"/>
    <col min="8984" max="8984" width="80.28515625" style="250" customWidth="1"/>
    <col min="8985" max="8985" width="31.140625" style="250" customWidth="1"/>
    <col min="8986" max="8986" width="14.42578125" style="250" customWidth="1"/>
    <col min="8987" max="8988" width="11" style="250" customWidth="1"/>
    <col min="8989" max="9216" width="14.42578125" style="250"/>
    <col min="9217" max="9217" width="6.5703125" style="250" customWidth="1"/>
    <col min="9218" max="9218" width="10.7109375" style="250" customWidth="1"/>
    <col min="9219" max="9219" width="17.5703125" style="250" customWidth="1"/>
    <col min="9220" max="9220" width="21.5703125" style="250" customWidth="1"/>
    <col min="9221" max="9221" width="52.28515625" style="250" customWidth="1"/>
    <col min="9222" max="9222" width="24.140625" style="250" customWidth="1"/>
    <col min="9223" max="9223" width="26.5703125" style="250" customWidth="1"/>
    <col min="9224" max="9224" width="25.85546875" style="250" customWidth="1"/>
    <col min="9225" max="9225" width="14" style="250" customWidth="1"/>
    <col min="9226" max="9226" width="18" style="250" customWidth="1"/>
    <col min="9227" max="9227" width="18.5703125" style="250" customWidth="1"/>
    <col min="9228" max="9228" width="20" style="250" customWidth="1"/>
    <col min="9229" max="9229" width="18.28515625" style="250" customWidth="1"/>
    <col min="9230" max="9231" width="18" style="250" customWidth="1"/>
    <col min="9232" max="9232" width="26.28515625" style="250" customWidth="1"/>
    <col min="9233" max="9233" width="24.85546875" style="250" customWidth="1"/>
    <col min="9234" max="9234" width="19.42578125" style="250" customWidth="1"/>
    <col min="9235" max="9235" width="28.140625" style="250" customWidth="1"/>
    <col min="9236" max="9236" width="97.7109375" style="250" customWidth="1"/>
    <col min="9237" max="9237" width="40.140625" style="250" customWidth="1"/>
    <col min="9238" max="9238" width="18.42578125" style="250" customWidth="1"/>
    <col min="9239" max="9239" width="19.42578125" style="250" customWidth="1"/>
    <col min="9240" max="9240" width="80.28515625" style="250" customWidth="1"/>
    <col min="9241" max="9241" width="31.140625" style="250" customWidth="1"/>
    <col min="9242" max="9242" width="14.42578125" style="250" customWidth="1"/>
    <col min="9243" max="9244" width="11" style="250" customWidth="1"/>
    <col min="9245" max="9472" width="14.42578125" style="250"/>
    <col min="9473" max="9473" width="6.5703125" style="250" customWidth="1"/>
    <col min="9474" max="9474" width="10.7109375" style="250" customWidth="1"/>
    <col min="9475" max="9475" width="17.5703125" style="250" customWidth="1"/>
    <col min="9476" max="9476" width="21.5703125" style="250" customWidth="1"/>
    <col min="9477" max="9477" width="52.28515625" style="250" customWidth="1"/>
    <col min="9478" max="9478" width="24.140625" style="250" customWidth="1"/>
    <col min="9479" max="9479" width="26.5703125" style="250" customWidth="1"/>
    <col min="9480" max="9480" width="25.85546875" style="250" customWidth="1"/>
    <col min="9481" max="9481" width="14" style="250" customWidth="1"/>
    <col min="9482" max="9482" width="18" style="250" customWidth="1"/>
    <col min="9483" max="9483" width="18.5703125" style="250" customWidth="1"/>
    <col min="9484" max="9484" width="20" style="250" customWidth="1"/>
    <col min="9485" max="9485" width="18.28515625" style="250" customWidth="1"/>
    <col min="9486" max="9487" width="18" style="250" customWidth="1"/>
    <col min="9488" max="9488" width="26.28515625" style="250" customWidth="1"/>
    <col min="9489" max="9489" width="24.85546875" style="250" customWidth="1"/>
    <col min="9490" max="9490" width="19.42578125" style="250" customWidth="1"/>
    <col min="9491" max="9491" width="28.140625" style="250" customWidth="1"/>
    <col min="9492" max="9492" width="97.7109375" style="250" customWidth="1"/>
    <col min="9493" max="9493" width="40.140625" style="250" customWidth="1"/>
    <col min="9494" max="9494" width="18.42578125" style="250" customWidth="1"/>
    <col min="9495" max="9495" width="19.42578125" style="250" customWidth="1"/>
    <col min="9496" max="9496" width="80.28515625" style="250" customWidth="1"/>
    <col min="9497" max="9497" width="31.140625" style="250" customWidth="1"/>
    <col min="9498" max="9498" width="14.42578125" style="250" customWidth="1"/>
    <col min="9499" max="9500" width="11" style="250" customWidth="1"/>
    <col min="9501" max="9728" width="14.42578125" style="250"/>
    <col min="9729" max="9729" width="6.5703125" style="250" customWidth="1"/>
    <col min="9730" max="9730" width="10.7109375" style="250" customWidth="1"/>
    <col min="9731" max="9731" width="17.5703125" style="250" customWidth="1"/>
    <col min="9732" max="9732" width="21.5703125" style="250" customWidth="1"/>
    <col min="9733" max="9733" width="52.28515625" style="250" customWidth="1"/>
    <col min="9734" max="9734" width="24.140625" style="250" customWidth="1"/>
    <col min="9735" max="9735" width="26.5703125" style="250" customWidth="1"/>
    <col min="9736" max="9736" width="25.85546875" style="250" customWidth="1"/>
    <col min="9737" max="9737" width="14" style="250" customWidth="1"/>
    <col min="9738" max="9738" width="18" style="250" customWidth="1"/>
    <col min="9739" max="9739" width="18.5703125" style="250" customWidth="1"/>
    <col min="9740" max="9740" width="20" style="250" customWidth="1"/>
    <col min="9741" max="9741" width="18.28515625" style="250" customWidth="1"/>
    <col min="9742" max="9743" width="18" style="250" customWidth="1"/>
    <col min="9744" max="9744" width="26.28515625" style="250" customWidth="1"/>
    <col min="9745" max="9745" width="24.85546875" style="250" customWidth="1"/>
    <col min="9746" max="9746" width="19.42578125" style="250" customWidth="1"/>
    <col min="9747" max="9747" width="28.140625" style="250" customWidth="1"/>
    <col min="9748" max="9748" width="97.7109375" style="250" customWidth="1"/>
    <col min="9749" max="9749" width="40.140625" style="250" customWidth="1"/>
    <col min="9750" max="9750" width="18.42578125" style="250" customWidth="1"/>
    <col min="9751" max="9751" width="19.42578125" style="250" customWidth="1"/>
    <col min="9752" max="9752" width="80.28515625" style="250" customWidth="1"/>
    <col min="9753" max="9753" width="31.140625" style="250" customWidth="1"/>
    <col min="9754" max="9754" width="14.42578125" style="250" customWidth="1"/>
    <col min="9755" max="9756" width="11" style="250" customWidth="1"/>
    <col min="9757" max="9984" width="14.42578125" style="250"/>
    <col min="9985" max="9985" width="6.5703125" style="250" customWidth="1"/>
    <col min="9986" max="9986" width="10.7109375" style="250" customWidth="1"/>
    <col min="9987" max="9987" width="17.5703125" style="250" customWidth="1"/>
    <col min="9988" max="9988" width="21.5703125" style="250" customWidth="1"/>
    <col min="9989" max="9989" width="52.28515625" style="250" customWidth="1"/>
    <col min="9990" max="9990" width="24.140625" style="250" customWidth="1"/>
    <col min="9991" max="9991" width="26.5703125" style="250" customWidth="1"/>
    <col min="9992" max="9992" width="25.85546875" style="250" customWidth="1"/>
    <col min="9993" max="9993" width="14" style="250" customWidth="1"/>
    <col min="9994" max="9994" width="18" style="250" customWidth="1"/>
    <col min="9995" max="9995" width="18.5703125" style="250" customWidth="1"/>
    <col min="9996" max="9996" width="20" style="250" customWidth="1"/>
    <col min="9997" max="9997" width="18.28515625" style="250" customWidth="1"/>
    <col min="9998" max="9999" width="18" style="250" customWidth="1"/>
    <col min="10000" max="10000" width="26.28515625" style="250" customWidth="1"/>
    <col min="10001" max="10001" width="24.85546875" style="250" customWidth="1"/>
    <col min="10002" max="10002" width="19.42578125" style="250" customWidth="1"/>
    <col min="10003" max="10003" width="28.140625" style="250" customWidth="1"/>
    <col min="10004" max="10004" width="97.7109375" style="250" customWidth="1"/>
    <col min="10005" max="10005" width="40.140625" style="250" customWidth="1"/>
    <col min="10006" max="10006" width="18.42578125" style="250" customWidth="1"/>
    <col min="10007" max="10007" width="19.42578125" style="250" customWidth="1"/>
    <col min="10008" max="10008" width="80.28515625" style="250" customWidth="1"/>
    <col min="10009" max="10009" width="31.140625" style="250" customWidth="1"/>
    <col min="10010" max="10010" width="14.42578125" style="250" customWidth="1"/>
    <col min="10011" max="10012" width="11" style="250" customWidth="1"/>
    <col min="10013" max="10240" width="14.42578125" style="250"/>
    <col min="10241" max="10241" width="6.5703125" style="250" customWidth="1"/>
    <col min="10242" max="10242" width="10.7109375" style="250" customWidth="1"/>
    <col min="10243" max="10243" width="17.5703125" style="250" customWidth="1"/>
    <col min="10244" max="10244" width="21.5703125" style="250" customWidth="1"/>
    <col min="10245" max="10245" width="52.28515625" style="250" customWidth="1"/>
    <col min="10246" max="10246" width="24.140625" style="250" customWidth="1"/>
    <col min="10247" max="10247" width="26.5703125" style="250" customWidth="1"/>
    <col min="10248" max="10248" width="25.85546875" style="250" customWidth="1"/>
    <col min="10249" max="10249" width="14" style="250" customWidth="1"/>
    <col min="10250" max="10250" width="18" style="250" customWidth="1"/>
    <col min="10251" max="10251" width="18.5703125" style="250" customWidth="1"/>
    <col min="10252" max="10252" width="20" style="250" customWidth="1"/>
    <col min="10253" max="10253" width="18.28515625" style="250" customWidth="1"/>
    <col min="10254" max="10255" width="18" style="250" customWidth="1"/>
    <col min="10256" max="10256" width="26.28515625" style="250" customWidth="1"/>
    <col min="10257" max="10257" width="24.85546875" style="250" customWidth="1"/>
    <col min="10258" max="10258" width="19.42578125" style="250" customWidth="1"/>
    <col min="10259" max="10259" width="28.140625" style="250" customWidth="1"/>
    <col min="10260" max="10260" width="97.7109375" style="250" customWidth="1"/>
    <col min="10261" max="10261" width="40.140625" style="250" customWidth="1"/>
    <col min="10262" max="10262" width="18.42578125" style="250" customWidth="1"/>
    <col min="10263" max="10263" width="19.42578125" style="250" customWidth="1"/>
    <col min="10264" max="10264" width="80.28515625" style="250" customWidth="1"/>
    <col min="10265" max="10265" width="31.140625" style="250" customWidth="1"/>
    <col min="10266" max="10266" width="14.42578125" style="250" customWidth="1"/>
    <col min="10267" max="10268" width="11" style="250" customWidth="1"/>
    <col min="10269" max="10496" width="14.42578125" style="250"/>
    <col min="10497" max="10497" width="6.5703125" style="250" customWidth="1"/>
    <col min="10498" max="10498" width="10.7109375" style="250" customWidth="1"/>
    <col min="10499" max="10499" width="17.5703125" style="250" customWidth="1"/>
    <col min="10500" max="10500" width="21.5703125" style="250" customWidth="1"/>
    <col min="10501" max="10501" width="52.28515625" style="250" customWidth="1"/>
    <col min="10502" max="10502" width="24.140625" style="250" customWidth="1"/>
    <col min="10503" max="10503" width="26.5703125" style="250" customWidth="1"/>
    <col min="10504" max="10504" width="25.85546875" style="250" customWidth="1"/>
    <col min="10505" max="10505" width="14" style="250" customWidth="1"/>
    <col min="10506" max="10506" width="18" style="250" customWidth="1"/>
    <col min="10507" max="10507" width="18.5703125" style="250" customWidth="1"/>
    <col min="10508" max="10508" width="20" style="250" customWidth="1"/>
    <col min="10509" max="10509" width="18.28515625" style="250" customWidth="1"/>
    <col min="10510" max="10511" width="18" style="250" customWidth="1"/>
    <col min="10512" max="10512" width="26.28515625" style="250" customWidth="1"/>
    <col min="10513" max="10513" width="24.85546875" style="250" customWidth="1"/>
    <col min="10514" max="10514" width="19.42578125" style="250" customWidth="1"/>
    <col min="10515" max="10515" width="28.140625" style="250" customWidth="1"/>
    <col min="10516" max="10516" width="97.7109375" style="250" customWidth="1"/>
    <col min="10517" max="10517" width="40.140625" style="250" customWidth="1"/>
    <col min="10518" max="10518" width="18.42578125" style="250" customWidth="1"/>
    <col min="10519" max="10519" width="19.42578125" style="250" customWidth="1"/>
    <col min="10520" max="10520" width="80.28515625" style="250" customWidth="1"/>
    <col min="10521" max="10521" width="31.140625" style="250" customWidth="1"/>
    <col min="10522" max="10522" width="14.42578125" style="250" customWidth="1"/>
    <col min="10523" max="10524" width="11" style="250" customWidth="1"/>
    <col min="10525" max="10752" width="14.42578125" style="250"/>
    <col min="10753" max="10753" width="6.5703125" style="250" customWidth="1"/>
    <col min="10754" max="10754" width="10.7109375" style="250" customWidth="1"/>
    <col min="10755" max="10755" width="17.5703125" style="250" customWidth="1"/>
    <col min="10756" max="10756" width="21.5703125" style="250" customWidth="1"/>
    <col min="10757" max="10757" width="52.28515625" style="250" customWidth="1"/>
    <col min="10758" max="10758" width="24.140625" style="250" customWidth="1"/>
    <col min="10759" max="10759" width="26.5703125" style="250" customWidth="1"/>
    <col min="10760" max="10760" width="25.85546875" style="250" customWidth="1"/>
    <col min="10761" max="10761" width="14" style="250" customWidth="1"/>
    <col min="10762" max="10762" width="18" style="250" customWidth="1"/>
    <col min="10763" max="10763" width="18.5703125" style="250" customWidth="1"/>
    <col min="10764" max="10764" width="20" style="250" customWidth="1"/>
    <col min="10765" max="10765" width="18.28515625" style="250" customWidth="1"/>
    <col min="10766" max="10767" width="18" style="250" customWidth="1"/>
    <col min="10768" max="10768" width="26.28515625" style="250" customWidth="1"/>
    <col min="10769" max="10769" width="24.85546875" style="250" customWidth="1"/>
    <col min="10770" max="10770" width="19.42578125" style="250" customWidth="1"/>
    <col min="10771" max="10771" width="28.140625" style="250" customWidth="1"/>
    <col min="10772" max="10772" width="97.7109375" style="250" customWidth="1"/>
    <col min="10773" max="10773" width="40.140625" style="250" customWidth="1"/>
    <col min="10774" max="10774" width="18.42578125" style="250" customWidth="1"/>
    <col min="10775" max="10775" width="19.42578125" style="250" customWidth="1"/>
    <col min="10776" max="10776" width="80.28515625" style="250" customWidth="1"/>
    <col min="10777" max="10777" width="31.140625" style="250" customWidth="1"/>
    <col min="10778" max="10778" width="14.42578125" style="250" customWidth="1"/>
    <col min="10779" max="10780" width="11" style="250" customWidth="1"/>
    <col min="10781" max="11008" width="14.42578125" style="250"/>
    <col min="11009" max="11009" width="6.5703125" style="250" customWidth="1"/>
    <col min="11010" max="11010" width="10.7109375" style="250" customWidth="1"/>
    <col min="11011" max="11011" width="17.5703125" style="250" customWidth="1"/>
    <col min="11012" max="11012" width="21.5703125" style="250" customWidth="1"/>
    <col min="11013" max="11013" width="52.28515625" style="250" customWidth="1"/>
    <col min="11014" max="11014" width="24.140625" style="250" customWidth="1"/>
    <col min="11015" max="11015" width="26.5703125" style="250" customWidth="1"/>
    <col min="11016" max="11016" width="25.85546875" style="250" customWidth="1"/>
    <col min="11017" max="11017" width="14" style="250" customWidth="1"/>
    <col min="11018" max="11018" width="18" style="250" customWidth="1"/>
    <col min="11019" max="11019" width="18.5703125" style="250" customWidth="1"/>
    <col min="11020" max="11020" width="20" style="250" customWidth="1"/>
    <col min="11021" max="11021" width="18.28515625" style="250" customWidth="1"/>
    <col min="11022" max="11023" width="18" style="250" customWidth="1"/>
    <col min="11024" max="11024" width="26.28515625" style="250" customWidth="1"/>
    <col min="11025" max="11025" width="24.85546875" style="250" customWidth="1"/>
    <col min="11026" max="11026" width="19.42578125" style="250" customWidth="1"/>
    <col min="11027" max="11027" width="28.140625" style="250" customWidth="1"/>
    <col min="11028" max="11028" width="97.7109375" style="250" customWidth="1"/>
    <col min="11029" max="11029" width="40.140625" style="250" customWidth="1"/>
    <col min="11030" max="11030" width="18.42578125" style="250" customWidth="1"/>
    <col min="11031" max="11031" width="19.42578125" style="250" customWidth="1"/>
    <col min="11032" max="11032" width="80.28515625" style="250" customWidth="1"/>
    <col min="11033" max="11033" width="31.140625" style="250" customWidth="1"/>
    <col min="11034" max="11034" width="14.42578125" style="250" customWidth="1"/>
    <col min="11035" max="11036" width="11" style="250" customWidth="1"/>
    <col min="11037" max="11264" width="14.42578125" style="250"/>
    <col min="11265" max="11265" width="6.5703125" style="250" customWidth="1"/>
    <col min="11266" max="11266" width="10.7109375" style="250" customWidth="1"/>
    <col min="11267" max="11267" width="17.5703125" style="250" customWidth="1"/>
    <col min="11268" max="11268" width="21.5703125" style="250" customWidth="1"/>
    <col min="11269" max="11269" width="52.28515625" style="250" customWidth="1"/>
    <col min="11270" max="11270" width="24.140625" style="250" customWidth="1"/>
    <col min="11271" max="11271" width="26.5703125" style="250" customWidth="1"/>
    <col min="11272" max="11272" width="25.85546875" style="250" customWidth="1"/>
    <col min="11273" max="11273" width="14" style="250" customWidth="1"/>
    <col min="11274" max="11274" width="18" style="250" customWidth="1"/>
    <col min="11275" max="11275" width="18.5703125" style="250" customWidth="1"/>
    <col min="11276" max="11276" width="20" style="250" customWidth="1"/>
    <col min="11277" max="11277" width="18.28515625" style="250" customWidth="1"/>
    <col min="11278" max="11279" width="18" style="250" customWidth="1"/>
    <col min="11280" max="11280" width="26.28515625" style="250" customWidth="1"/>
    <col min="11281" max="11281" width="24.85546875" style="250" customWidth="1"/>
    <col min="11282" max="11282" width="19.42578125" style="250" customWidth="1"/>
    <col min="11283" max="11283" width="28.140625" style="250" customWidth="1"/>
    <col min="11284" max="11284" width="97.7109375" style="250" customWidth="1"/>
    <col min="11285" max="11285" width="40.140625" style="250" customWidth="1"/>
    <col min="11286" max="11286" width="18.42578125" style="250" customWidth="1"/>
    <col min="11287" max="11287" width="19.42578125" style="250" customWidth="1"/>
    <col min="11288" max="11288" width="80.28515625" style="250" customWidth="1"/>
    <col min="11289" max="11289" width="31.140625" style="250" customWidth="1"/>
    <col min="11290" max="11290" width="14.42578125" style="250" customWidth="1"/>
    <col min="11291" max="11292" width="11" style="250" customWidth="1"/>
    <col min="11293" max="11520" width="14.42578125" style="250"/>
    <col min="11521" max="11521" width="6.5703125" style="250" customWidth="1"/>
    <col min="11522" max="11522" width="10.7109375" style="250" customWidth="1"/>
    <col min="11523" max="11523" width="17.5703125" style="250" customWidth="1"/>
    <col min="11524" max="11524" width="21.5703125" style="250" customWidth="1"/>
    <col min="11525" max="11525" width="52.28515625" style="250" customWidth="1"/>
    <col min="11526" max="11526" width="24.140625" style="250" customWidth="1"/>
    <col min="11527" max="11527" width="26.5703125" style="250" customWidth="1"/>
    <col min="11528" max="11528" width="25.85546875" style="250" customWidth="1"/>
    <col min="11529" max="11529" width="14" style="250" customWidth="1"/>
    <col min="11530" max="11530" width="18" style="250" customWidth="1"/>
    <col min="11531" max="11531" width="18.5703125" style="250" customWidth="1"/>
    <col min="11532" max="11532" width="20" style="250" customWidth="1"/>
    <col min="11533" max="11533" width="18.28515625" style="250" customWidth="1"/>
    <col min="11534" max="11535" width="18" style="250" customWidth="1"/>
    <col min="11536" max="11536" width="26.28515625" style="250" customWidth="1"/>
    <col min="11537" max="11537" width="24.85546875" style="250" customWidth="1"/>
    <col min="11538" max="11538" width="19.42578125" style="250" customWidth="1"/>
    <col min="11539" max="11539" width="28.140625" style="250" customWidth="1"/>
    <col min="11540" max="11540" width="97.7109375" style="250" customWidth="1"/>
    <col min="11541" max="11541" width="40.140625" style="250" customWidth="1"/>
    <col min="11542" max="11542" width="18.42578125" style="250" customWidth="1"/>
    <col min="11543" max="11543" width="19.42578125" style="250" customWidth="1"/>
    <col min="11544" max="11544" width="80.28515625" style="250" customWidth="1"/>
    <col min="11545" max="11545" width="31.140625" style="250" customWidth="1"/>
    <col min="11546" max="11546" width="14.42578125" style="250" customWidth="1"/>
    <col min="11547" max="11548" width="11" style="250" customWidth="1"/>
    <col min="11549" max="11776" width="14.42578125" style="250"/>
    <col min="11777" max="11777" width="6.5703125" style="250" customWidth="1"/>
    <col min="11778" max="11778" width="10.7109375" style="250" customWidth="1"/>
    <col min="11779" max="11779" width="17.5703125" style="250" customWidth="1"/>
    <col min="11780" max="11780" width="21.5703125" style="250" customWidth="1"/>
    <col min="11781" max="11781" width="52.28515625" style="250" customWidth="1"/>
    <col min="11782" max="11782" width="24.140625" style="250" customWidth="1"/>
    <col min="11783" max="11783" width="26.5703125" style="250" customWidth="1"/>
    <col min="11784" max="11784" width="25.85546875" style="250" customWidth="1"/>
    <col min="11785" max="11785" width="14" style="250" customWidth="1"/>
    <col min="11786" max="11786" width="18" style="250" customWidth="1"/>
    <col min="11787" max="11787" width="18.5703125" style="250" customWidth="1"/>
    <col min="11788" max="11788" width="20" style="250" customWidth="1"/>
    <col min="11789" max="11789" width="18.28515625" style="250" customWidth="1"/>
    <col min="11790" max="11791" width="18" style="250" customWidth="1"/>
    <col min="11792" max="11792" width="26.28515625" style="250" customWidth="1"/>
    <col min="11793" max="11793" width="24.85546875" style="250" customWidth="1"/>
    <col min="11794" max="11794" width="19.42578125" style="250" customWidth="1"/>
    <col min="11795" max="11795" width="28.140625" style="250" customWidth="1"/>
    <col min="11796" max="11796" width="97.7109375" style="250" customWidth="1"/>
    <col min="11797" max="11797" width="40.140625" style="250" customWidth="1"/>
    <col min="11798" max="11798" width="18.42578125" style="250" customWidth="1"/>
    <col min="11799" max="11799" width="19.42578125" style="250" customWidth="1"/>
    <col min="11800" max="11800" width="80.28515625" style="250" customWidth="1"/>
    <col min="11801" max="11801" width="31.140625" style="250" customWidth="1"/>
    <col min="11802" max="11802" width="14.42578125" style="250" customWidth="1"/>
    <col min="11803" max="11804" width="11" style="250" customWidth="1"/>
    <col min="11805" max="12032" width="14.42578125" style="250"/>
    <col min="12033" max="12033" width="6.5703125" style="250" customWidth="1"/>
    <col min="12034" max="12034" width="10.7109375" style="250" customWidth="1"/>
    <col min="12035" max="12035" width="17.5703125" style="250" customWidth="1"/>
    <col min="12036" max="12036" width="21.5703125" style="250" customWidth="1"/>
    <col min="12037" max="12037" width="52.28515625" style="250" customWidth="1"/>
    <col min="12038" max="12038" width="24.140625" style="250" customWidth="1"/>
    <col min="12039" max="12039" width="26.5703125" style="250" customWidth="1"/>
    <col min="12040" max="12040" width="25.85546875" style="250" customWidth="1"/>
    <col min="12041" max="12041" width="14" style="250" customWidth="1"/>
    <col min="12042" max="12042" width="18" style="250" customWidth="1"/>
    <col min="12043" max="12043" width="18.5703125" style="250" customWidth="1"/>
    <col min="12044" max="12044" width="20" style="250" customWidth="1"/>
    <col min="12045" max="12045" width="18.28515625" style="250" customWidth="1"/>
    <col min="12046" max="12047" width="18" style="250" customWidth="1"/>
    <col min="12048" max="12048" width="26.28515625" style="250" customWidth="1"/>
    <col min="12049" max="12049" width="24.85546875" style="250" customWidth="1"/>
    <col min="12050" max="12050" width="19.42578125" style="250" customWidth="1"/>
    <col min="12051" max="12051" width="28.140625" style="250" customWidth="1"/>
    <col min="12052" max="12052" width="97.7109375" style="250" customWidth="1"/>
    <col min="12053" max="12053" width="40.140625" style="250" customWidth="1"/>
    <col min="12054" max="12054" width="18.42578125" style="250" customWidth="1"/>
    <col min="12055" max="12055" width="19.42578125" style="250" customWidth="1"/>
    <col min="12056" max="12056" width="80.28515625" style="250" customWidth="1"/>
    <col min="12057" max="12057" width="31.140625" style="250" customWidth="1"/>
    <col min="12058" max="12058" width="14.42578125" style="250" customWidth="1"/>
    <col min="12059" max="12060" width="11" style="250" customWidth="1"/>
    <col min="12061" max="12288" width="14.42578125" style="250"/>
    <col min="12289" max="12289" width="6.5703125" style="250" customWidth="1"/>
    <col min="12290" max="12290" width="10.7109375" style="250" customWidth="1"/>
    <col min="12291" max="12291" width="17.5703125" style="250" customWidth="1"/>
    <col min="12292" max="12292" width="21.5703125" style="250" customWidth="1"/>
    <col min="12293" max="12293" width="52.28515625" style="250" customWidth="1"/>
    <col min="12294" max="12294" width="24.140625" style="250" customWidth="1"/>
    <col min="12295" max="12295" width="26.5703125" style="250" customWidth="1"/>
    <col min="12296" max="12296" width="25.85546875" style="250" customWidth="1"/>
    <col min="12297" max="12297" width="14" style="250" customWidth="1"/>
    <col min="12298" max="12298" width="18" style="250" customWidth="1"/>
    <col min="12299" max="12299" width="18.5703125" style="250" customWidth="1"/>
    <col min="12300" max="12300" width="20" style="250" customWidth="1"/>
    <col min="12301" max="12301" width="18.28515625" style="250" customWidth="1"/>
    <col min="12302" max="12303" width="18" style="250" customWidth="1"/>
    <col min="12304" max="12304" width="26.28515625" style="250" customWidth="1"/>
    <col min="12305" max="12305" width="24.85546875" style="250" customWidth="1"/>
    <col min="12306" max="12306" width="19.42578125" style="250" customWidth="1"/>
    <col min="12307" max="12307" width="28.140625" style="250" customWidth="1"/>
    <col min="12308" max="12308" width="97.7109375" style="250" customWidth="1"/>
    <col min="12309" max="12309" width="40.140625" style="250" customWidth="1"/>
    <col min="12310" max="12310" width="18.42578125" style="250" customWidth="1"/>
    <col min="12311" max="12311" width="19.42578125" style="250" customWidth="1"/>
    <col min="12312" max="12312" width="80.28515625" style="250" customWidth="1"/>
    <col min="12313" max="12313" width="31.140625" style="250" customWidth="1"/>
    <col min="12314" max="12314" width="14.42578125" style="250" customWidth="1"/>
    <col min="12315" max="12316" width="11" style="250" customWidth="1"/>
    <col min="12317" max="12544" width="14.42578125" style="250"/>
    <col min="12545" max="12545" width="6.5703125" style="250" customWidth="1"/>
    <col min="12546" max="12546" width="10.7109375" style="250" customWidth="1"/>
    <col min="12547" max="12547" width="17.5703125" style="250" customWidth="1"/>
    <col min="12548" max="12548" width="21.5703125" style="250" customWidth="1"/>
    <col min="12549" max="12549" width="52.28515625" style="250" customWidth="1"/>
    <col min="12550" max="12550" width="24.140625" style="250" customWidth="1"/>
    <col min="12551" max="12551" width="26.5703125" style="250" customWidth="1"/>
    <col min="12552" max="12552" width="25.85546875" style="250" customWidth="1"/>
    <col min="12553" max="12553" width="14" style="250" customWidth="1"/>
    <col min="12554" max="12554" width="18" style="250" customWidth="1"/>
    <col min="12555" max="12555" width="18.5703125" style="250" customWidth="1"/>
    <col min="12556" max="12556" width="20" style="250" customWidth="1"/>
    <col min="12557" max="12557" width="18.28515625" style="250" customWidth="1"/>
    <col min="12558" max="12559" width="18" style="250" customWidth="1"/>
    <col min="12560" max="12560" width="26.28515625" style="250" customWidth="1"/>
    <col min="12561" max="12561" width="24.85546875" style="250" customWidth="1"/>
    <col min="12562" max="12562" width="19.42578125" style="250" customWidth="1"/>
    <col min="12563" max="12563" width="28.140625" style="250" customWidth="1"/>
    <col min="12564" max="12564" width="97.7109375" style="250" customWidth="1"/>
    <col min="12565" max="12565" width="40.140625" style="250" customWidth="1"/>
    <col min="12566" max="12566" width="18.42578125" style="250" customWidth="1"/>
    <col min="12567" max="12567" width="19.42578125" style="250" customWidth="1"/>
    <col min="12568" max="12568" width="80.28515625" style="250" customWidth="1"/>
    <col min="12569" max="12569" width="31.140625" style="250" customWidth="1"/>
    <col min="12570" max="12570" width="14.42578125" style="250" customWidth="1"/>
    <col min="12571" max="12572" width="11" style="250" customWidth="1"/>
    <col min="12573" max="12800" width="14.42578125" style="250"/>
    <col min="12801" max="12801" width="6.5703125" style="250" customWidth="1"/>
    <col min="12802" max="12802" width="10.7109375" style="250" customWidth="1"/>
    <col min="12803" max="12803" width="17.5703125" style="250" customWidth="1"/>
    <col min="12804" max="12804" width="21.5703125" style="250" customWidth="1"/>
    <col min="12805" max="12805" width="52.28515625" style="250" customWidth="1"/>
    <col min="12806" max="12806" width="24.140625" style="250" customWidth="1"/>
    <col min="12807" max="12807" width="26.5703125" style="250" customWidth="1"/>
    <col min="12808" max="12808" width="25.85546875" style="250" customWidth="1"/>
    <col min="12809" max="12809" width="14" style="250" customWidth="1"/>
    <col min="12810" max="12810" width="18" style="250" customWidth="1"/>
    <col min="12811" max="12811" width="18.5703125" style="250" customWidth="1"/>
    <col min="12812" max="12812" width="20" style="250" customWidth="1"/>
    <col min="12813" max="12813" width="18.28515625" style="250" customWidth="1"/>
    <col min="12814" max="12815" width="18" style="250" customWidth="1"/>
    <col min="12816" max="12816" width="26.28515625" style="250" customWidth="1"/>
    <col min="12817" max="12817" width="24.85546875" style="250" customWidth="1"/>
    <col min="12818" max="12818" width="19.42578125" style="250" customWidth="1"/>
    <col min="12819" max="12819" width="28.140625" style="250" customWidth="1"/>
    <col min="12820" max="12820" width="97.7109375" style="250" customWidth="1"/>
    <col min="12821" max="12821" width="40.140625" style="250" customWidth="1"/>
    <col min="12822" max="12822" width="18.42578125" style="250" customWidth="1"/>
    <col min="12823" max="12823" width="19.42578125" style="250" customWidth="1"/>
    <col min="12824" max="12824" width="80.28515625" style="250" customWidth="1"/>
    <col min="12825" max="12825" width="31.140625" style="250" customWidth="1"/>
    <col min="12826" max="12826" width="14.42578125" style="250" customWidth="1"/>
    <col min="12827" max="12828" width="11" style="250" customWidth="1"/>
    <col min="12829" max="13056" width="14.42578125" style="250"/>
    <col min="13057" max="13057" width="6.5703125" style="250" customWidth="1"/>
    <col min="13058" max="13058" width="10.7109375" style="250" customWidth="1"/>
    <col min="13059" max="13059" width="17.5703125" style="250" customWidth="1"/>
    <col min="13060" max="13060" width="21.5703125" style="250" customWidth="1"/>
    <col min="13061" max="13061" width="52.28515625" style="250" customWidth="1"/>
    <col min="13062" max="13062" width="24.140625" style="250" customWidth="1"/>
    <col min="13063" max="13063" width="26.5703125" style="250" customWidth="1"/>
    <col min="13064" max="13064" width="25.85546875" style="250" customWidth="1"/>
    <col min="13065" max="13065" width="14" style="250" customWidth="1"/>
    <col min="13066" max="13066" width="18" style="250" customWidth="1"/>
    <col min="13067" max="13067" width="18.5703125" style="250" customWidth="1"/>
    <col min="13068" max="13068" width="20" style="250" customWidth="1"/>
    <col min="13069" max="13069" width="18.28515625" style="250" customWidth="1"/>
    <col min="13070" max="13071" width="18" style="250" customWidth="1"/>
    <col min="13072" max="13072" width="26.28515625" style="250" customWidth="1"/>
    <col min="13073" max="13073" width="24.85546875" style="250" customWidth="1"/>
    <col min="13074" max="13074" width="19.42578125" style="250" customWidth="1"/>
    <col min="13075" max="13075" width="28.140625" style="250" customWidth="1"/>
    <col min="13076" max="13076" width="97.7109375" style="250" customWidth="1"/>
    <col min="13077" max="13077" width="40.140625" style="250" customWidth="1"/>
    <col min="13078" max="13078" width="18.42578125" style="250" customWidth="1"/>
    <col min="13079" max="13079" width="19.42578125" style="250" customWidth="1"/>
    <col min="13080" max="13080" width="80.28515625" style="250" customWidth="1"/>
    <col min="13081" max="13081" width="31.140625" style="250" customWidth="1"/>
    <col min="13082" max="13082" width="14.42578125" style="250" customWidth="1"/>
    <col min="13083" max="13084" width="11" style="250" customWidth="1"/>
    <col min="13085" max="13312" width="14.42578125" style="250"/>
    <col min="13313" max="13313" width="6.5703125" style="250" customWidth="1"/>
    <col min="13314" max="13314" width="10.7109375" style="250" customWidth="1"/>
    <col min="13315" max="13315" width="17.5703125" style="250" customWidth="1"/>
    <col min="13316" max="13316" width="21.5703125" style="250" customWidth="1"/>
    <col min="13317" max="13317" width="52.28515625" style="250" customWidth="1"/>
    <col min="13318" max="13318" width="24.140625" style="250" customWidth="1"/>
    <col min="13319" max="13319" width="26.5703125" style="250" customWidth="1"/>
    <col min="13320" max="13320" width="25.85546875" style="250" customWidth="1"/>
    <col min="13321" max="13321" width="14" style="250" customWidth="1"/>
    <col min="13322" max="13322" width="18" style="250" customWidth="1"/>
    <col min="13323" max="13323" width="18.5703125" style="250" customWidth="1"/>
    <col min="13324" max="13324" width="20" style="250" customWidth="1"/>
    <col min="13325" max="13325" width="18.28515625" style="250" customWidth="1"/>
    <col min="13326" max="13327" width="18" style="250" customWidth="1"/>
    <col min="13328" max="13328" width="26.28515625" style="250" customWidth="1"/>
    <col min="13329" max="13329" width="24.85546875" style="250" customWidth="1"/>
    <col min="13330" max="13330" width="19.42578125" style="250" customWidth="1"/>
    <col min="13331" max="13331" width="28.140625" style="250" customWidth="1"/>
    <col min="13332" max="13332" width="97.7109375" style="250" customWidth="1"/>
    <col min="13333" max="13333" width="40.140625" style="250" customWidth="1"/>
    <col min="13334" max="13334" width="18.42578125" style="250" customWidth="1"/>
    <col min="13335" max="13335" width="19.42578125" style="250" customWidth="1"/>
    <col min="13336" max="13336" width="80.28515625" style="250" customWidth="1"/>
    <col min="13337" max="13337" width="31.140625" style="250" customWidth="1"/>
    <col min="13338" max="13338" width="14.42578125" style="250" customWidth="1"/>
    <col min="13339" max="13340" width="11" style="250" customWidth="1"/>
    <col min="13341" max="13568" width="14.42578125" style="250"/>
    <col min="13569" max="13569" width="6.5703125" style="250" customWidth="1"/>
    <col min="13570" max="13570" width="10.7109375" style="250" customWidth="1"/>
    <col min="13571" max="13571" width="17.5703125" style="250" customWidth="1"/>
    <col min="13572" max="13572" width="21.5703125" style="250" customWidth="1"/>
    <col min="13573" max="13573" width="52.28515625" style="250" customWidth="1"/>
    <col min="13574" max="13574" width="24.140625" style="250" customWidth="1"/>
    <col min="13575" max="13575" width="26.5703125" style="250" customWidth="1"/>
    <col min="13576" max="13576" width="25.85546875" style="250" customWidth="1"/>
    <col min="13577" max="13577" width="14" style="250" customWidth="1"/>
    <col min="13578" max="13578" width="18" style="250" customWidth="1"/>
    <col min="13579" max="13579" width="18.5703125" style="250" customWidth="1"/>
    <col min="13580" max="13580" width="20" style="250" customWidth="1"/>
    <col min="13581" max="13581" width="18.28515625" style="250" customWidth="1"/>
    <col min="13582" max="13583" width="18" style="250" customWidth="1"/>
    <col min="13584" max="13584" width="26.28515625" style="250" customWidth="1"/>
    <col min="13585" max="13585" width="24.85546875" style="250" customWidth="1"/>
    <col min="13586" max="13586" width="19.42578125" style="250" customWidth="1"/>
    <col min="13587" max="13587" width="28.140625" style="250" customWidth="1"/>
    <col min="13588" max="13588" width="97.7109375" style="250" customWidth="1"/>
    <col min="13589" max="13589" width="40.140625" style="250" customWidth="1"/>
    <col min="13590" max="13590" width="18.42578125" style="250" customWidth="1"/>
    <col min="13591" max="13591" width="19.42578125" style="250" customWidth="1"/>
    <col min="13592" max="13592" width="80.28515625" style="250" customWidth="1"/>
    <col min="13593" max="13593" width="31.140625" style="250" customWidth="1"/>
    <col min="13594" max="13594" width="14.42578125" style="250" customWidth="1"/>
    <col min="13595" max="13596" width="11" style="250" customWidth="1"/>
    <col min="13597" max="13824" width="14.42578125" style="250"/>
    <col min="13825" max="13825" width="6.5703125" style="250" customWidth="1"/>
    <col min="13826" max="13826" width="10.7109375" style="250" customWidth="1"/>
    <col min="13827" max="13827" width="17.5703125" style="250" customWidth="1"/>
    <col min="13828" max="13828" width="21.5703125" style="250" customWidth="1"/>
    <col min="13829" max="13829" width="52.28515625" style="250" customWidth="1"/>
    <col min="13830" max="13830" width="24.140625" style="250" customWidth="1"/>
    <col min="13831" max="13831" width="26.5703125" style="250" customWidth="1"/>
    <col min="13832" max="13832" width="25.85546875" style="250" customWidth="1"/>
    <col min="13833" max="13833" width="14" style="250" customWidth="1"/>
    <col min="13834" max="13834" width="18" style="250" customWidth="1"/>
    <col min="13835" max="13835" width="18.5703125" style="250" customWidth="1"/>
    <col min="13836" max="13836" width="20" style="250" customWidth="1"/>
    <col min="13837" max="13837" width="18.28515625" style="250" customWidth="1"/>
    <col min="13838" max="13839" width="18" style="250" customWidth="1"/>
    <col min="13840" max="13840" width="26.28515625" style="250" customWidth="1"/>
    <col min="13841" max="13841" width="24.85546875" style="250" customWidth="1"/>
    <col min="13842" max="13842" width="19.42578125" style="250" customWidth="1"/>
    <col min="13843" max="13843" width="28.140625" style="250" customWidth="1"/>
    <col min="13844" max="13844" width="97.7109375" style="250" customWidth="1"/>
    <col min="13845" max="13845" width="40.140625" style="250" customWidth="1"/>
    <col min="13846" max="13846" width="18.42578125" style="250" customWidth="1"/>
    <col min="13847" max="13847" width="19.42578125" style="250" customWidth="1"/>
    <col min="13848" max="13848" width="80.28515625" style="250" customWidth="1"/>
    <col min="13849" max="13849" width="31.140625" style="250" customWidth="1"/>
    <col min="13850" max="13850" width="14.42578125" style="250" customWidth="1"/>
    <col min="13851" max="13852" width="11" style="250" customWidth="1"/>
    <col min="13853" max="14080" width="14.42578125" style="250"/>
    <col min="14081" max="14081" width="6.5703125" style="250" customWidth="1"/>
    <col min="14082" max="14082" width="10.7109375" style="250" customWidth="1"/>
    <col min="14083" max="14083" width="17.5703125" style="250" customWidth="1"/>
    <col min="14084" max="14084" width="21.5703125" style="250" customWidth="1"/>
    <col min="14085" max="14085" width="52.28515625" style="250" customWidth="1"/>
    <col min="14086" max="14086" width="24.140625" style="250" customWidth="1"/>
    <col min="14087" max="14087" width="26.5703125" style="250" customWidth="1"/>
    <col min="14088" max="14088" width="25.85546875" style="250" customWidth="1"/>
    <col min="14089" max="14089" width="14" style="250" customWidth="1"/>
    <col min="14090" max="14090" width="18" style="250" customWidth="1"/>
    <col min="14091" max="14091" width="18.5703125" style="250" customWidth="1"/>
    <col min="14092" max="14092" width="20" style="250" customWidth="1"/>
    <col min="14093" max="14093" width="18.28515625" style="250" customWidth="1"/>
    <col min="14094" max="14095" width="18" style="250" customWidth="1"/>
    <col min="14096" max="14096" width="26.28515625" style="250" customWidth="1"/>
    <col min="14097" max="14097" width="24.85546875" style="250" customWidth="1"/>
    <col min="14098" max="14098" width="19.42578125" style="250" customWidth="1"/>
    <col min="14099" max="14099" width="28.140625" style="250" customWidth="1"/>
    <col min="14100" max="14100" width="97.7109375" style="250" customWidth="1"/>
    <col min="14101" max="14101" width="40.140625" style="250" customWidth="1"/>
    <col min="14102" max="14102" width="18.42578125" style="250" customWidth="1"/>
    <col min="14103" max="14103" width="19.42578125" style="250" customWidth="1"/>
    <col min="14104" max="14104" width="80.28515625" style="250" customWidth="1"/>
    <col min="14105" max="14105" width="31.140625" style="250" customWidth="1"/>
    <col min="14106" max="14106" width="14.42578125" style="250" customWidth="1"/>
    <col min="14107" max="14108" width="11" style="250" customWidth="1"/>
    <col min="14109" max="14336" width="14.42578125" style="250"/>
    <col min="14337" max="14337" width="6.5703125" style="250" customWidth="1"/>
    <col min="14338" max="14338" width="10.7109375" style="250" customWidth="1"/>
    <col min="14339" max="14339" width="17.5703125" style="250" customWidth="1"/>
    <col min="14340" max="14340" width="21.5703125" style="250" customWidth="1"/>
    <col min="14341" max="14341" width="52.28515625" style="250" customWidth="1"/>
    <col min="14342" max="14342" width="24.140625" style="250" customWidth="1"/>
    <col min="14343" max="14343" width="26.5703125" style="250" customWidth="1"/>
    <col min="14344" max="14344" width="25.85546875" style="250" customWidth="1"/>
    <col min="14345" max="14345" width="14" style="250" customWidth="1"/>
    <col min="14346" max="14346" width="18" style="250" customWidth="1"/>
    <col min="14347" max="14347" width="18.5703125" style="250" customWidth="1"/>
    <col min="14348" max="14348" width="20" style="250" customWidth="1"/>
    <col min="14349" max="14349" width="18.28515625" style="250" customWidth="1"/>
    <col min="14350" max="14351" width="18" style="250" customWidth="1"/>
    <col min="14352" max="14352" width="26.28515625" style="250" customWidth="1"/>
    <col min="14353" max="14353" width="24.85546875" style="250" customWidth="1"/>
    <col min="14354" max="14354" width="19.42578125" style="250" customWidth="1"/>
    <col min="14355" max="14355" width="28.140625" style="250" customWidth="1"/>
    <col min="14356" max="14356" width="97.7109375" style="250" customWidth="1"/>
    <col min="14357" max="14357" width="40.140625" style="250" customWidth="1"/>
    <col min="14358" max="14358" width="18.42578125" style="250" customWidth="1"/>
    <col min="14359" max="14359" width="19.42578125" style="250" customWidth="1"/>
    <col min="14360" max="14360" width="80.28515625" style="250" customWidth="1"/>
    <col min="14361" max="14361" width="31.140625" style="250" customWidth="1"/>
    <col min="14362" max="14362" width="14.42578125" style="250" customWidth="1"/>
    <col min="14363" max="14364" width="11" style="250" customWidth="1"/>
    <col min="14365" max="14592" width="14.42578125" style="250"/>
    <col min="14593" max="14593" width="6.5703125" style="250" customWidth="1"/>
    <col min="14594" max="14594" width="10.7109375" style="250" customWidth="1"/>
    <col min="14595" max="14595" width="17.5703125" style="250" customWidth="1"/>
    <col min="14596" max="14596" width="21.5703125" style="250" customWidth="1"/>
    <col min="14597" max="14597" width="52.28515625" style="250" customWidth="1"/>
    <col min="14598" max="14598" width="24.140625" style="250" customWidth="1"/>
    <col min="14599" max="14599" width="26.5703125" style="250" customWidth="1"/>
    <col min="14600" max="14600" width="25.85546875" style="250" customWidth="1"/>
    <col min="14601" max="14601" width="14" style="250" customWidth="1"/>
    <col min="14602" max="14602" width="18" style="250" customWidth="1"/>
    <col min="14603" max="14603" width="18.5703125" style="250" customWidth="1"/>
    <col min="14604" max="14604" width="20" style="250" customWidth="1"/>
    <col min="14605" max="14605" width="18.28515625" style="250" customWidth="1"/>
    <col min="14606" max="14607" width="18" style="250" customWidth="1"/>
    <col min="14608" max="14608" width="26.28515625" style="250" customWidth="1"/>
    <col min="14609" max="14609" width="24.85546875" style="250" customWidth="1"/>
    <col min="14610" max="14610" width="19.42578125" style="250" customWidth="1"/>
    <col min="14611" max="14611" width="28.140625" style="250" customWidth="1"/>
    <col min="14612" max="14612" width="97.7109375" style="250" customWidth="1"/>
    <col min="14613" max="14613" width="40.140625" style="250" customWidth="1"/>
    <col min="14614" max="14614" width="18.42578125" style="250" customWidth="1"/>
    <col min="14615" max="14615" width="19.42578125" style="250" customWidth="1"/>
    <col min="14616" max="14616" width="80.28515625" style="250" customWidth="1"/>
    <col min="14617" max="14617" width="31.140625" style="250" customWidth="1"/>
    <col min="14618" max="14618" width="14.42578125" style="250" customWidth="1"/>
    <col min="14619" max="14620" width="11" style="250" customWidth="1"/>
    <col min="14621" max="14848" width="14.42578125" style="250"/>
    <col min="14849" max="14849" width="6.5703125" style="250" customWidth="1"/>
    <col min="14850" max="14850" width="10.7109375" style="250" customWidth="1"/>
    <col min="14851" max="14851" width="17.5703125" style="250" customWidth="1"/>
    <col min="14852" max="14852" width="21.5703125" style="250" customWidth="1"/>
    <col min="14853" max="14853" width="52.28515625" style="250" customWidth="1"/>
    <col min="14854" max="14854" width="24.140625" style="250" customWidth="1"/>
    <col min="14855" max="14855" width="26.5703125" style="250" customWidth="1"/>
    <col min="14856" max="14856" width="25.85546875" style="250" customWidth="1"/>
    <col min="14857" max="14857" width="14" style="250" customWidth="1"/>
    <col min="14858" max="14858" width="18" style="250" customWidth="1"/>
    <col min="14859" max="14859" width="18.5703125" style="250" customWidth="1"/>
    <col min="14860" max="14860" width="20" style="250" customWidth="1"/>
    <col min="14861" max="14861" width="18.28515625" style="250" customWidth="1"/>
    <col min="14862" max="14863" width="18" style="250" customWidth="1"/>
    <col min="14864" max="14864" width="26.28515625" style="250" customWidth="1"/>
    <col min="14865" max="14865" width="24.85546875" style="250" customWidth="1"/>
    <col min="14866" max="14866" width="19.42578125" style="250" customWidth="1"/>
    <col min="14867" max="14867" width="28.140625" style="250" customWidth="1"/>
    <col min="14868" max="14868" width="97.7109375" style="250" customWidth="1"/>
    <col min="14869" max="14869" width="40.140625" style="250" customWidth="1"/>
    <col min="14870" max="14870" width="18.42578125" style="250" customWidth="1"/>
    <col min="14871" max="14871" width="19.42578125" style="250" customWidth="1"/>
    <col min="14872" max="14872" width="80.28515625" style="250" customWidth="1"/>
    <col min="14873" max="14873" width="31.140625" style="250" customWidth="1"/>
    <col min="14874" max="14874" width="14.42578125" style="250" customWidth="1"/>
    <col min="14875" max="14876" width="11" style="250" customWidth="1"/>
    <col min="14877" max="15104" width="14.42578125" style="250"/>
    <col min="15105" max="15105" width="6.5703125" style="250" customWidth="1"/>
    <col min="15106" max="15106" width="10.7109375" style="250" customWidth="1"/>
    <col min="15107" max="15107" width="17.5703125" style="250" customWidth="1"/>
    <col min="15108" max="15108" width="21.5703125" style="250" customWidth="1"/>
    <col min="15109" max="15109" width="52.28515625" style="250" customWidth="1"/>
    <col min="15110" max="15110" width="24.140625" style="250" customWidth="1"/>
    <col min="15111" max="15111" width="26.5703125" style="250" customWidth="1"/>
    <col min="15112" max="15112" width="25.85546875" style="250" customWidth="1"/>
    <col min="15113" max="15113" width="14" style="250" customWidth="1"/>
    <col min="15114" max="15114" width="18" style="250" customWidth="1"/>
    <col min="15115" max="15115" width="18.5703125" style="250" customWidth="1"/>
    <col min="15116" max="15116" width="20" style="250" customWidth="1"/>
    <col min="15117" max="15117" width="18.28515625" style="250" customWidth="1"/>
    <col min="15118" max="15119" width="18" style="250" customWidth="1"/>
    <col min="15120" max="15120" width="26.28515625" style="250" customWidth="1"/>
    <col min="15121" max="15121" width="24.85546875" style="250" customWidth="1"/>
    <col min="15122" max="15122" width="19.42578125" style="250" customWidth="1"/>
    <col min="15123" max="15123" width="28.140625" style="250" customWidth="1"/>
    <col min="15124" max="15124" width="97.7109375" style="250" customWidth="1"/>
    <col min="15125" max="15125" width="40.140625" style="250" customWidth="1"/>
    <col min="15126" max="15126" width="18.42578125" style="250" customWidth="1"/>
    <col min="15127" max="15127" width="19.42578125" style="250" customWidth="1"/>
    <col min="15128" max="15128" width="80.28515625" style="250" customWidth="1"/>
    <col min="15129" max="15129" width="31.140625" style="250" customWidth="1"/>
    <col min="15130" max="15130" width="14.42578125" style="250" customWidth="1"/>
    <col min="15131" max="15132" width="11" style="250" customWidth="1"/>
    <col min="15133" max="15360" width="14.42578125" style="250"/>
    <col min="15361" max="15361" width="6.5703125" style="250" customWidth="1"/>
    <col min="15362" max="15362" width="10.7109375" style="250" customWidth="1"/>
    <col min="15363" max="15363" width="17.5703125" style="250" customWidth="1"/>
    <col min="15364" max="15364" width="21.5703125" style="250" customWidth="1"/>
    <col min="15365" max="15365" width="52.28515625" style="250" customWidth="1"/>
    <col min="15366" max="15366" width="24.140625" style="250" customWidth="1"/>
    <col min="15367" max="15367" width="26.5703125" style="250" customWidth="1"/>
    <col min="15368" max="15368" width="25.85546875" style="250" customWidth="1"/>
    <col min="15369" max="15369" width="14" style="250" customWidth="1"/>
    <col min="15370" max="15370" width="18" style="250" customWidth="1"/>
    <col min="15371" max="15371" width="18.5703125" style="250" customWidth="1"/>
    <col min="15372" max="15372" width="20" style="250" customWidth="1"/>
    <col min="15373" max="15373" width="18.28515625" style="250" customWidth="1"/>
    <col min="15374" max="15375" width="18" style="250" customWidth="1"/>
    <col min="15376" max="15376" width="26.28515625" style="250" customWidth="1"/>
    <col min="15377" max="15377" width="24.85546875" style="250" customWidth="1"/>
    <col min="15378" max="15378" width="19.42578125" style="250" customWidth="1"/>
    <col min="15379" max="15379" width="28.140625" style="250" customWidth="1"/>
    <col min="15380" max="15380" width="97.7109375" style="250" customWidth="1"/>
    <col min="15381" max="15381" width="40.140625" style="250" customWidth="1"/>
    <col min="15382" max="15382" width="18.42578125" style="250" customWidth="1"/>
    <col min="15383" max="15383" width="19.42578125" style="250" customWidth="1"/>
    <col min="15384" max="15384" width="80.28515625" style="250" customWidth="1"/>
    <col min="15385" max="15385" width="31.140625" style="250" customWidth="1"/>
    <col min="15386" max="15386" width="14.42578125" style="250" customWidth="1"/>
    <col min="15387" max="15388" width="11" style="250" customWidth="1"/>
    <col min="15389" max="15616" width="14.42578125" style="250"/>
    <col min="15617" max="15617" width="6.5703125" style="250" customWidth="1"/>
    <col min="15618" max="15618" width="10.7109375" style="250" customWidth="1"/>
    <col min="15619" max="15619" width="17.5703125" style="250" customWidth="1"/>
    <col min="15620" max="15620" width="21.5703125" style="250" customWidth="1"/>
    <col min="15621" max="15621" width="52.28515625" style="250" customWidth="1"/>
    <col min="15622" max="15622" width="24.140625" style="250" customWidth="1"/>
    <col min="15623" max="15623" width="26.5703125" style="250" customWidth="1"/>
    <col min="15624" max="15624" width="25.85546875" style="250" customWidth="1"/>
    <col min="15625" max="15625" width="14" style="250" customWidth="1"/>
    <col min="15626" max="15626" width="18" style="250" customWidth="1"/>
    <col min="15627" max="15627" width="18.5703125" style="250" customWidth="1"/>
    <col min="15628" max="15628" width="20" style="250" customWidth="1"/>
    <col min="15629" max="15629" width="18.28515625" style="250" customWidth="1"/>
    <col min="15630" max="15631" width="18" style="250" customWidth="1"/>
    <col min="15632" max="15632" width="26.28515625" style="250" customWidth="1"/>
    <col min="15633" max="15633" width="24.85546875" style="250" customWidth="1"/>
    <col min="15634" max="15634" width="19.42578125" style="250" customWidth="1"/>
    <col min="15635" max="15635" width="28.140625" style="250" customWidth="1"/>
    <col min="15636" max="15636" width="97.7109375" style="250" customWidth="1"/>
    <col min="15637" max="15637" width="40.140625" style="250" customWidth="1"/>
    <col min="15638" max="15638" width="18.42578125" style="250" customWidth="1"/>
    <col min="15639" max="15639" width="19.42578125" style="250" customWidth="1"/>
    <col min="15640" max="15640" width="80.28515625" style="250" customWidth="1"/>
    <col min="15641" max="15641" width="31.140625" style="250" customWidth="1"/>
    <col min="15642" max="15642" width="14.42578125" style="250" customWidth="1"/>
    <col min="15643" max="15644" width="11" style="250" customWidth="1"/>
    <col min="15645" max="15872" width="14.42578125" style="250"/>
    <col min="15873" max="15873" width="6.5703125" style="250" customWidth="1"/>
    <col min="15874" max="15874" width="10.7109375" style="250" customWidth="1"/>
    <col min="15875" max="15875" width="17.5703125" style="250" customWidth="1"/>
    <col min="15876" max="15876" width="21.5703125" style="250" customWidth="1"/>
    <col min="15877" max="15877" width="52.28515625" style="250" customWidth="1"/>
    <col min="15878" max="15878" width="24.140625" style="250" customWidth="1"/>
    <col min="15879" max="15879" width="26.5703125" style="250" customWidth="1"/>
    <col min="15880" max="15880" width="25.85546875" style="250" customWidth="1"/>
    <col min="15881" max="15881" width="14" style="250" customWidth="1"/>
    <col min="15882" max="15882" width="18" style="250" customWidth="1"/>
    <col min="15883" max="15883" width="18.5703125" style="250" customWidth="1"/>
    <col min="15884" max="15884" width="20" style="250" customWidth="1"/>
    <col min="15885" max="15885" width="18.28515625" style="250" customWidth="1"/>
    <col min="15886" max="15887" width="18" style="250" customWidth="1"/>
    <col min="15888" max="15888" width="26.28515625" style="250" customWidth="1"/>
    <col min="15889" max="15889" width="24.85546875" style="250" customWidth="1"/>
    <col min="15890" max="15890" width="19.42578125" style="250" customWidth="1"/>
    <col min="15891" max="15891" width="28.140625" style="250" customWidth="1"/>
    <col min="15892" max="15892" width="97.7109375" style="250" customWidth="1"/>
    <col min="15893" max="15893" width="40.140625" style="250" customWidth="1"/>
    <col min="15894" max="15894" width="18.42578125" style="250" customWidth="1"/>
    <col min="15895" max="15895" width="19.42578125" style="250" customWidth="1"/>
    <col min="15896" max="15896" width="80.28515625" style="250" customWidth="1"/>
    <col min="15897" max="15897" width="31.140625" style="250" customWidth="1"/>
    <col min="15898" max="15898" width="14.42578125" style="250" customWidth="1"/>
    <col min="15899" max="15900" width="11" style="250" customWidth="1"/>
    <col min="15901" max="16128" width="14.42578125" style="250"/>
    <col min="16129" max="16129" width="6.5703125" style="250" customWidth="1"/>
    <col min="16130" max="16130" width="10.7109375" style="250" customWidth="1"/>
    <col min="16131" max="16131" width="17.5703125" style="250" customWidth="1"/>
    <col min="16132" max="16132" width="21.5703125" style="250" customWidth="1"/>
    <col min="16133" max="16133" width="52.28515625" style="250" customWidth="1"/>
    <col min="16134" max="16134" width="24.140625" style="250" customWidth="1"/>
    <col min="16135" max="16135" width="26.5703125" style="250" customWidth="1"/>
    <col min="16136" max="16136" width="25.85546875" style="250" customWidth="1"/>
    <col min="16137" max="16137" width="14" style="250" customWidth="1"/>
    <col min="16138" max="16138" width="18" style="250" customWidth="1"/>
    <col min="16139" max="16139" width="18.5703125" style="250" customWidth="1"/>
    <col min="16140" max="16140" width="20" style="250" customWidth="1"/>
    <col min="16141" max="16141" width="18.28515625" style="250" customWidth="1"/>
    <col min="16142" max="16143" width="18" style="250" customWidth="1"/>
    <col min="16144" max="16144" width="26.28515625" style="250" customWidth="1"/>
    <col min="16145" max="16145" width="24.85546875" style="250" customWidth="1"/>
    <col min="16146" max="16146" width="19.42578125" style="250" customWidth="1"/>
    <col min="16147" max="16147" width="28.140625" style="250" customWidth="1"/>
    <col min="16148" max="16148" width="97.7109375" style="250" customWidth="1"/>
    <col min="16149" max="16149" width="40.140625" style="250" customWidth="1"/>
    <col min="16150" max="16150" width="18.42578125" style="250" customWidth="1"/>
    <col min="16151" max="16151" width="19.42578125" style="250" customWidth="1"/>
    <col min="16152" max="16152" width="80.28515625" style="250" customWidth="1"/>
    <col min="16153" max="16153" width="31.140625" style="250" customWidth="1"/>
    <col min="16154" max="16154" width="14.42578125" style="250" customWidth="1"/>
    <col min="16155" max="16156" width="11" style="250" customWidth="1"/>
    <col min="16157" max="16384" width="14.42578125" style="250"/>
  </cols>
  <sheetData>
    <row r="1" spans="1:26" ht="26.25" hidden="1" thickBot="1" x14ac:dyDescent="0.4">
      <c r="A1" s="2"/>
      <c r="B1" s="64"/>
      <c r="C1" s="65" t="s">
        <v>1</v>
      </c>
      <c r="D1" s="65" t="s">
        <v>2</v>
      </c>
      <c r="E1" s="5"/>
      <c r="F1" s="6" t="s">
        <v>3</v>
      </c>
      <c r="G1" s="6" t="s">
        <v>137</v>
      </c>
      <c r="H1" s="6" t="s">
        <v>5</v>
      </c>
      <c r="I1" s="6" t="s">
        <v>7</v>
      </c>
      <c r="J1" s="6" t="s">
        <v>158</v>
      </c>
      <c r="K1" s="1"/>
      <c r="L1" s="8"/>
      <c r="M1" s="7"/>
      <c r="N1" s="7"/>
      <c r="O1" s="539"/>
      <c r="P1" s="539"/>
      <c r="Q1" s="539"/>
      <c r="R1" s="539"/>
      <c r="S1" s="1"/>
      <c r="T1" s="1"/>
      <c r="U1" s="1"/>
      <c r="V1" s="1"/>
      <c r="W1" s="1"/>
      <c r="X1" s="1"/>
      <c r="Y1" s="1"/>
    </row>
    <row r="2" spans="1:26" s="55" customFormat="1" ht="26.25" hidden="1" thickBot="1" x14ac:dyDescent="0.25">
      <c r="A2" s="51"/>
      <c r="B2" s="63"/>
      <c r="C2" s="66" t="s">
        <v>8</v>
      </c>
      <c r="D2" s="67" t="s">
        <v>9</v>
      </c>
      <c r="E2" s="58"/>
      <c r="F2" s="70" t="s">
        <v>10</v>
      </c>
      <c r="G2" s="71" t="s">
        <v>154</v>
      </c>
      <c r="H2" s="70" t="s">
        <v>24</v>
      </c>
      <c r="I2" s="125" t="s">
        <v>142</v>
      </c>
      <c r="J2" s="56" t="s">
        <v>156</v>
      </c>
      <c r="K2" s="51"/>
      <c r="L2" s="52"/>
      <c r="M2" s="54"/>
      <c r="N2" s="54"/>
      <c r="O2" s="540"/>
      <c r="P2" s="540"/>
      <c r="Q2" s="540"/>
      <c r="R2" s="540"/>
      <c r="S2" s="51"/>
      <c r="T2" s="51"/>
      <c r="U2" s="51"/>
      <c r="V2" s="51"/>
      <c r="W2" s="51"/>
      <c r="X2" s="51"/>
      <c r="Y2" s="51"/>
    </row>
    <row r="3" spans="1:26" s="55" customFormat="1" ht="26.25" hidden="1" thickBot="1" x14ac:dyDescent="0.25">
      <c r="A3" s="51"/>
      <c r="B3" s="63"/>
      <c r="C3" s="66" t="s">
        <v>14</v>
      </c>
      <c r="D3" s="67" t="s">
        <v>15</v>
      </c>
      <c r="E3" s="58"/>
      <c r="F3" s="70" t="s">
        <v>128</v>
      </c>
      <c r="G3" s="71" t="s">
        <v>11</v>
      </c>
      <c r="H3" s="71" t="s">
        <v>140</v>
      </c>
      <c r="I3" s="127" t="s">
        <v>143</v>
      </c>
      <c r="J3" s="56" t="s">
        <v>159</v>
      </c>
      <c r="K3" s="51"/>
      <c r="L3" s="52"/>
      <c r="M3" s="54"/>
      <c r="N3" s="54"/>
      <c r="O3" s="540"/>
      <c r="P3" s="540"/>
      <c r="Q3" s="540"/>
      <c r="R3" s="540"/>
      <c r="S3" s="51"/>
      <c r="T3" s="51"/>
      <c r="U3" s="51"/>
      <c r="V3" s="51"/>
      <c r="W3" s="51"/>
      <c r="X3" s="51"/>
      <c r="Y3" s="51"/>
    </row>
    <row r="4" spans="1:26" s="55" customFormat="1" ht="26.25" hidden="1" thickBot="1" x14ac:dyDescent="0.25">
      <c r="A4" s="51"/>
      <c r="B4" s="63"/>
      <c r="C4" s="66" t="s">
        <v>119</v>
      </c>
      <c r="D4" s="67" t="s">
        <v>123</v>
      </c>
      <c r="E4" s="58"/>
      <c r="F4" s="70" t="s">
        <v>129</v>
      </c>
      <c r="G4" s="71" t="s">
        <v>138</v>
      </c>
      <c r="H4" s="59"/>
      <c r="I4" s="126" t="s">
        <v>30</v>
      </c>
      <c r="J4" s="56" t="s">
        <v>157</v>
      </c>
      <c r="K4" s="51"/>
      <c r="L4" s="52"/>
      <c r="M4" s="54"/>
      <c r="N4" s="54"/>
      <c r="O4" s="540"/>
      <c r="P4" s="540"/>
      <c r="Q4" s="540"/>
      <c r="R4" s="540"/>
      <c r="S4" s="51"/>
      <c r="T4" s="51"/>
      <c r="U4" s="51"/>
      <c r="V4" s="51"/>
      <c r="W4" s="51"/>
      <c r="X4" s="51"/>
      <c r="Y4" s="51"/>
    </row>
    <row r="5" spans="1:26" s="55" customFormat="1" ht="39" hidden="1" thickBot="1" x14ac:dyDescent="0.25">
      <c r="A5" s="51"/>
      <c r="B5" s="63"/>
      <c r="C5" s="67" t="s">
        <v>117</v>
      </c>
      <c r="D5" s="67" t="s">
        <v>125</v>
      </c>
      <c r="E5" s="58"/>
      <c r="F5" s="71" t="s">
        <v>130</v>
      </c>
      <c r="G5" s="71" t="s">
        <v>17</v>
      </c>
      <c r="H5" s="57"/>
      <c r="I5" s="56"/>
      <c r="J5" s="56"/>
      <c r="K5" s="51"/>
      <c r="L5" s="52"/>
      <c r="M5" s="54"/>
      <c r="N5" s="54"/>
      <c r="O5" s="540"/>
      <c r="P5" s="540"/>
      <c r="Q5" s="540"/>
      <c r="R5" s="540"/>
      <c r="S5" s="51"/>
      <c r="T5" s="51"/>
      <c r="U5" s="51"/>
      <c r="V5" s="51"/>
      <c r="W5" s="51"/>
      <c r="X5" s="51"/>
      <c r="Y5" s="51"/>
    </row>
    <row r="6" spans="1:26" s="55" customFormat="1" ht="39" hidden="1" thickBot="1" x14ac:dyDescent="0.25">
      <c r="A6" s="51"/>
      <c r="B6" s="63"/>
      <c r="C6" s="66" t="s">
        <v>38</v>
      </c>
      <c r="D6" s="67" t="s">
        <v>124</v>
      </c>
      <c r="F6" s="71" t="s">
        <v>131</v>
      </c>
      <c r="G6" s="57"/>
      <c r="H6" s="57"/>
      <c r="I6" s="56"/>
      <c r="J6" s="56"/>
      <c r="K6" s="51"/>
      <c r="L6" s="52"/>
      <c r="M6" s="54"/>
      <c r="N6" s="54"/>
      <c r="O6" s="540"/>
      <c r="P6" s="540"/>
      <c r="Q6" s="540"/>
      <c r="R6" s="540"/>
      <c r="S6" s="51"/>
      <c r="T6" s="51"/>
      <c r="U6" s="51"/>
      <c r="V6" s="51"/>
      <c r="W6" s="51"/>
      <c r="X6" s="51"/>
      <c r="Y6" s="51"/>
    </row>
    <row r="7" spans="1:26" s="55" customFormat="1" ht="26.25" hidden="1" thickBot="1" x14ac:dyDescent="0.25">
      <c r="A7" s="51"/>
      <c r="B7" s="63"/>
      <c r="C7" s="66" t="s">
        <v>42</v>
      </c>
      <c r="D7" s="67" t="s">
        <v>126</v>
      </c>
      <c r="E7" s="58"/>
      <c r="F7" s="59"/>
      <c r="G7" s="57"/>
      <c r="H7" s="57"/>
      <c r="I7" s="60"/>
      <c r="J7" s="60"/>
      <c r="K7" s="51"/>
      <c r="L7" s="52"/>
      <c r="M7" s="54"/>
      <c r="N7" s="54"/>
      <c r="O7" s="540"/>
      <c r="P7" s="540"/>
      <c r="Q7" s="540"/>
      <c r="R7" s="540"/>
      <c r="S7" s="51"/>
      <c r="T7" s="51"/>
      <c r="U7" s="51"/>
      <c r="V7" s="51"/>
      <c r="W7" s="51"/>
      <c r="X7" s="51"/>
      <c r="Y7" s="51"/>
    </row>
    <row r="8" spans="1:26" s="55" customFormat="1" ht="26.25" hidden="1" thickBot="1" x14ac:dyDescent="0.25">
      <c r="A8" s="51"/>
      <c r="B8" s="63"/>
      <c r="C8" s="66" t="s">
        <v>45</v>
      </c>
      <c r="D8" s="67" t="s">
        <v>35</v>
      </c>
      <c r="E8" s="58"/>
      <c r="F8" s="59"/>
      <c r="G8" s="57"/>
      <c r="H8" s="57"/>
      <c r="I8" s="56"/>
      <c r="J8" s="56"/>
      <c r="K8" s="51"/>
      <c r="L8" s="52"/>
      <c r="M8" s="54"/>
      <c r="N8" s="54"/>
      <c r="O8" s="540"/>
      <c r="P8" s="540"/>
      <c r="Q8" s="540"/>
      <c r="R8" s="540"/>
      <c r="S8" s="51"/>
      <c r="T8" s="51"/>
      <c r="U8" s="51"/>
      <c r="V8" s="51"/>
      <c r="W8" s="51"/>
      <c r="X8" s="51"/>
      <c r="Y8" s="51"/>
    </row>
    <row r="9" spans="1:26" s="55" customFormat="1" ht="51.75" hidden="1" thickBot="1" x14ac:dyDescent="0.25">
      <c r="A9" s="51"/>
      <c r="B9" s="63"/>
      <c r="C9" s="66" t="s">
        <v>120</v>
      </c>
      <c r="D9" s="67" t="s">
        <v>39</v>
      </c>
      <c r="E9" s="58"/>
      <c r="F9" s="57"/>
      <c r="G9" s="57"/>
      <c r="H9" s="57"/>
      <c r="I9" s="56"/>
      <c r="J9" s="56"/>
      <c r="K9" s="51"/>
      <c r="L9" s="52"/>
      <c r="M9" s="54"/>
      <c r="N9" s="54"/>
      <c r="O9" s="540"/>
      <c r="P9" s="540"/>
      <c r="Q9" s="540"/>
      <c r="R9" s="540"/>
      <c r="S9" s="51"/>
      <c r="T9" s="51"/>
      <c r="U9" s="51"/>
      <c r="V9" s="51"/>
      <c r="W9" s="51"/>
      <c r="X9" s="51"/>
      <c r="Y9" s="51"/>
    </row>
    <row r="10" spans="1:26" s="55" customFormat="1" ht="26.25" hidden="1" thickBot="1" x14ac:dyDescent="0.25">
      <c r="A10" s="51"/>
      <c r="B10" s="63"/>
      <c r="C10" s="66" t="s">
        <v>50</v>
      </c>
      <c r="D10" s="67" t="s">
        <v>43</v>
      </c>
      <c r="E10" s="58"/>
      <c r="F10" s="57"/>
      <c r="G10" s="57"/>
      <c r="H10" s="57"/>
      <c r="I10" s="56"/>
      <c r="J10" s="56"/>
      <c r="K10" s="51"/>
      <c r="L10" s="52"/>
      <c r="M10" s="54"/>
      <c r="N10" s="54"/>
      <c r="O10" s="540"/>
      <c r="P10" s="540"/>
      <c r="Q10" s="540"/>
      <c r="R10" s="540"/>
      <c r="S10" s="51"/>
      <c r="T10" s="51"/>
      <c r="U10" s="51"/>
      <c r="V10" s="51"/>
      <c r="W10" s="51"/>
      <c r="X10" s="51"/>
      <c r="Y10" s="51"/>
    </row>
    <row r="11" spans="1:26" s="55" customFormat="1" ht="39" hidden="1" thickBot="1" x14ac:dyDescent="0.25">
      <c r="A11" s="51"/>
      <c r="B11" s="63"/>
      <c r="C11" s="66" t="s">
        <v>52</v>
      </c>
      <c r="D11" s="67" t="s">
        <v>132</v>
      </c>
      <c r="E11" s="58"/>
      <c r="F11" s="57"/>
      <c r="G11" s="57"/>
      <c r="H11" s="57"/>
      <c r="I11" s="56"/>
      <c r="J11" s="56"/>
      <c r="K11" s="51"/>
      <c r="L11" s="52"/>
      <c r="M11" s="54"/>
      <c r="N11" s="54"/>
      <c r="O11" s="540"/>
      <c r="P11" s="540"/>
      <c r="Q11" s="540"/>
      <c r="R11" s="540"/>
      <c r="S11" s="51"/>
      <c r="T11" s="51"/>
      <c r="U11" s="51"/>
      <c r="V11" s="51"/>
      <c r="W11" s="51"/>
      <c r="X11" s="51"/>
      <c r="Y11" s="51"/>
    </row>
    <row r="12" spans="1:26" s="55" customFormat="1" ht="26.25" hidden="1" thickBot="1" x14ac:dyDescent="0.25">
      <c r="A12" s="51"/>
      <c r="B12" s="63"/>
      <c r="C12" s="66" t="s">
        <v>54</v>
      </c>
      <c r="D12" s="67" t="s">
        <v>127</v>
      </c>
      <c r="E12" s="58"/>
      <c r="F12" s="61"/>
      <c r="G12" s="61"/>
      <c r="H12" s="61"/>
      <c r="I12" s="62"/>
      <c r="J12" s="54"/>
      <c r="K12" s="54"/>
      <c r="L12" s="51"/>
      <c r="M12" s="52"/>
      <c r="N12" s="54"/>
      <c r="O12" s="540"/>
      <c r="P12" s="540"/>
      <c r="Q12" s="540"/>
      <c r="R12" s="540"/>
      <c r="S12" s="54"/>
      <c r="T12" s="51"/>
      <c r="U12" s="51"/>
      <c r="V12" s="51"/>
      <c r="W12" s="51"/>
      <c r="X12" s="51"/>
      <c r="Y12" s="51"/>
      <c r="Z12" s="51"/>
    </row>
    <row r="13" spans="1:26" s="55" customFormat="1" ht="39" hidden="1" thickBot="1" x14ac:dyDescent="0.25">
      <c r="A13" s="51"/>
      <c r="B13" s="63"/>
      <c r="C13" s="66" t="s">
        <v>55</v>
      </c>
      <c r="D13" s="67" t="s">
        <v>53</v>
      </c>
      <c r="E13" s="58"/>
      <c r="F13" s="61"/>
      <c r="G13" s="61"/>
      <c r="H13" s="61"/>
      <c r="I13" s="62"/>
      <c r="J13" s="54"/>
      <c r="K13" s="54"/>
      <c r="L13" s="51"/>
      <c r="M13" s="52"/>
      <c r="N13" s="54"/>
      <c r="O13" s="540"/>
      <c r="P13" s="540"/>
      <c r="Q13" s="540"/>
      <c r="R13" s="540"/>
      <c r="S13" s="54"/>
      <c r="T13" s="51"/>
      <c r="U13" s="51"/>
      <c r="V13" s="51"/>
      <c r="W13" s="51"/>
      <c r="X13" s="51"/>
      <c r="Y13" s="51"/>
      <c r="Z13" s="51"/>
    </row>
    <row r="14" spans="1:26" s="55" customFormat="1" ht="26.25" hidden="1" thickBot="1" x14ac:dyDescent="0.25">
      <c r="A14" s="51"/>
      <c r="B14" s="63"/>
      <c r="C14" s="67" t="s">
        <v>121</v>
      </c>
      <c r="D14" s="68"/>
      <c r="E14" s="58"/>
      <c r="F14" s="61"/>
      <c r="G14" s="61"/>
      <c r="H14" s="61"/>
      <c r="I14" s="62"/>
      <c r="J14" s="54"/>
      <c r="K14" s="54"/>
      <c r="L14" s="51"/>
      <c r="M14" s="52"/>
      <c r="N14" s="54"/>
      <c r="O14" s="540"/>
      <c r="P14" s="540"/>
      <c r="Q14" s="540"/>
      <c r="R14" s="540"/>
      <c r="S14" s="54"/>
      <c r="T14" s="51"/>
      <c r="U14" s="51"/>
      <c r="V14" s="51"/>
      <c r="W14" s="51"/>
      <c r="X14" s="51"/>
      <c r="Y14" s="51"/>
      <c r="Z14" s="51"/>
    </row>
    <row r="15" spans="1:26" s="55" customFormat="1" ht="39" hidden="1" thickBot="1" x14ac:dyDescent="0.25">
      <c r="A15" s="51"/>
      <c r="B15" s="63"/>
      <c r="C15" s="69" t="s">
        <v>21</v>
      </c>
      <c r="D15" s="67"/>
      <c r="E15" s="58"/>
      <c r="F15" s="61"/>
      <c r="G15" s="61"/>
      <c r="H15" s="61"/>
      <c r="I15" s="62"/>
      <c r="J15" s="54"/>
      <c r="K15" s="54"/>
      <c r="L15" s="51"/>
      <c r="M15" s="52"/>
      <c r="N15" s="54"/>
      <c r="O15" s="540"/>
      <c r="P15" s="540"/>
      <c r="Q15" s="540"/>
      <c r="R15" s="540"/>
      <c r="S15" s="54"/>
      <c r="T15" s="51"/>
      <c r="U15" s="51"/>
      <c r="V15" s="51"/>
      <c r="W15" s="51"/>
      <c r="X15" s="51"/>
      <c r="Y15" s="51"/>
      <c r="Z15" s="51"/>
    </row>
    <row r="16" spans="1:26" ht="24" hidden="1" thickBot="1" x14ac:dyDescent="0.4">
      <c r="A16" s="2"/>
      <c r="B16" s="1"/>
      <c r="C16" s="1"/>
      <c r="D16" s="1"/>
      <c r="E16" s="14"/>
      <c r="F16" s="1"/>
      <c r="G16" s="14"/>
      <c r="H16" s="14"/>
      <c r="I16" s="7"/>
      <c r="J16" s="7"/>
      <c r="K16" s="7"/>
      <c r="L16" s="7"/>
      <c r="M16" s="8"/>
      <c r="N16" s="7"/>
      <c r="O16" s="539"/>
      <c r="P16" s="539"/>
      <c r="Q16" s="539"/>
      <c r="R16" s="539"/>
      <c r="S16" s="7"/>
      <c r="T16" s="15"/>
      <c r="U16" s="15"/>
      <c r="V16" s="15"/>
      <c r="W16" s="1"/>
      <c r="X16" s="16"/>
      <c r="Y16" s="16"/>
      <c r="Z16" s="1"/>
    </row>
    <row r="17" spans="1:27" ht="20.25" x14ac:dyDescent="0.25">
      <c r="A17" s="767"/>
      <c r="B17" s="697"/>
      <c r="C17" s="698"/>
      <c r="D17" s="773" t="s">
        <v>56</v>
      </c>
      <c r="E17" s="774"/>
      <c r="F17" s="774"/>
      <c r="G17" s="774"/>
      <c r="H17" s="774"/>
      <c r="I17" s="774"/>
      <c r="J17" s="774"/>
      <c r="K17" s="774"/>
      <c r="L17" s="774"/>
      <c r="M17" s="774"/>
      <c r="N17" s="774"/>
      <c r="O17" s="774"/>
      <c r="P17" s="774"/>
      <c r="Q17" s="774"/>
      <c r="R17" s="774"/>
      <c r="S17" s="774"/>
      <c r="T17" s="774"/>
      <c r="U17" s="774"/>
      <c r="V17" s="774"/>
      <c r="W17" s="775"/>
      <c r="X17" s="90" t="s">
        <v>57</v>
      </c>
      <c r="Z17" s="1"/>
    </row>
    <row r="18" spans="1:27" ht="20.25" x14ac:dyDescent="0.25">
      <c r="A18" s="768"/>
      <c r="B18" s="769"/>
      <c r="C18" s="770"/>
      <c r="D18" s="776"/>
      <c r="E18" s="777"/>
      <c r="F18" s="777"/>
      <c r="G18" s="777"/>
      <c r="H18" s="777"/>
      <c r="I18" s="777"/>
      <c r="J18" s="777"/>
      <c r="K18" s="777"/>
      <c r="L18" s="777"/>
      <c r="M18" s="777"/>
      <c r="N18" s="777"/>
      <c r="O18" s="777"/>
      <c r="P18" s="777"/>
      <c r="Q18" s="777"/>
      <c r="R18" s="777"/>
      <c r="S18" s="777"/>
      <c r="T18" s="777"/>
      <c r="U18" s="777"/>
      <c r="V18" s="777"/>
      <c r="W18" s="778"/>
      <c r="X18" s="141" t="s">
        <v>1034</v>
      </c>
      <c r="Z18" s="1"/>
    </row>
    <row r="19" spans="1:27" ht="20.25" x14ac:dyDescent="0.25">
      <c r="A19" s="768"/>
      <c r="B19" s="769"/>
      <c r="C19" s="770"/>
      <c r="D19" s="776"/>
      <c r="E19" s="777"/>
      <c r="F19" s="777"/>
      <c r="G19" s="777"/>
      <c r="H19" s="777"/>
      <c r="I19" s="777"/>
      <c r="J19" s="777"/>
      <c r="K19" s="777"/>
      <c r="L19" s="777"/>
      <c r="M19" s="777"/>
      <c r="N19" s="777"/>
      <c r="O19" s="777"/>
      <c r="P19" s="777"/>
      <c r="Q19" s="777"/>
      <c r="R19" s="777"/>
      <c r="S19" s="777"/>
      <c r="T19" s="777"/>
      <c r="U19" s="777"/>
      <c r="V19" s="777"/>
      <c r="W19" s="778"/>
      <c r="X19" s="142" t="s">
        <v>1035</v>
      </c>
      <c r="Z19" s="1"/>
    </row>
    <row r="20" spans="1:27" ht="21" thickBot="1" x14ac:dyDescent="0.3">
      <c r="A20" s="771"/>
      <c r="B20" s="655"/>
      <c r="C20" s="772"/>
      <c r="D20" s="779"/>
      <c r="E20" s="780"/>
      <c r="F20" s="780"/>
      <c r="G20" s="780"/>
      <c r="H20" s="780"/>
      <c r="I20" s="780"/>
      <c r="J20" s="780"/>
      <c r="K20" s="780"/>
      <c r="L20" s="780"/>
      <c r="M20" s="780"/>
      <c r="N20" s="780"/>
      <c r="O20" s="780"/>
      <c r="P20" s="780"/>
      <c r="Q20" s="780"/>
      <c r="R20" s="780"/>
      <c r="S20" s="780"/>
      <c r="T20" s="780"/>
      <c r="U20" s="780"/>
      <c r="V20" s="780"/>
      <c r="W20" s="781"/>
      <c r="X20" s="91" t="s">
        <v>58</v>
      </c>
      <c r="Z20" s="1"/>
    </row>
    <row r="21" spans="1:27" ht="24" thickBot="1" x14ac:dyDescent="0.3">
      <c r="A21" s="17"/>
      <c r="B21" s="18"/>
      <c r="C21" s="18"/>
      <c r="D21" s="18"/>
      <c r="E21" s="19"/>
      <c r="F21" s="20"/>
      <c r="G21" s="21"/>
      <c r="H21" s="21"/>
      <c r="I21" s="20"/>
      <c r="J21" s="20"/>
      <c r="K21" s="20"/>
      <c r="L21" s="20"/>
      <c r="M21" s="20"/>
      <c r="N21" s="20"/>
      <c r="O21" s="541"/>
      <c r="P21" s="541"/>
      <c r="Q21" s="541"/>
      <c r="R21" s="541"/>
      <c r="S21" s="224"/>
      <c r="T21" s="22"/>
      <c r="U21" s="22"/>
      <c r="V21" s="20"/>
      <c r="W21" s="20"/>
      <c r="X21" s="21"/>
    </row>
    <row r="22" spans="1:27" ht="21" thickBot="1" x14ac:dyDescent="0.3">
      <c r="A22" s="857" t="s">
        <v>59</v>
      </c>
      <c r="B22" s="858"/>
      <c r="C22" s="859"/>
      <c r="D22" s="23"/>
      <c r="E22" s="871" t="str">
        <f>CONCATENATE("INFORME DE SEGUIMIENTO DEL PROCESO ",A23)</f>
        <v>INFORME DE SEGUIMIENTO DEL PROCESO GESTIÓN FINANCIERA</v>
      </c>
      <c r="F22" s="872"/>
      <c r="G22" s="21"/>
      <c r="H22" s="863" t="s">
        <v>60</v>
      </c>
      <c r="I22" s="864"/>
      <c r="J22" s="865"/>
      <c r="K22" s="83"/>
      <c r="L22" s="84"/>
      <c r="M22" s="84"/>
      <c r="N22" s="84"/>
      <c r="O22" s="84"/>
      <c r="P22" s="84"/>
      <c r="Q22" s="87"/>
      <c r="R22" s="87"/>
      <c r="S22" s="87"/>
      <c r="T22" s="87"/>
      <c r="U22" s="87"/>
      <c r="V22" s="174"/>
      <c r="W22" s="87"/>
      <c r="X22" s="86"/>
    </row>
    <row r="23" spans="1:27" ht="36.75" thickBot="1" x14ac:dyDescent="0.3">
      <c r="A23" s="874" t="s">
        <v>54</v>
      </c>
      <c r="B23" s="875"/>
      <c r="C23" s="876"/>
      <c r="D23" s="23"/>
      <c r="E23" s="93" t="s">
        <v>144</v>
      </c>
      <c r="F23" s="94">
        <f>COUNTA(E31:E36)</f>
        <v>3</v>
      </c>
      <c r="G23" s="21"/>
      <c r="H23" s="866" t="s">
        <v>66</v>
      </c>
      <c r="I23" s="867"/>
      <c r="J23" s="94">
        <f>COUNTIF(I31:I43,"Acción correctiva")</f>
        <v>2</v>
      </c>
      <c r="K23" s="88"/>
      <c r="L23" s="84"/>
      <c r="M23" s="84"/>
      <c r="N23" s="84"/>
      <c r="O23" s="84"/>
      <c r="P23" s="84"/>
      <c r="Q23" s="87"/>
      <c r="R23" s="87"/>
      <c r="S23" s="87"/>
      <c r="T23" s="87"/>
      <c r="U23" s="86"/>
      <c r="V23" s="175"/>
      <c r="W23" s="23"/>
      <c r="X23" s="86"/>
    </row>
    <row r="24" spans="1:27" ht="39.75" customHeight="1" thickBot="1" x14ac:dyDescent="0.4">
      <c r="A24" s="27"/>
      <c r="B24" s="23"/>
      <c r="C24" s="23"/>
      <c r="D24" s="28"/>
      <c r="E24" s="95" t="s">
        <v>61</v>
      </c>
      <c r="F24" s="96">
        <f>COUNTA(H31:H36)</f>
        <v>3</v>
      </c>
      <c r="G24" s="24"/>
      <c r="H24" s="868" t="s">
        <v>149</v>
      </c>
      <c r="I24" s="869"/>
      <c r="J24" s="99">
        <f>COUNTIF(I31:I43,"Acción Preventiva y/o de mejora")</f>
        <v>1</v>
      </c>
      <c r="K24" s="88"/>
      <c r="L24" s="84"/>
      <c r="M24" s="84"/>
      <c r="N24" s="84"/>
      <c r="O24" s="84"/>
      <c r="P24" s="84"/>
      <c r="Q24" s="87"/>
      <c r="R24" s="88"/>
      <c r="S24" s="88"/>
      <c r="T24" s="88"/>
      <c r="U24" s="86"/>
      <c r="V24" s="175"/>
      <c r="W24" s="23"/>
      <c r="X24" s="86"/>
    </row>
    <row r="25" spans="1:27" ht="39.75" customHeight="1" x14ac:dyDescent="0.35">
      <c r="A25" s="27"/>
      <c r="B25" s="23"/>
      <c r="C25" s="23"/>
      <c r="D25" s="33"/>
      <c r="E25" s="97" t="s">
        <v>145</v>
      </c>
      <c r="F25" s="96">
        <f>COUNTIF(W31:W36, "Vencida")</f>
        <v>0</v>
      </c>
      <c r="G25" s="24"/>
      <c r="H25" s="870"/>
      <c r="I25" s="870"/>
      <c r="J25" s="89"/>
      <c r="K25" s="88"/>
      <c r="L25" s="84"/>
      <c r="M25" s="84"/>
      <c r="N25" s="84"/>
      <c r="O25" s="84"/>
      <c r="P25" s="84"/>
      <c r="Q25" s="87"/>
      <c r="R25" s="88"/>
      <c r="S25" s="88"/>
      <c r="T25" s="88"/>
      <c r="U25" s="86"/>
      <c r="V25" s="175"/>
      <c r="W25" s="23"/>
      <c r="X25" s="47"/>
    </row>
    <row r="26" spans="1:27" ht="39.75" customHeight="1" x14ac:dyDescent="0.35">
      <c r="A26" s="27"/>
      <c r="B26" s="23"/>
      <c r="C26" s="23"/>
      <c r="D26" s="28"/>
      <c r="E26" s="97" t="s">
        <v>146</v>
      </c>
      <c r="F26" s="270">
        <f>COUNTIF(W31:W36, "En ejecución")</f>
        <v>2</v>
      </c>
      <c r="G26" s="24"/>
      <c r="H26" s="870"/>
      <c r="I26" s="870"/>
      <c r="J26" s="251"/>
      <c r="K26" s="89"/>
      <c r="L26" s="84"/>
      <c r="M26" s="84"/>
      <c r="N26" s="84"/>
      <c r="O26" s="84"/>
      <c r="P26" s="84"/>
      <c r="Q26" s="87"/>
      <c r="R26" s="88"/>
      <c r="S26" s="88"/>
      <c r="T26" s="88"/>
      <c r="U26" s="86"/>
      <c r="V26" s="175"/>
      <c r="W26" s="23"/>
      <c r="X26" s="47"/>
    </row>
    <row r="27" spans="1:27" ht="30.75" customHeight="1" thickBot="1" x14ac:dyDescent="0.4">
      <c r="A27" s="27"/>
      <c r="B27" s="23"/>
      <c r="C27" s="23"/>
      <c r="D27" s="33"/>
      <c r="E27" s="98" t="s">
        <v>148</v>
      </c>
      <c r="F27" s="99">
        <f>COUNTIF(W31:W36, "Cerrada")</f>
        <v>0</v>
      </c>
      <c r="G27" s="24"/>
      <c r="H27" s="25"/>
      <c r="I27" s="85"/>
      <c r="J27" s="84"/>
      <c r="K27" s="84"/>
      <c r="L27" s="84"/>
      <c r="M27" s="84"/>
      <c r="N27" s="84"/>
      <c r="O27" s="84"/>
      <c r="P27" s="84"/>
      <c r="Q27" s="87"/>
      <c r="R27" s="88"/>
      <c r="S27" s="88"/>
      <c r="T27" s="88"/>
      <c r="U27" s="86"/>
      <c r="V27" s="175"/>
      <c r="W27" s="23"/>
      <c r="X27" s="47"/>
    </row>
    <row r="28" spans="1:27" ht="24.75" thickBot="1" x14ac:dyDescent="0.4">
      <c r="A28" s="27"/>
      <c r="B28" s="23"/>
      <c r="C28" s="23"/>
      <c r="D28" s="23"/>
      <c r="E28" s="79"/>
      <c r="F28" s="80"/>
      <c r="G28" s="24"/>
      <c r="H28" s="25"/>
      <c r="I28" s="81"/>
      <c r="J28" s="82"/>
      <c r="K28" s="81"/>
      <c r="L28" s="82"/>
      <c r="M28" s="92"/>
      <c r="N28" s="26"/>
      <c r="O28" s="542"/>
      <c r="P28" s="542"/>
      <c r="Q28" s="542"/>
      <c r="R28" s="541"/>
      <c r="S28" s="224"/>
      <c r="T28" s="20"/>
      <c r="U28" s="20"/>
      <c r="V28" s="20"/>
      <c r="W28" s="20"/>
      <c r="X28" s="20"/>
    </row>
    <row r="29" spans="1:27" s="73" customFormat="1" ht="24" thickBot="1" x14ac:dyDescent="0.25">
      <c r="A29" s="791" t="s">
        <v>73</v>
      </c>
      <c r="B29" s="792"/>
      <c r="C29" s="792"/>
      <c r="D29" s="792"/>
      <c r="E29" s="792"/>
      <c r="F29" s="792"/>
      <c r="G29" s="793"/>
      <c r="H29" s="764" t="s">
        <v>74</v>
      </c>
      <c r="I29" s="765"/>
      <c r="J29" s="765"/>
      <c r="K29" s="765"/>
      <c r="L29" s="765"/>
      <c r="M29" s="765"/>
      <c r="N29" s="766"/>
      <c r="O29" s="782" t="s">
        <v>75</v>
      </c>
      <c r="P29" s="873"/>
      <c r="Q29" s="873"/>
      <c r="R29" s="873"/>
      <c r="S29" s="783"/>
      <c r="T29" s="784" t="s">
        <v>141</v>
      </c>
      <c r="U29" s="785"/>
      <c r="V29" s="785"/>
      <c r="W29" s="785"/>
      <c r="X29" s="786"/>
      <c r="Y29" s="75"/>
      <c r="Z29" s="76"/>
      <c r="AA29" s="77"/>
    </row>
    <row r="30" spans="1:27" ht="64.5" thickBot="1" x14ac:dyDescent="0.3">
      <c r="A30" s="153" t="s">
        <v>147</v>
      </c>
      <c r="B30" s="154" t="s">
        <v>3</v>
      </c>
      <c r="C30" s="154" t="s">
        <v>77</v>
      </c>
      <c r="D30" s="154" t="s">
        <v>133</v>
      </c>
      <c r="E30" s="154" t="s">
        <v>134</v>
      </c>
      <c r="F30" s="154" t="s">
        <v>135</v>
      </c>
      <c r="G30" s="155" t="s">
        <v>136</v>
      </c>
      <c r="H30" s="156" t="s">
        <v>139</v>
      </c>
      <c r="I30" s="154" t="s">
        <v>5</v>
      </c>
      <c r="J30" s="154" t="s">
        <v>78</v>
      </c>
      <c r="K30" s="157" t="s">
        <v>79</v>
      </c>
      <c r="L30" s="157" t="s">
        <v>81</v>
      </c>
      <c r="M30" s="157" t="s">
        <v>82</v>
      </c>
      <c r="N30" s="158" t="s">
        <v>83</v>
      </c>
      <c r="O30" s="833" t="s">
        <v>84</v>
      </c>
      <c r="P30" s="834"/>
      <c r="Q30" s="834"/>
      <c r="R30" s="835"/>
      <c r="S30" s="158" t="s">
        <v>85</v>
      </c>
      <c r="T30" s="159" t="s">
        <v>84</v>
      </c>
      <c r="U30" s="157" t="s">
        <v>85</v>
      </c>
      <c r="V30" s="157" t="s">
        <v>158</v>
      </c>
      <c r="W30" s="157" t="s">
        <v>86</v>
      </c>
      <c r="X30" s="158" t="s">
        <v>155</v>
      </c>
      <c r="Y30" s="74"/>
      <c r="Z30" s="78"/>
      <c r="AA30" s="78"/>
    </row>
    <row r="31" spans="1:27" s="55" customFormat="1" ht="165.75" x14ac:dyDescent="0.2">
      <c r="A31" s="583">
        <v>1</v>
      </c>
      <c r="B31" s="225" t="s">
        <v>10</v>
      </c>
      <c r="C31" s="575" t="s">
        <v>951</v>
      </c>
      <c r="D31" s="576">
        <v>43665</v>
      </c>
      <c r="E31" s="577" t="s">
        <v>952</v>
      </c>
      <c r="F31" s="584" t="s">
        <v>154</v>
      </c>
      <c r="G31" s="578" t="s">
        <v>1005</v>
      </c>
      <c r="H31" s="577" t="s">
        <v>1006</v>
      </c>
      <c r="I31" s="225" t="s">
        <v>24</v>
      </c>
      <c r="J31" s="225" t="s">
        <v>953</v>
      </c>
      <c r="K31" s="225" t="s">
        <v>954</v>
      </c>
      <c r="L31" s="579">
        <v>43678</v>
      </c>
      <c r="M31" s="579">
        <v>43678</v>
      </c>
      <c r="N31" s="579">
        <v>43830</v>
      </c>
      <c r="O31" s="916" t="s">
        <v>1007</v>
      </c>
      <c r="P31" s="916"/>
      <c r="Q31" s="916"/>
      <c r="R31" s="916"/>
      <c r="S31" s="580" t="s">
        <v>1004</v>
      </c>
      <c r="T31" s="580" t="s">
        <v>1008</v>
      </c>
      <c r="U31" s="580"/>
      <c r="V31" s="69" t="s">
        <v>156</v>
      </c>
      <c r="W31" s="559" t="s">
        <v>143</v>
      </c>
      <c r="X31" s="581" t="s">
        <v>1009</v>
      </c>
    </row>
    <row r="32" spans="1:27" s="55" customFormat="1" ht="408" x14ac:dyDescent="0.2">
      <c r="A32" s="583">
        <v>2</v>
      </c>
      <c r="B32" s="225" t="s">
        <v>10</v>
      </c>
      <c r="C32" s="575" t="s">
        <v>951</v>
      </c>
      <c r="D32" s="576">
        <v>43665</v>
      </c>
      <c r="E32" s="577" t="s">
        <v>956</v>
      </c>
      <c r="F32" s="584" t="s">
        <v>154</v>
      </c>
      <c r="G32" s="577" t="s">
        <v>1010</v>
      </c>
      <c r="H32" s="577" t="s">
        <v>1011</v>
      </c>
      <c r="I32" s="225" t="s">
        <v>24</v>
      </c>
      <c r="J32" s="225" t="s">
        <v>955</v>
      </c>
      <c r="K32" s="225" t="s">
        <v>954</v>
      </c>
      <c r="L32" s="579">
        <v>43678</v>
      </c>
      <c r="M32" s="579">
        <v>43678</v>
      </c>
      <c r="N32" s="579">
        <v>43830</v>
      </c>
      <c r="O32" s="916" t="s">
        <v>1012</v>
      </c>
      <c r="P32" s="916"/>
      <c r="Q32" s="916"/>
      <c r="R32" s="916"/>
      <c r="S32" s="580" t="s">
        <v>1013</v>
      </c>
      <c r="T32" s="580" t="s">
        <v>1014</v>
      </c>
      <c r="U32" s="570" t="s">
        <v>975</v>
      </c>
      <c r="V32" s="69" t="s">
        <v>156</v>
      </c>
      <c r="W32" s="559" t="s">
        <v>143</v>
      </c>
      <c r="X32" s="582" t="s">
        <v>1015</v>
      </c>
    </row>
    <row r="33" spans="1:26" s="55" customFormat="1" ht="104.25" customHeight="1" x14ac:dyDescent="0.2">
      <c r="A33" s="583">
        <v>3</v>
      </c>
      <c r="B33" s="190" t="s">
        <v>129</v>
      </c>
      <c r="C33" s="505" t="s">
        <v>39</v>
      </c>
      <c r="D33" s="195">
        <v>43920</v>
      </c>
      <c r="E33" s="559" t="s">
        <v>1016</v>
      </c>
      <c r="F33" s="559" t="s">
        <v>138</v>
      </c>
      <c r="G33" s="565" t="s">
        <v>980</v>
      </c>
      <c r="H33" s="565" t="s">
        <v>981</v>
      </c>
      <c r="I33" s="559" t="s">
        <v>140</v>
      </c>
      <c r="J33" s="559" t="s">
        <v>1017</v>
      </c>
      <c r="K33" s="252" t="s">
        <v>982</v>
      </c>
      <c r="L33" s="195">
        <v>43921</v>
      </c>
      <c r="M33" s="560">
        <v>43922</v>
      </c>
      <c r="N33" s="195">
        <v>44012</v>
      </c>
      <c r="O33" s="585"/>
      <c r="P33" s="585"/>
      <c r="Q33" s="585"/>
      <c r="R33" s="585"/>
      <c r="S33" s="585"/>
      <c r="T33" s="585"/>
      <c r="U33" s="585"/>
      <c r="V33" s="177"/>
      <c r="W33" s="585"/>
      <c r="X33" s="585"/>
    </row>
    <row r="40" spans="1:26" x14ac:dyDescent="0.25">
      <c r="A40" s="1"/>
      <c r="B40" s="1"/>
      <c r="C40" s="1"/>
      <c r="D40" s="1"/>
      <c r="E40" s="16"/>
      <c r="F40" s="1"/>
      <c r="G40" s="271"/>
      <c r="H40" s="271"/>
      <c r="I40" s="1"/>
      <c r="J40" s="1"/>
      <c r="K40" s="1"/>
      <c r="L40" s="1"/>
      <c r="M40" s="1"/>
      <c r="N40" s="1"/>
      <c r="S40" s="1"/>
      <c r="T40" s="15"/>
      <c r="U40" s="15"/>
      <c r="W40" s="13"/>
      <c r="X40" s="16"/>
      <c r="Y40" s="1"/>
      <c r="Z40" s="1"/>
    </row>
    <row r="41" spans="1:26" x14ac:dyDescent="0.25">
      <c r="A41" s="1"/>
      <c r="B41" s="1"/>
      <c r="C41" s="1"/>
      <c r="D41" s="1"/>
      <c r="E41" s="16"/>
      <c r="F41" s="1"/>
      <c r="G41" s="16"/>
      <c r="H41" s="16"/>
      <c r="I41" s="1"/>
      <c r="J41" s="1"/>
      <c r="K41" s="1"/>
      <c r="L41" s="1"/>
      <c r="M41" s="1"/>
      <c r="N41" s="1"/>
      <c r="S41" s="1"/>
      <c r="T41" s="15"/>
      <c r="U41" s="15"/>
      <c r="W41" s="13"/>
      <c r="X41" s="16"/>
      <c r="Y41" s="1"/>
      <c r="Z41" s="1"/>
    </row>
    <row r="42" spans="1:26" x14ac:dyDescent="0.25">
      <c r="A42" s="1"/>
      <c r="B42" s="1"/>
      <c r="C42" s="1"/>
      <c r="D42" s="1"/>
      <c r="E42" s="16"/>
      <c r="F42" s="1"/>
      <c r="G42" s="16"/>
      <c r="H42" s="16"/>
      <c r="I42" s="1"/>
      <c r="J42" s="1"/>
      <c r="K42" s="1"/>
      <c r="L42" s="1"/>
      <c r="M42" s="1"/>
      <c r="N42" s="1"/>
      <c r="S42" s="1"/>
      <c r="T42" s="15"/>
      <c r="U42" s="15"/>
      <c r="W42" s="13"/>
      <c r="X42" s="16"/>
      <c r="Y42" s="1"/>
      <c r="Z42" s="1"/>
    </row>
    <row r="43" spans="1:26" x14ac:dyDescent="0.25">
      <c r="A43" s="1"/>
      <c r="B43" s="1"/>
      <c r="C43" s="1"/>
      <c r="D43" s="1"/>
      <c r="E43" s="16"/>
      <c r="F43" s="1"/>
      <c r="G43" s="16"/>
      <c r="H43" s="16"/>
      <c r="I43" s="1"/>
      <c r="J43" s="1"/>
      <c r="K43" s="1"/>
      <c r="L43" s="1"/>
      <c r="M43" s="1"/>
      <c r="N43" s="1"/>
      <c r="S43" s="1"/>
      <c r="T43" s="15"/>
      <c r="U43" s="15"/>
      <c r="W43" s="13"/>
      <c r="X43" s="16"/>
      <c r="Y43" s="1"/>
      <c r="Z43" s="1"/>
    </row>
    <row r="44" spans="1:26" x14ac:dyDescent="0.25">
      <c r="A44" s="1"/>
      <c r="B44" s="1"/>
      <c r="C44" s="1"/>
      <c r="D44" s="1"/>
      <c r="E44" s="16"/>
      <c r="F44" s="1"/>
      <c r="G44" s="16"/>
      <c r="H44" s="16"/>
      <c r="I44" s="1"/>
      <c r="J44" s="1"/>
      <c r="K44" s="1"/>
      <c r="L44" s="1"/>
      <c r="M44" s="1"/>
      <c r="N44" s="1"/>
      <c r="S44" s="1"/>
      <c r="T44" s="15"/>
      <c r="U44" s="15"/>
      <c r="W44" s="13"/>
      <c r="X44" s="16"/>
      <c r="Y44" s="1"/>
      <c r="Z44" s="1"/>
    </row>
    <row r="45" spans="1:26" x14ac:dyDescent="0.25">
      <c r="A45" s="1"/>
      <c r="B45" s="1"/>
      <c r="C45" s="1"/>
      <c r="D45" s="1"/>
      <c r="E45" s="16"/>
      <c r="F45" s="1"/>
      <c r="G45" s="16"/>
      <c r="H45" s="16"/>
      <c r="I45" s="1"/>
      <c r="J45" s="1"/>
      <c r="K45" s="1"/>
      <c r="L45" s="1"/>
      <c r="M45" s="1"/>
      <c r="N45" s="1"/>
      <c r="S45" s="1"/>
      <c r="T45" s="15"/>
      <c r="U45" s="15"/>
      <c r="W45" s="13"/>
      <c r="X45" s="16"/>
      <c r="Y45" s="1"/>
      <c r="Z45" s="1"/>
    </row>
    <row r="46" spans="1:26" x14ac:dyDescent="0.25">
      <c r="A46" s="1"/>
      <c r="B46" s="1"/>
      <c r="C46" s="1"/>
      <c r="D46" s="1"/>
      <c r="E46" s="16"/>
      <c r="F46" s="1"/>
      <c r="G46" s="16"/>
      <c r="H46" s="16"/>
      <c r="I46" s="1"/>
      <c r="J46" s="1"/>
      <c r="K46" s="1"/>
      <c r="L46" s="1"/>
      <c r="M46" s="1"/>
      <c r="N46" s="1"/>
      <c r="S46" s="1"/>
      <c r="T46" s="15"/>
      <c r="U46" s="15"/>
      <c r="W46" s="13"/>
      <c r="X46" s="16"/>
      <c r="Y46" s="1"/>
      <c r="Z46" s="1"/>
    </row>
    <row r="47" spans="1:26" x14ac:dyDescent="0.25">
      <c r="A47" s="1"/>
      <c r="B47" s="1"/>
      <c r="C47" s="1"/>
      <c r="D47" s="1"/>
      <c r="E47" s="16"/>
      <c r="F47" s="1"/>
      <c r="G47" s="16"/>
      <c r="H47" s="16"/>
      <c r="I47" s="1"/>
      <c r="J47" s="1"/>
      <c r="K47" s="1"/>
      <c r="L47" s="1"/>
      <c r="M47" s="1"/>
      <c r="N47" s="1"/>
      <c r="S47" s="1"/>
      <c r="T47" s="15"/>
      <c r="U47" s="15"/>
      <c r="W47" s="13"/>
      <c r="X47" s="16"/>
      <c r="Y47" s="1"/>
      <c r="Z47" s="1"/>
    </row>
    <row r="48" spans="1:26" x14ac:dyDescent="0.25">
      <c r="A48" s="1"/>
      <c r="B48" s="1"/>
      <c r="C48" s="1"/>
      <c r="D48" s="1"/>
      <c r="E48" s="16"/>
      <c r="F48" s="1"/>
      <c r="G48" s="16"/>
      <c r="H48" s="16"/>
      <c r="I48" s="1"/>
      <c r="J48" s="1"/>
      <c r="K48" s="1"/>
      <c r="L48" s="1"/>
      <c r="M48" s="1"/>
      <c r="N48" s="1"/>
      <c r="S48" s="1"/>
      <c r="T48" s="15"/>
      <c r="U48" s="15"/>
      <c r="W48" s="13"/>
      <c r="X48" s="16"/>
      <c r="Y48" s="1"/>
      <c r="Z48" s="1"/>
    </row>
    <row r="49" spans="1:26" x14ac:dyDescent="0.25">
      <c r="A49" s="1"/>
      <c r="B49" s="1"/>
      <c r="C49" s="1"/>
      <c r="D49" s="1"/>
      <c r="E49" s="16"/>
      <c r="F49" s="1"/>
      <c r="G49" s="16"/>
      <c r="H49" s="16"/>
      <c r="I49" s="1"/>
      <c r="J49" s="1"/>
      <c r="K49" s="1"/>
      <c r="L49" s="1"/>
      <c r="M49" s="1"/>
      <c r="N49" s="1"/>
      <c r="S49" s="1"/>
      <c r="T49" s="15"/>
      <c r="U49" s="15"/>
      <c r="W49" s="13"/>
      <c r="X49" s="16"/>
      <c r="Y49" s="1"/>
      <c r="Z49" s="1"/>
    </row>
    <row r="50" spans="1:26" x14ac:dyDescent="0.25">
      <c r="A50" s="1"/>
      <c r="B50" s="1"/>
      <c r="C50" s="1"/>
      <c r="D50" s="1"/>
      <c r="E50" s="16"/>
      <c r="F50" s="1"/>
      <c r="G50" s="16"/>
      <c r="H50" s="16"/>
      <c r="I50" s="1"/>
      <c r="J50" s="1"/>
      <c r="K50" s="1"/>
      <c r="L50" s="1"/>
      <c r="M50" s="1"/>
      <c r="N50" s="1"/>
      <c r="S50" s="1"/>
      <c r="T50" s="15"/>
      <c r="U50" s="15"/>
      <c r="W50" s="13"/>
      <c r="X50" s="16"/>
      <c r="Y50" s="1"/>
      <c r="Z50" s="1"/>
    </row>
    <row r="51" spans="1:26" x14ac:dyDescent="0.25">
      <c r="A51" s="1"/>
      <c r="B51" s="1"/>
      <c r="C51" s="1"/>
      <c r="D51" s="1"/>
      <c r="E51" s="16"/>
      <c r="F51" s="1"/>
      <c r="G51" s="16"/>
      <c r="H51" s="16"/>
      <c r="I51" s="1"/>
      <c r="J51" s="1"/>
      <c r="K51" s="1"/>
      <c r="L51" s="1"/>
      <c r="M51" s="1"/>
      <c r="N51" s="1"/>
      <c r="S51" s="1"/>
      <c r="T51" s="15"/>
      <c r="U51" s="15"/>
      <c r="W51" s="13"/>
      <c r="X51" s="16"/>
      <c r="Y51" s="1"/>
      <c r="Z51" s="1"/>
    </row>
    <row r="52" spans="1:26" x14ac:dyDescent="0.25">
      <c r="A52" s="1"/>
      <c r="B52" s="1"/>
      <c r="C52" s="1"/>
      <c r="D52" s="1"/>
      <c r="E52" s="16"/>
      <c r="F52" s="1"/>
      <c r="G52" s="16"/>
      <c r="H52" s="16"/>
      <c r="I52" s="1"/>
      <c r="J52" s="1"/>
      <c r="K52" s="1"/>
      <c r="L52" s="1"/>
      <c r="M52" s="1"/>
      <c r="N52" s="1"/>
      <c r="S52" s="1"/>
      <c r="T52" s="15"/>
      <c r="U52" s="15"/>
      <c r="W52" s="13"/>
      <c r="X52" s="16"/>
      <c r="Y52" s="1"/>
      <c r="Z52" s="1"/>
    </row>
    <row r="53" spans="1:26" x14ac:dyDescent="0.25">
      <c r="A53" s="1"/>
      <c r="B53" s="1"/>
      <c r="C53" s="1"/>
      <c r="D53" s="1"/>
      <c r="E53" s="16"/>
      <c r="F53" s="1"/>
      <c r="G53" s="16"/>
      <c r="H53" s="16"/>
      <c r="I53" s="1"/>
      <c r="J53" s="1"/>
      <c r="K53" s="1"/>
      <c r="L53" s="1"/>
      <c r="M53" s="1"/>
      <c r="N53" s="1"/>
      <c r="S53" s="1"/>
      <c r="T53" s="15"/>
      <c r="U53" s="15"/>
      <c r="W53" s="13"/>
      <c r="X53" s="16"/>
      <c r="Y53" s="1"/>
      <c r="Z53" s="1"/>
    </row>
    <row r="54" spans="1:26" x14ac:dyDescent="0.25">
      <c r="A54" s="1"/>
      <c r="B54" s="1"/>
      <c r="C54" s="1"/>
      <c r="D54" s="1"/>
      <c r="E54" s="16"/>
      <c r="F54" s="1"/>
      <c r="G54" s="16"/>
      <c r="H54" s="16"/>
      <c r="I54" s="1"/>
      <c r="J54" s="1"/>
      <c r="K54" s="1"/>
      <c r="L54" s="1"/>
      <c r="M54" s="1"/>
      <c r="N54" s="1"/>
      <c r="S54" s="1"/>
      <c r="T54" s="15"/>
      <c r="U54" s="15"/>
      <c r="W54" s="13"/>
      <c r="X54" s="16"/>
      <c r="Y54" s="1"/>
      <c r="Z54" s="1"/>
    </row>
    <row r="55" spans="1:26" x14ac:dyDescent="0.25">
      <c r="A55" s="1"/>
      <c r="B55" s="1"/>
      <c r="C55" s="1"/>
      <c r="D55" s="1"/>
      <c r="E55" s="16"/>
      <c r="F55" s="1"/>
      <c r="G55" s="16"/>
      <c r="H55" s="16"/>
      <c r="I55" s="1"/>
      <c r="J55" s="1"/>
      <c r="K55" s="1"/>
      <c r="L55" s="1"/>
      <c r="M55" s="1"/>
      <c r="N55" s="1"/>
      <c r="S55" s="1"/>
      <c r="T55" s="15"/>
      <c r="U55" s="15"/>
      <c r="W55" s="13"/>
      <c r="X55" s="16"/>
      <c r="Y55" s="1"/>
      <c r="Z55" s="1"/>
    </row>
    <row r="56" spans="1:26" x14ac:dyDescent="0.25">
      <c r="A56" s="1"/>
      <c r="B56" s="1"/>
      <c r="C56" s="1"/>
      <c r="D56" s="1"/>
      <c r="E56" s="16"/>
      <c r="F56" s="1"/>
      <c r="G56" s="16"/>
      <c r="H56" s="16"/>
      <c r="I56" s="1"/>
      <c r="J56" s="1"/>
      <c r="K56" s="1"/>
      <c r="L56" s="1"/>
      <c r="M56" s="1"/>
      <c r="N56" s="1"/>
      <c r="S56" s="1"/>
      <c r="T56" s="15"/>
      <c r="U56" s="15"/>
      <c r="W56" s="13"/>
      <c r="X56" s="16"/>
      <c r="Y56" s="1"/>
      <c r="Z56" s="1"/>
    </row>
    <row r="57" spans="1:26" x14ac:dyDescent="0.25">
      <c r="A57" s="1"/>
      <c r="B57" s="1"/>
      <c r="C57" s="1"/>
      <c r="D57" s="1"/>
      <c r="E57" s="16"/>
      <c r="F57" s="1"/>
      <c r="G57" s="16"/>
      <c r="H57" s="16"/>
      <c r="I57" s="1"/>
      <c r="J57" s="1"/>
      <c r="K57" s="1"/>
      <c r="L57" s="1"/>
      <c r="M57" s="1"/>
      <c r="N57" s="1"/>
      <c r="S57" s="1"/>
      <c r="T57" s="15"/>
      <c r="U57" s="15"/>
      <c r="W57" s="13"/>
      <c r="X57" s="16"/>
      <c r="Y57" s="1"/>
      <c r="Z57" s="1"/>
    </row>
    <row r="58" spans="1:26" x14ac:dyDescent="0.25">
      <c r="A58" s="1"/>
      <c r="B58" s="1"/>
      <c r="C58" s="1"/>
      <c r="D58" s="1"/>
      <c r="E58" s="16"/>
      <c r="F58" s="1"/>
      <c r="G58" s="16"/>
      <c r="H58" s="16"/>
      <c r="I58" s="1"/>
      <c r="J58" s="1"/>
      <c r="K58" s="1"/>
      <c r="L58" s="1"/>
      <c r="M58" s="1"/>
      <c r="N58" s="1"/>
      <c r="S58" s="1"/>
      <c r="T58" s="15"/>
      <c r="U58" s="15"/>
      <c r="W58" s="13"/>
      <c r="X58" s="16"/>
      <c r="Y58" s="1"/>
      <c r="Z58" s="1"/>
    </row>
    <row r="59" spans="1:26" x14ac:dyDescent="0.25">
      <c r="A59" s="1"/>
      <c r="B59" s="1"/>
      <c r="C59" s="1"/>
      <c r="D59" s="1"/>
      <c r="E59" s="16"/>
      <c r="F59" s="1"/>
      <c r="G59" s="16"/>
      <c r="H59" s="16"/>
      <c r="I59" s="1"/>
      <c r="J59" s="1"/>
      <c r="K59" s="1"/>
      <c r="L59" s="1"/>
      <c r="M59" s="1"/>
      <c r="N59" s="1"/>
      <c r="S59" s="1"/>
      <c r="T59" s="15"/>
      <c r="U59" s="15"/>
      <c r="W59" s="13"/>
      <c r="X59" s="16"/>
      <c r="Y59" s="1"/>
      <c r="Z59" s="1"/>
    </row>
    <row r="60" spans="1:26" x14ac:dyDescent="0.25">
      <c r="A60" s="1"/>
      <c r="B60" s="1"/>
      <c r="C60" s="1"/>
      <c r="D60" s="1"/>
      <c r="E60" s="16"/>
      <c r="F60" s="1"/>
      <c r="G60" s="16"/>
      <c r="H60" s="16"/>
      <c r="I60" s="1"/>
      <c r="J60" s="1"/>
      <c r="K60" s="1"/>
      <c r="L60" s="1"/>
      <c r="M60" s="1"/>
      <c r="N60" s="1"/>
      <c r="S60" s="1"/>
      <c r="T60" s="15"/>
      <c r="U60" s="15"/>
      <c r="W60" s="13"/>
      <c r="X60" s="16"/>
      <c r="Y60" s="1"/>
      <c r="Z60" s="1"/>
    </row>
    <row r="61" spans="1:26" x14ac:dyDescent="0.25">
      <c r="A61" s="1"/>
      <c r="B61" s="1"/>
      <c r="C61" s="1"/>
      <c r="D61" s="1"/>
      <c r="E61" s="16"/>
      <c r="F61" s="1"/>
      <c r="G61" s="16"/>
      <c r="H61" s="16"/>
      <c r="I61" s="1"/>
      <c r="J61" s="1"/>
      <c r="K61" s="1"/>
      <c r="L61" s="1"/>
      <c r="M61" s="1"/>
      <c r="N61" s="1"/>
      <c r="S61" s="1"/>
      <c r="T61" s="15"/>
      <c r="U61" s="15"/>
      <c r="W61" s="13"/>
      <c r="X61" s="16"/>
      <c r="Y61" s="1"/>
      <c r="Z61" s="1"/>
    </row>
    <row r="62" spans="1:26" x14ac:dyDescent="0.25">
      <c r="A62" s="1"/>
      <c r="B62" s="1"/>
      <c r="C62" s="1"/>
      <c r="D62" s="1"/>
      <c r="E62" s="16"/>
      <c r="F62" s="1"/>
      <c r="G62" s="16"/>
      <c r="H62" s="16"/>
      <c r="I62" s="1"/>
      <c r="J62" s="1"/>
      <c r="K62" s="1"/>
      <c r="L62" s="1"/>
      <c r="M62" s="1"/>
      <c r="N62" s="1"/>
      <c r="S62" s="1"/>
      <c r="T62" s="15"/>
      <c r="U62" s="15"/>
      <c r="W62" s="13"/>
      <c r="X62" s="16"/>
      <c r="Y62" s="1"/>
      <c r="Z62" s="1"/>
    </row>
    <row r="63" spans="1:26" x14ac:dyDescent="0.25">
      <c r="A63" s="1"/>
      <c r="B63" s="1"/>
      <c r="C63" s="1"/>
      <c r="D63" s="1"/>
      <c r="E63" s="16"/>
      <c r="F63" s="1"/>
      <c r="G63" s="16"/>
      <c r="H63" s="16"/>
      <c r="I63" s="1"/>
      <c r="J63" s="1"/>
      <c r="K63" s="1"/>
      <c r="L63" s="1"/>
      <c r="M63" s="1"/>
      <c r="N63" s="1"/>
      <c r="S63" s="1"/>
      <c r="T63" s="15"/>
      <c r="U63" s="15"/>
      <c r="W63" s="13"/>
      <c r="X63" s="16"/>
      <c r="Y63" s="1"/>
      <c r="Z63" s="1"/>
    </row>
    <row r="64" spans="1:26" x14ac:dyDescent="0.25">
      <c r="A64" s="1"/>
      <c r="B64" s="1"/>
      <c r="C64" s="1"/>
      <c r="D64" s="1"/>
      <c r="E64" s="16"/>
      <c r="F64" s="1"/>
      <c r="G64" s="16"/>
      <c r="H64" s="16"/>
      <c r="I64" s="1"/>
      <c r="J64" s="1"/>
      <c r="K64" s="1"/>
      <c r="L64" s="1"/>
      <c r="M64" s="1"/>
      <c r="N64" s="1"/>
      <c r="S64" s="1"/>
      <c r="T64" s="15"/>
      <c r="U64" s="15"/>
      <c r="W64" s="13"/>
      <c r="X64" s="16"/>
      <c r="Y64" s="1"/>
      <c r="Z64" s="1"/>
    </row>
    <row r="65" spans="1:26" x14ac:dyDescent="0.25">
      <c r="A65" s="1"/>
      <c r="B65" s="1"/>
      <c r="C65" s="1"/>
      <c r="D65" s="1"/>
      <c r="E65" s="16"/>
      <c r="F65" s="1"/>
      <c r="G65" s="16"/>
      <c r="H65" s="16"/>
      <c r="I65" s="1"/>
      <c r="J65" s="1"/>
      <c r="K65" s="1"/>
      <c r="L65" s="1"/>
      <c r="M65" s="1"/>
      <c r="N65" s="1"/>
      <c r="S65" s="1"/>
      <c r="T65" s="15"/>
      <c r="U65" s="15"/>
      <c r="W65" s="13"/>
      <c r="X65" s="16"/>
      <c r="Y65" s="1"/>
      <c r="Z65" s="1"/>
    </row>
    <row r="66" spans="1:26" x14ac:dyDescent="0.25">
      <c r="A66" s="1"/>
      <c r="B66" s="1"/>
      <c r="C66" s="1"/>
      <c r="D66" s="1"/>
      <c r="E66" s="16"/>
      <c r="F66" s="1"/>
      <c r="G66" s="16"/>
      <c r="H66" s="16"/>
      <c r="I66" s="1"/>
      <c r="J66" s="1"/>
      <c r="K66" s="1"/>
      <c r="L66" s="1"/>
      <c r="M66" s="1"/>
      <c r="N66" s="1"/>
      <c r="S66" s="1"/>
      <c r="T66" s="15"/>
      <c r="U66" s="15"/>
      <c r="W66" s="13"/>
      <c r="X66" s="16"/>
      <c r="Y66" s="1"/>
      <c r="Z66" s="1"/>
    </row>
    <row r="67" spans="1:26" x14ac:dyDescent="0.25">
      <c r="A67" s="1"/>
      <c r="B67" s="1"/>
      <c r="C67" s="1"/>
      <c r="D67" s="1"/>
      <c r="E67" s="16"/>
      <c r="F67" s="1"/>
      <c r="G67" s="16"/>
      <c r="H67" s="16"/>
      <c r="I67" s="1"/>
      <c r="J67" s="1"/>
      <c r="K67" s="1"/>
      <c r="L67" s="1"/>
      <c r="M67" s="1"/>
      <c r="N67" s="1"/>
      <c r="S67" s="1"/>
      <c r="T67" s="15"/>
      <c r="U67" s="15"/>
      <c r="W67" s="13"/>
      <c r="X67" s="16"/>
      <c r="Y67" s="1"/>
      <c r="Z67" s="1"/>
    </row>
    <row r="68" spans="1:26" x14ac:dyDescent="0.25">
      <c r="A68" s="1"/>
      <c r="B68" s="1"/>
      <c r="C68" s="1"/>
      <c r="D68" s="1"/>
      <c r="E68" s="1"/>
      <c r="F68" s="1"/>
      <c r="G68" s="1"/>
      <c r="H68" s="1"/>
      <c r="I68" s="1"/>
      <c r="J68" s="1"/>
      <c r="K68" s="1"/>
      <c r="L68" s="1"/>
      <c r="M68" s="1"/>
      <c r="N68" s="1"/>
      <c r="S68" s="1"/>
      <c r="T68" s="1"/>
      <c r="U68" s="1"/>
      <c r="W68" s="13"/>
      <c r="X68" s="1"/>
      <c r="Y68" s="1"/>
      <c r="Z68" s="1"/>
    </row>
    <row r="69" spans="1:26" x14ac:dyDescent="0.25">
      <c r="W69" s="13"/>
    </row>
    <row r="70" spans="1:26" x14ac:dyDescent="0.25">
      <c r="W70" s="13"/>
    </row>
    <row r="71" spans="1:26" x14ac:dyDescent="0.25">
      <c r="W71" s="13"/>
    </row>
    <row r="72" spans="1:26" x14ac:dyDescent="0.25">
      <c r="W72" s="13"/>
    </row>
    <row r="73" spans="1:26" x14ac:dyDescent="0.25">
      <c r="W73" s="13"/>
    </row>
    <row r="74" spans="1:26" x14ac:dyDescent="0.25">
      <c r="W74" s="13"/>
    </row>
    <row r="75" spans="1:26" x14ac:dyDescent="0.25">
      <c r="W75" s="13"/>
    </row>
    <row r="76" spans="1:26" x14ac:dyDescent="0.25">
      <c r="W76" s="13"/>
    </row>
    <row r="77" spans="1:26" x14ac:dyDescent="0.25">
      <c r="W77" s="13"/>
    </row>
    <row r="78" spans="1:26" x14ac:dyDescent="0.25">
      <c r="W78" s="13"/>
    </row>
    <row r="79" spans="1:26" x14ac:dyDescent="0.25">
      <c r="W79" s="13"/>
    </row>
    <row r="80" spans="1:26" x14ac:dyDescent="0.25">
      <c r="W80" s="13"/>
    </row>
    <row r="81" spans="23:23" x14ac:dyDescent="0.25">
      <c r="W81" s="13"/>
    </row>
    <row r="82" spans="23:23" x14ac:dyDescent="0.25">
      <c r="W82" s="13"/>
    </row>
    <row r="83" spans="23:23" x14ac:dyDescent="0.25">
      <c r="W83" s="13"/>
    </row>
    <row r="84" spans="23:23" x14ac:dyDescent="0.25">
      <c r="W84" s="13"/>
    </row>
    <row r="85" spans="23:23" x14ac:dyDescent="0.25">
      <c r="W85" s="13"/>
    </row>
    <row r="86" spans="23:23" x14ac:dyDescent="0.25">
      <c r="W86" s="13"/>
    </row>
    <row r="87" spans="23:23" x14ac:dyDescent="0.25">
      <c r="W87" s="13"/>
    </row>
    <row r="88" spans="23:23" x14ac:dyDescent="0.25">
      <c r="W88" s="13"/>
    </row>
    <row r="89" spans="23:23" x14ac:dyDescent="0.25">
      <c r="W89" s="13"/>
    </row>
    <row r="90" spans="23:23" x14ac:dyDescent="0.25">
      <c r="W90" s="13"/>
    </row>
    <row r="91" spans="23:23" x14ac:dyDescent="0.25">
      <c r="W91" s="13"/>
    </row>
    <row r="92" spans="23:23" x14ac:dyDescent="0.25">
      <c r="W92" s="13"/>
    </row>
    <row r="93" spans="23:23" x14ac:dyDescent="0.25">
      <c r="W93" s="13"/>
    </row>
    <row r="94" spans="23:23" x14ac:dyDescent="0.25">
      <c r="W94" s="13"/>
    </row>
    <row r="95" spans="23:23" x14ac:dyDescent="0.25">
      <c r="W95" s="13"/>
    </row>
    <row r="96" spans="23:23"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sheetData>
  <mergeCells count="17">
    <mergeCell ref="T29:X29"/>
    <mergeCell ref="A23:C23"/>
    <mergeCell ref="H23:I23"/>
    <mergeCell ref="H24:I24"/>
    <mergeCell ref="H25:I25"/>
    <mergeCell ref="H26:I26"/>
    <mergeCell ref="A17:C20"/>
    <mergeCell ref="D17:W20"/>
    <mergeCell ref="A22:C22"/>
    <mergeCell ref="E22:F22"/>
    <mergeCell ref="H22:J22"/>
    <mergeCell ref="O30:R30"/>
    <mergeCell ref="A29:G29"/>
    <mergeCell ref="H29:N29"/>
    <mergeCell ref="O31:R31"/>
    <mergeCell ref="O32:R32"/>
    <mergeCell ref="O29:S29"/>
  </mergeCells>
  <conditionalFormatting sqref="W31">
    <cfRule type="containsText" dxfId="17" priority="64" stopIfTrue="1" operator="containsText" text="Cerrada">
      <formula>NOT(ISERROR(SEARCH("Cerrada",W31)))</formula>
    </cfRule>
    <cfRule type="containsText" dxfId="16" priority="65" stopIfTrue="1" operator="containsText" text="En ejecución">
      <formula>NOT(ISERROR(SEARCH("En ejecución",W31)))</formula>
    </cfRule>
    <cfRule type="containsText" dxfId="15" priority="66" stopIfTrue="1" operator="containsText" text="Vencida">
      <formula>NOT(ISERROR(SEARCH("Vencida",W31)))</formula>
    </cfRule>
  </conditionalFormatting>
  <conditionalFormatting sqref="W31">
    <cfRule type="containsText" dxfId="14" priority="52" stopIfTrue="1" operator="containsText" text="Cerrada">
      <formula>NOT(ISERROR(SEARCH("Cerrada",W31)))</formula>
    </cfRule>
    <cfRule type="containsText" dxfId="13" priority="53" stopIfTrue="1" operator="containsText" text="En ejecución">
      <formula>NOT(ISERROR(SEARCH("En ejecución",W31)))</formula>
    </cfRule>
    <cfRule type="containsText" dxfId="12" priority="54" stopIfTrue="1" operator="containsText" text="Vencida">
      <formula>NOT(ISERROR(SEARCH("Vencida",W31)))</formula>
    </cfRule>
  </conditionalFormatting>
  <conditionalFormatting sqref="W32">
    <cfRule type="containsText" dxfId="11" priority="43" stopIfTrue="1" operator="containsText" text="Cerrada">
      <formula>NOT(ISERROR(SEARCH("Cerrada",W32)))</formula>
    </cfRule>
    <cfRule type="containsText" dxfId="10" priority="44" stopIfTrue="1" operator="containsText" text="En ejecución">
      <formula>NOT(ISERROR(SEARCH("En ejecución",W32)))</formula>
    </cfRule>
    <cfRule type="containsText" dxfId="9" priority="45" stopIfTrue="1" operator="containsText" text="Vencida">
      <formula>NOT(ISERROR(SEARCH("Vencida",W32)))</formula>
    </cfRule>
  </conditionalFormatting>
  <conditionalFormatting sqref="W32">
    <cfRule type="containsText" dxfId="8" priority="40" stopIfTrue="1" operator="containsText" text="Cerrada">
      <formula>NOT(ISERROR(SEARCH("Cerrada",W32)))</formula>
    </cfRule>
    <cfRule type="containsText" dxfId="7" priority="41" stopIfTrue="1" operator="containsText" text="En ejecución">
      <formula>NOT(ISERROR(SEARCH("En ejecución",W32)))</formula>
    </cfRule>
    <cfRule type="containsText" dxfId="6" priority="42" stopIfTrue="1" operator="containsText" text="Vencida">
      <formula>NOT(ISERROR(SEARCH("Vencida",W32)))</formula>
    </cfRule>
  </conditionalFormatting>
  <dataValidations count="7">
    <dataValidation type="list" allowBlank="1" showErrorMessage="1" sqref="A65534 IW65534 SS65534 ACO65534 AMK65534 AWG65534 BGC65534 BPY65534 BZU65534 CJQ65534 CTM65534 DDI65534 DNE65534 DXA65534 EGW65534 EQS65534 FAO65534 FKK65534 FUG65534 GEC65534 GNY65534 GXU65534 HHQ65534 HRM65534 IBI65534 ILE65534 IVA65534 JEW65534 JOS65534 JYO65534 KIK65534 KSG65534 LCC65534 LLY65534 LVU65534 MFQ65534 MPM65534 MZI65534 NJE65534 NTA65534 OCW65534 OMS65534 OWO65534 PGK65534 PQG65534 QAC65534 QJY65534 QTU65534 RDQ65534 RNM65534 RXI65534 SHE65534 SRA65534 TAW65534 TKS65534 TUO65534 UEK65534 UOG65534 UYC65534 VHY65534 VRU65534 WBQ65534 WLM65534 WVI65534 A131070 IW131070 SS131070 ACO131070 AMK131070 AWG131070 BGC131070 BPY131070 BZU131070 CJQ131070 CTM131070 DDI131070 DNE131070 DXA131070 EGW131070 EQS131070 FAO131070 FKK131070 FUG131070 GEC131070 GNY131070 GXU131070 HHQ131070 HRM131070 IBI131070 ILE131070 IVA131070 JEW131070 JOS131070 JYO131070 KIK131070 KSG131070 LCC131070 LLY131070 LVU131070 MFQ131070 MPM131070 MZI131070 NJE131070 NTA131070 OCW131070 OMS131070 OWO131070 PGK131070 PQG131070 QAC131070 QJY131070 QTU131070 RDQ131070 RNM131070 RXI131070 SHE131070 SRA131070 TAW131070 TKS131070 TUO131070 UEK131070 UOG131070 UYC131070 VHY131070 VRU131070 WBQ131070 WLM131070 WVI131070 A196606 IW196606 SS196606 ACO196606 AMK196606 AWG196606 BGC196606 BPY196606 BZU196606 CJQ196606 CTM196606 DDI196606 DNE196606 DXA196606 EGW196606 EQS196606 FAO196606 FKK196606 FUG196606 GEC196606 GNY196606 GXU196606 HHQ196606 HRM196606 IBI196606 ILE196606 IVA196606 JEW196606 JOS196606 JYO196606 KIK196606 KSG196606 LCC196606 LLY196606 LVU196606 MFQ196606 MPM196606 MZI196606 NJE196606 NTA196606 OCW196606 OMS196606 OWO196606 PGK196606 PQG196606 QAC196606 QJY196606 QTU196606 RDQ196606 RNM196606 RXI196606 SHE196606 SRA196606 TAW196606 TKS196606 TUO196606 UEK196606 UOG196606 UYC196606 VHY196606 VRU196606 WBQ196606 WLM196606 WVI196606 A262142 IW262142 SS262142 ACO262142 AMK262142 AWG262142 BGC262142 BPY262142 BZU262142 CJQ262142 CTM262142 DDI262142 DNE262142 DXA262142 EGW262142 EQS262142 FAO262142 FKK262142 FUG262142 GEC262142 GNY262142 GXU262142 HHQ262142 HRM262142 IBI262142 ILE262142 IVA262142 JEW262142 JOS262142 JYO262142 KIK262142 KSG262142 LCC262142 LLY262142 LVU262142 MFQ262142 MPM262142 MZI262142 NJE262142 NTA262142 OCW262142 OMS262142 OWO262142 PGK262142 PQG262142 QAC262142 QJY262142 QTU262142 RDQ262142 RNM262142 RXI262142 SHE262142 SRA262142 TAW262142 TKS262142 TUO262142 UEK262142 UOG262142 UYC262142 VHY262142 VRU262142 WBQ262142 WLM262142 WVI262142 A327678 IW327678 SS327678 ACO327678 AMK327678 AWG327678 BGC327678 BPY327678 BZU327678 CJQ327678 CTM327678 DDI327678 DNE327678 DXA327678 EGW327678 EQS327678 FAO327678 FKK327678 FUG327678 GEC327678 GNY327678 GXU327678 HHQ327678 HRM327678 IBI327678 ILE327678 IVA327678 JEW327678 JOS327678 JYO327678 KIK327678 KSG327678 LCC327678 LLY327678 LVU327678 MFQ327678 MPM327678 MZI327678 NJE327678 NTA327678 OCW327678 OMS327678 OWO327678 PGK327678 PQG327678 QAC327678 QJY327678 QTU327678 RDQ327678 RNM327678 RXI327678 SHE327678 SRA327678 TAW327678 TKS327678 TUO327678 UEK327678 UOG327678 UYC327678 VHY327678 VRU327678 WBQ327678 WLM327678 WVI327678 A393214 IW393214 SS393214 ACO393214 AMK393214 AWG393214 BGC393214 BPY393214 BZU393214 CJQ393214 CTM393214 DDI393214 DNE393214 DXA393214 EGW393214 EQS393214 FAO393214 FKK393214 FUG393214 GEC393214 GNY393214 GXU393214 HHQ393214 HRM393214 IBI393214 ILE393214 IVA393214 JEW393214 JOS393214 JYO393214 KIK393214 KSG393214 LCC393214 LLY393214 LVU393214 MFQ393214 MPM393214 MZI393214 NJE393214 NTA393214 OCW393214 OMS393214 OWO393214 PGK393214 PQG393214 QAC393214 QJY393214 QTU393214 RDQ393214 RNM393214 RXI393214 SHE393214 SRA393214 TAW393214 TKS393214 TUO393214 UEK393214 UOG393214 UYC393214 VHY393214 VRU393214 WBQ393214 WLM393214 WVI393214 A458750 IW458750 SS458750 ACO458750 AMK458750 AWG458750 BGC458750 BPY458750 BZU458750 CJQ458750 CTM458750 DDI458750 DNE458750 DXA458750 EGW458750 EQS458750 FAO458750 FKK458750 FUG458750 GEC458750 GNY458750 GXU458750 HHQ458750 HRM458750 IBI458750 ILE458750 IVA458750 JEW458750 JOS458750 JYO458750 KIK458750 KSG458750 LCC458750 LLY458750 LVU458750 MFQ458750 MPM458750 MZI458750 NJE458750 NTA458750 OCW458750 OMS458750 OWO458750 PGK458750 PQG458750 QAC458750 QJY458750 QTU458750 RDQ458750 RNM458750 RXI458750 SHE458750 SRA458750 TAW458750 TKS458750 TUO458750 UEK458750 UOG458750 UYC458750 VHY458750 VRU458750 WBQ458750 WLM458750 WVI458750 A524286 IW524286 SS524286 ACO524286 AMK524286 AWG524286 BGC524286 BPY524286 BZU524286 CJQ524286 CTM524286 DDI524286 DNE524286 DXA524286 EGW524286 EQS524286 FAO524286 FKK524286 FUG524286 GEC524286 GNY524286 GXU524286 HHQ524286 HRM524286 IBI524286 ILE524286 IVA524286 JEW524286 JOS524286 JYO524286 KIK524286 KSG524286 LCC524286 LLY524286 LVU524286 MFQ524286 MPM524286 MZI524286 NJE524286 NTA524286 OCW524286 OMS524286 OWO524286 PGK524286 PQG524286 QAC524286 QJY524286 QTU524286 RDQ524286 RNM524286 RXI524286 SHE524286 SRA524286 TAW524286 TKS524286 TUO524286 UEK524286 UOG524286 UYC524286 VHY524286 VRU524286 WBQ524286 WLM524286 WVI524286 A589822 IW589822 SS589822 ACO589822 AMK589822 AWG589822 BGC589822 BPY589822 BZU589822 CJQ589822 CTM589822 DDI589822 DNE589822 DXA589822 EGW589822 EQS589822 FAO589822 FKK589822 FUG589822 GEC589822 GNY589822 GXU589822 HHQ589822 HRM589822 IBI589822 ILE589822 IVA589822 JEW589822 JOS589822 JYO589822 KIK589822 KSG589822 LCC589822 LLY589822 LVU589822 MFQ589822 MPM589822 MZI589822 NJE589822 NTA589822 OCW589822 OMS589822 OWO589822 PGK589822 PQG589822 QAC589822 QJY589822 QTU589822 RDQ589822 RNM589822 RXI589822 SHE589822 SRA589822 TAW589822 TKS589822 TUO589822 UEK589822 UOG589822 UYC589822 VHY589822 VRU589822 WBQ589822 WLM589822 WVI589822 A655358 IW655358 SS655358 ACO655358 AMK655358 AWG655358 BGC655358 BPY655358 BZU655358 CJQ655358 CTM655358 DDI655358 DNE655358 DXA655358 EGW655358 EQS655358 FAO655358 FKK655358 FUG655358 GEC655358 GNY655358 GXU655358 HHQ655358 HRM655358 IBI655358 ILE655358 IVA655358 JEW655358 JOS655358 JYO655358 KIK655358 KSG655358 LCC655358 LLY655358 LVU655358 MFQ655358 MPM655358 MZI655358 NJE655358 NTA655358 OCW655358 OMS655358 OWO655358 PGK655358 PQG655358 QAC655358 QJY655358 QTU655358 RDQ655358 RNM655358 RXI655358 SHE655358 SRA655358 TAW655358 TKS655358 TUO655358 UEK655358 UOG655358 UYC655358 VHY655358 VRU655358 WBQ655358 WLM655358 WVI655358 A720894 IW720894 SS720894 ACO720894 AMK720894 AWG720894 BGC720894 BPY720894 BZU720894 CJQ720894 CTM720894 DDI720894 DNE720894 DXA720894 EGW720894 EQS720894 FAO720894 FKK720894 FUG720894 GEC720894 GNY720894 GXU720894 HHQ720894 HRM720894 IBI720894 ILE720894 IVA720894 JEW720894 JOS720894 JYO720894 KIK720894 KSG720894 LCC720894 LLY720894 LVU720894 MFQ720894 MPM720894 MZI720894 NJE720894 NTA720894 OCW720894 OMS720894 OWO720894 PGK720894 PQG720894 QAC720894 QJY720894 QTU720894 RDQ720894 RNM720894 RXI720894 SHE720894 SRA720894 TAW720894 TKS720894 TUO720894 UEK720894 UOG720894 UYC720894 VHY720894 VRU720894 WBQ720894 WLM720894 WVI720894 A786430 IW786430 SS786430 ACO786430 AMK786430 AWG786430 BGC786430 BPY786430 BZU786430 CJQ786430 CTM786430 DDI786430 DNE786430 DXA786430 EGW786430 EQS786430 FAO786430 FKK786430 FUG786430 GEC786430 GNY786430 GXU786430 HHQ786430 HRM786430 IBI786430 ILE786430 IVA786430 JEW786430 JOS786430 JYO786430 KIK786430 KSG786430 LCC786430 LLY786430 LVU786430 MFQ786430 MPM786430 MZI786430 NJE786430 NTA786430 OCW786430 OMS786430 OWO786430 PGK786430 PQG786430 QAC786430 QJY786430 QTU786430 RDQ786430 RNM786430 RXI786430 SHE786430 SRA786430 TAW786430 TKS786430 TUO786430 UEK786430 UOG786430 UYC786430 VHY786430 VRU786430 WBQ786430 WLM786430 WVI786430 A851966 IW851966 SS851966 ACO851966 AMK851966 AWG851966 BGC851966 BPY851966 BZU851966 CJQ851966 CTM851966 DDI851966 DNE851966 DXA851966 EGW851966 EQS851966 FAO851966 FKK851966 FUG851966 GEC851966 GNY851966 GXU851966 HHQ851966 HRM851966 IBI851966 ILE851966 IVA851966 JEW851966 JOS851966 JYO851966 KIK851966 KSG851966 LCC851966 LLY851966 LVU851966 MFQ851966 MPM851966 MZI851966 NJE851966 NTA851966 OCW851966 OMS851966 OWO851966 PGK851966 PQG851966 QAC851966 QJY851966 QTU851966 RDQ851966 RNM851966 RXI851966 SHE851966 SRA851966 TAW851966 TKS851966 TUO851966 UEK851966 UOG851966 UYC851966 VHY851966 VRU851966 WBQ851966 WLM851966 WVI851966 A917502 IW917502 SS917502 ACO917502 AMK917502 AWG917502 BGC917502 BPY917502 BZU917502 CJQ917502 CTM917502 DDI917502 DNE917502 DXA917502 EGW917502 EQS917502 FAO917502 FKK917502 FUG917502 GEC917502 GNY917502 GXU917502 HHQ917502 HRM917502 IBI917502 ILE917502 IVA917502 JEW917502 JOS917502 JYO917502 KIK917502 KSG917502 LCC917502 LLY917502 LVU917502 MFQ917502 MPM917502 MZI917502 NJE917502 NTA917502 OCW917502 OMS917502 OWO917502 PGK917502 PQG917502 QAC917502 QJY917502 QTU917502 RDQ917502 RNM917502 RXI917502 SHE917502 SRA917502 TAW917502 TKS917502 TUO917502 UEK917502 UOG917502 UYC917502 VHY917502 VRU917502 WBQ917502 WLM917502 WVI917502 A983038 IW983038 SS983038 ACO983038 AMK983038 AWG983038 BGC983038 BPY983038 BZU983038 CJQ983038 CTM983038 DDI983038 DNE983038 DXA983038 EGW983038 EQS983038 FAO983038 FKK983038 FUG983038 GEC983038 GNY983038 GXU983038 HHQ983038 HRM983038 IBI983038 ILE983038 IVA983038 JEW983038 JOS983038 JYO983038 KIK983038 KSG983038 LCC983038 LLY983038 LVU983038 MFQ983038 MPM983038 MZI983038 NJE983038 NTA983038 OCW983038 OMS983038 OWO983038 PGK983038 PQG983038 QAC983038 QJY983038 QTU983038 RDQ983038 RNM983038 RXI983038 SHE983038 SRA983038 TAW983038 TKS983038 TUO983038 UEK983038 UOG983038 UYC983038 VHY983038 VRU983038 WBQ983038 WLM983038 WVI983038 WVI23 WLM23 WBQ23 VRU23 VHY23 UYC23 UOG23 UEK23 TUO23 TKS23 TAW23 SRA23 SHE23 RXI23 RNM23 RDQ23 QTU23 QJY23 QAC23 PQG23 PGK23 OWO23 OMS23 OCW23 NTA23 NJE23 MZI23 MPM23 MFQ23 LVU23 LLY23 LCC23 KSG23 KIK23 JYO23 JOS23 JEW23 IVA23 ILE23 IBI23 HRM23 HHQ23 GXU23 GNY23 GEC23 FUG23 FKK23 FAO23 EQS23 EGW23 DXA23 DNE23 DDI23 CTM23 CJQ23 BZU23 BPY23 BGC23 AWG23 AMK23 ACO23 SS23 IW23 A23">
      <formula1>PROCESOS</formula1>
    </dataValidation>
    <dataValidation type="list" allowBlank="1" showInputMessage="1" showErrorMessage="1" sqref="B65569:B65573 IX65569:IX65573 ST65569:ST65573 ACP65569:ACP65573 AML65569:AML65573 AWH65569:AWH65573 BGD65569:BGD65573 BPZ65569:BPZ65573 BZV65569:BZV65573 CJR65569:CJR65573 CTN65569:CTN65573 DDJ65569:DDJ65573 DNF65569:DNF65573 DXB65569:DXB65573 EGX65569:EGX65573 EQT65569:EQT65573 FAP65569:FAP65573 FKL65569:FKL65573 FUH65569:FUH65573 GED65569:GED65573 GNZ65569:GNZ65573 GXV65569:GXV65573 HHR65569:HHR65573 HRN65569:HRN65573 IBJ65569:IBJ65573 ILF65569:ILF65573 IVB65569:IVB65573 JEX65569:JEX65573 JOT65569:JOT65573 JYP65569:JYP65573 KIL65569:KIL65573 KSH65569:KSH65573 LCD65569:LCD65573 LLZ65569:LLZ65573 LVV65569:LVV65573 MFR65569:MFR65573 MPN65569:MPN65573 MZJ65569:MZJ65573 NJF65569:NJF65573 NTB65569:NTB65573 OCX65569:OCX65573 OMT65569:OMT65573 OWP65569:OWP65573 PGL65569:PGL65573 PQH65569:PQH65573 QAD65569:QAD65573 QJZ65569:QJZ65573 QTV65569:QTV65573 RDR65569:RDR65573 RNN65569:RNN65573 RXJ65569:RXJ65573 SHF65569:SHF65573 SRB65569:SRB65573 TAX65569:TAX65573 TKT65569:TKT65573 TUP65569:TUP65573 UEL65569:UEL65573 UOH65569:UOH65573 UYD65569:UYD65573 VHZ65569:VHZ65573 VRV65569:VRV65573 WBR65569:WBR65573 WLN65569:WLN65573 WVJ65569:WVJ65573 B131105:B131109 IX131105:IX131109 ST131105:ST131109 ACP131105:ACP131109 AML131105:AML131109 AWH131105:AWH131109 BGD131105:BGD131109 BPZ131105:BPZ131109 BZV131105:BZV131109 CJR131105:CJR131109 CTN131105:CTN131109 DDJ131105:DDJ131109 DNF131105:DNF131109 DXB131105:DXB131109 EGX131105:EGX131109 EQT131105:EQT131109 FAP131105:FAP131109 FKL131105:FKL131109 FUH131105:FUH131109 GED131105:GED131109 GNZ131105:GNZ131109 GXV131105:GXV131109 HHR131105:HHR131109 HRN131105:HRN131109 IBJ131105:IBJ131109 ILF131105:ILF131109 IVB131105:IVB131109 JEX131105:JEX131109 JOT131105:JOT131109 JYP131105:JYP131109 KIL131105:KIL131109 KSH131105:KSH131109 LCD131105:LCD131109 LLZ131105:LLZ131109 LVV131105:LVV131109 MFR131105:MFR131109 MPN131105:MPN131109 MZJ131105:MZJ131109 NJF131105:NJF131109 NTB131105:NTB131109 OCX131105:OCX131109 OMT131105:OMT131109 OWP131105:OWP131109 PGL131105:PGL131109 PQH131105:PQH131109 QAD131105:QAD131109 QJZ131105:QJZ131109 QTV131105:QTV131109 RDR131105:RDR131109 RNN131105:RNN131109 RXJ131105:RXJ131109 SHF131105:SHF131109 SRB131105:SRB131109 TAX131105:TAX131109 TKT131105:TKT131109 TUP131105:TUP131109 UEL131105:UEL131109 UOH131105:UOH131109 UYD131105:UYD131109 VHZ131105:VHZ131109 VRV131105:VRV131109 WBR131105:WBR131109 WLN131105:WLN131109 WVJ131105:WVJ131109 B196641:B196645 IX196641:IX196645 ST196641:ST196645 ACP196641:ACP196645 AML196641:AML196645 AWH196641:AWH196645 BGD196641:BGD196645 BPZ196641:BPZ196645 BZV196641:BZV196645 CJR196641:CJR196645 CTN196641:CTN196645 DDJ196641:DDJ196645 DNF196641:DNF196645 DXB196641:DXB196645 EGX196641:EGX196645 EQT196641:EQT196645 FAP196641:FAP196645 FKL196641:FKL196645 FUH196641:FUH196645 GED196641:GED196645 GNZ196641:GNZ196645 GXV196641:GXV196645 HHR196641:HHR196645 HRN196641:HRN196645 IBJ196641:IBJ196645 ILF196641:ILF196645 IVB196641:IVB196645 JEX196641:JEX196645 JOT196641:JOT196645 JYP196641:JYP196645 KIL196641:KIL196645 KSH196641:KSH196645 LCD196641:LCD196645 LLZ196641:LLZ196645 LVV196641:LVV196645 MFR196641:MFR196645 MPN196641:MPN196645 MZJ196641:MZJ196645 NJF196641:NJF196645 NTB196641:NTB196645 OCX196641:OCX196645 OMT196641:OMT196645 OWP196641:OWP196645 PGL196641:PGL196645 PQH196641:PQH196645 QAD196641:QAD196645 QJZ196641:QJZ196645 QTV196641:QTV196645 RDR196641:RDR196645 RNN196641:RNN196645 RXJ196641:RXJ196645 SHF196641:SHF196645 SRB196641:SRB196645 TAX196641:TAX196645 TKT196641:TKT196645 TUP196641:TUP196645 UEL196641:UEL196645 UOH196641:UOH196645 UYD196641:UYD196645 VHZ196641:VHZ196645 VRV196641:VRV196645 WBR196641:WBR196645 WLN196641:WLN196645 WVJ196641:WVJ196645 B262177:B262181 IX262177:IX262181 ST262177:ST262181 ACP262177:ACP262181 AML262177:AML262181 AWH262177:AWH262181 BGD262177:BGD262181 BPZ262177:BPZ262181 BZV262177:BZV262181 CJR262177:CJR262181 CTN262177:CTN262181 DDJ262177:DDJ262181 DNF262177:DNF262181 DXB262177:DXB262181 EGX262177:EGX262181 EQT262177:EQT262181 FAP262177:FAP262181 FKL262177:FKL262181 FUH262177:FUH262181 GED262177:GED262181 GNZ262177:GNZ262181 GXV262177:GXV262181 HHR262177:HHR262181 HRN262177:HRN262181 IBJ262177:IBJ262181 ILF262177:ILF262181 IVB262177:IVB262181 JEX262177:JEX262181 JOT262177:JOT262181 JYP262177:JYP262181 KIL262177:KIL262181 KSH262177:KSH262181 LCD262177:LCD262181 LLZ262177:LLZ262181 LVV262177:LVV262181 MFR262177:MFR262181 MPN262177:MPN262181 MZJ262177:MZJ262181 NJF262177:NJF262181 NTB262177:NTB262181 OCX262177:OCX262181 OMT262177:OMT262181 OWP262177:OWP262181 PGL262177:PGL262181 PQH262177:PQH262181 QAD262177:QAD262181 QJZ262177:QJZ262181 QTV262177:QTV262181 RDR262177:RDR262181 RNN262177:RNN262181 RXJ262177:RXJ262181 SHF262177:SHF262181 SRB262177:SRB262181 TAX262177:TAX262181 TKT262177:TKT262181 TUP262177:TUP262181 UEL262177:UEL262181 UOH262177:UOH262181 UYD262177:UYD262181 VHZ262177:VHZ262181 VRV262177:VRV262181 WBR262177:WBR262181 WLN262177:WLN262181 WVJ262177:WVJ262181 B327713:B327717 IX327713:IX327717 ST327713:ST327717 ACP327713:ACP327717 AML327713:AML327717 AWH327713:AWH327717 BGD327713:BGD327717 BPZ327713:BPZ327717 BZV327713:BZV327717 CJR327713:CJR327717 CTN327713:CTN327717 DDJ327713:DDJ327717 DNF327713:DNF327717 DXB327713:DXB327717 EGX327713:EGX327717 EQT327713:EQT327717 FAP327713:FAP327717 FKL327713:FKL327717 FUH327713:FUH327717 GED327713:GED327717 GNZ327713:GNZ327717 GXV327713:GXV327717 HHR327713:HHR327717 HRN327713:HRN327717 IBJ327713:IBJ327717 ILF327713:ILF327717 IVB327713:IVB327717 JEX327713:JEX327717 JOT327713:JOT327717 JYP327713:JYP327717 KIL327713:KIL327717 KSH327713:KSH327717 LCD327713:LCD327717 LLZ327713:LLZ327717 LVV327713:LVV327717 MFR327713:MFR327717 MPN327713:MPN327717 MZJ327713:MZJ327717 NJF327713:NJF327717 NTB327713:NTB327717 OCX327713:OCX327717 OMT327713:OMT327717 OWP327713:OWP327717 PGL327713:PGL327717 PQH327713:PQH327717 QAD327713:QAD327717 QJZ327713:QJZ327717 QTV327713:QTV327717 RDR327713:RDR327717 RNN327713:RNN327717 RXJ327713:RXJ327717 SHF327713:SHF327717 SRB327713:SRB327717 TAX327713:TAX327717 TKT327713:TKT327717 TUP327713:TUP327717 UEL327713:UEL327717 UOH327713:UOH327717 UYD327713:UYD327717 VHZ327713:VHZ327717 VRV327713:VRV327717 WBR327713:WBR327717 WLN327713:WLN327717 WVJ327713:WVJ327717 B393249:B393253 IX393249:IX393253 ST393249:ST393253 ACP393249:ACP393253 AML393249:AML393253 AWH393249:AWH393253 BGD393249:BGD393253 BPZ393249:BPZ393253 BZV393249:BZV393253 CJR393249:CJR393253 CTN393249:CTN393253 DDJ393249:DDJ393253 DNF393249:DNF393253 DXB393249:DXB393253 EGX393249:EGX393253 EQT393249:EQT393253 FAP393249:FAP393253 FKL393249:FKL393253 FUH393249:FUH393253 GED393249:GED393253 GNZ393249:GNZ393253 GXV393249:GXV393253 HHR393249:HHR393253 HRN393249:HRN393253 IBJ393249:IBJ393253 ILF393249:ILF393253 IVB393249:IVB393253 JEX393249:JEX393253 JOT393249:JOT393253 JYP393249:JYP393253 KIL393249:KIL393253 KSH393249:KSH393253 LCD393249:LCD393253 LLZ393249:LLZ393253 LVV393249:LVV393253 MFR393249:MFR393253 MPN393249:MPN393253 MZJ393249:MZJ393253 NJF393249:NJF393253 NTB393249:NTB393253 OCX393249:OCX393253 OMT393249:OMT393253 OWP393249:OWP393253 PGL393249:PGL393253 PQH393249:PQH393253 QAD393249:QAD393253 QJZ393249:QJZ393253 QTV393249:QTV393253 RDR393249:RDR393253 RNN393249:RNN393253 RXJ393249:RXJ393253 SHF393249:SHF393253 SRB393249:SRB393253 TAX393249:TAX393253 TKT393249:TKT393253 TUP393249:TUP393253 UEL393249:UEL393253 UOH393249:UOH393253 UYD393249:UYD393253 VHZ393249:VHZ393253 VRV393249:VRV393253 WBR393249:WBR393253 WLN393249:WLN393253 WVJ393249:WVJ393253 B458785:B458789 IX458785:IX458789 ST458785:ST458789 ACP458785:ACP458789 AML458785:AML458789 AWH458785:AWH458789 BGD458785:BGD458789 BPZ458785:BPZ458789 BZV458785:BZV458789 CJR458785:CJR458789 CTN458785:CTN458789 DDJ458785:DDJ458789 DNF458785:DNF458789 DXB458785:DXB458789 EGX458785:EGX458789 EQT458785:EQT458789 FAP458785:FAP458789 FKL458785:FKL458789 FUH458785:FUH458789 GED458785:GED458789 GNZ458785:GNZ458789 GXV458785:GXV458789 HHR458785:HHR458789 HRN458785:HRN458789 IBJ458785:IBJ458789 ILF458785:ILF458789 IVB458785:IVB458789 JEX458785:JEX458789 JOT458785:JOT458789 JYP458785:JYP458789 KIL458785:KIL458789 KSH458785:KSH458789 LCD458785:LCD458789 LLZ458785:LLZ458789 LVV458785:LVV458789 MFR458785:MFR458789 MPN458785:MPN458789 MZJ458785:MZJ458789 NJF458785:NJF458789 NTB458785:NTB458789 OCX458785:OCX458789 OMT458785:OMT458789 OWP458785:OWP458789 PGL458785:PGL458789 PQH458785:PQH458789 QAD458785:QAD458789 QJZ458785:QJZ458789 QTV458785:QTV458789 RDR458785:RDR458789 RNN458785:RNN458789 RXJ458785:RXJ458789 SHF458785:SHF458789 SRB458785:SRB458789 TAX458785:TAX458789 TKT458785:TKT458789 TUP458785:TUP458789 UEL458785:UEL458789 UOH458785:UOH458789 UYD458785:UYD458789 VHZ458785:VHZ458789 VRV458785:VRV458789 WBR458785:WBR458789 WLN458785:WLN458789 WVJ458785:WVJ458789 B524321:B524325 IX524321:IX524325 ST524321:ST524325 ACP524321:ACP524325 AML524321:AML524325 AWH524321:AWH524325 BGD524321:BGD524325 BPZ524321:BPZ524325 BZV524321:BZV524325 CJR524321:CJR524325 CTN524321:CTN524325 DDJ524321:DDJ524325 DNF524321:DNF524325 DXB524321:DXB524325 EGX524321:EGX524325 EQT524321:EQT524325 FAP524321:FAP524325 FKL524321:FKL524325 FUH524321:FUH524325 GED524321:GED524325 GNZ524321:GNZ524325 GXV524321:GXV524325 HHR524321:HHR524325 HRN524321:HRN524325 IBJ524321:IBJ524325 ILF524321:ILF524325 IVB524321:IVB524325 JEX524321:JEX524325 JOT524321:JOT524325 JYP524321:JYP524325 KIL524321:KIL524325 KSH524321:KSH524325 LCD524321:LCD524325 LLZ524321:LLZ524325 LVV524321:LVV524325 MFR524321:MFR524325 MPN524321:MPN524325 MZJ524321:MZJ524325 NJF524321:NJF524325 NTB524321:NTB524325 OCX524321:OCX524325 OMT524321:OMT524325 OWP524321:OWP524325 PGL524321:PGL524325 PQH524321:PQH524325 QAD524321:QAD524325 QJZ524321:QJZ524325 QTV524321:QTV524325 RDR524321:RDR524325 RNN524321:RNN524325 RXJ524321:RXJ524325 SHF524321:SHF524325 SRB524321:SRB524325 TAX524321:TAX524325 TKT524321:TKT524325 TUP524321:TUP524325 UEL524321:UEL524325 UOH524321:UOH524325 UYD524321:UYD524325 VHZ524321:VHZ524325 VRV524321:VRV524325 WBR524321:WBR524325 WLN524321:WLN524325 WVJ524321:WVJ524325 B589857:B589861 IX589857:IX589861 ST589857:ST589861 ACP589857:ACP589861 AML589857:AML589861 AWH589857:AWH589861 BGD589857:BGD589861 BPZ589857:BPZ589861 BZV589857:BZV589861 CJR589857:CJR589861 CTN589857:CTN589861 DDJ589857:DDJ589861 DNF589857:DNF589861 DXB589857:DXB589861 EGX589857:EGX589861 EQT589857:EQT589861 FAP589857:FAP589861 FKL589857:FKL589861 FUH589857:FUH589861 GED589857:GED589861 GNZ589857:GNZ589861 GXV589857:GXV589861 HHR589857:HHR589861 HRN589857:HRN589861 IBJ589857:IBJ589861 ILF589857:ILF589861 IVB589857:IVB589861 JEX589857:JEX589861 JOT589857:JOT589861 JYP589857:JYP589861 KIL589857:KIL589861 KSH589857:KSH589861 LCD589857:LCD589861 LLZ589857:LLZ589861 LVV589857:LVV589861 MFR589857:MFR589861 MPN589857:MPN589861 MZJ589857:MZJ589861 NJF589857:NJF589861 NTB589857:NTB589861 OCX589857:OCX589861 OMT589857:OMT589861 OWP589857:OWP589861 PGL589857:PGL589861 PQH589857:PQH589861 QAD589857:QAD589861 QJZ589857:QJZ589861 QTV589857:QTV589861 RDR589857:RDR589861 RNN589857:RNN589861 RXJ589857:RXJ589861 SHF589857:SHF589861 SRB589857:SRB589861 TAX589857:TAX589861 TKT589857:TKT589861 TUP589857:TUP589861 UEL589857:UEL589861 UOH589857:UOH589861 UYD589857:UYD589861 VHZ589857:VHZ589861 VRV589857:VRV589861 WBR589857:WBR589861 WLN589857:WLN589861 WVJ589857:WVJ589861 B655393:B655397 IX655393:IX655397 ST655393:ST655397 ACP655393:ACP655397 AML655393:AML655397 AWH655393:AWH655397 BGD655393:BGD655397 BPZ655393:BPZ655397 BZV655393:BZV655397 CJR655393:CJR655397 CTN655393:CTN655397 DDJ655393:DDJ655397 DNF655393:DNF655397 DXB655393:DXB655397 EGX655393:EGX655397 EQT655393:EQT655397 FAP655393:FAP655397 FKL655393:FKL655397 FUH655393:FUH655397 GED655393:GED655397 GNZ655393:GNZ655397 GXV655393:GXV655397 HHR655393:HHR655397 HRN655393:HRN655397 IBJ655393:IBJ655397 ILF655393:ILF655397 IVB655393:IVB655397 JEX655393:JEX655397 JOT655393:JOT655397 JYP655393:JYP655397 KIL655393:KIL655397 KSH655393:KSH655397 LCD655393:LCD655397 LLZ655393:LLZ655397 LVV655393:LVV655397 MFR655393:MFR655397 MPN655393:MPN655397 MZJ655393:MZJ655397 NJF655393:NJF655397 NTB655393:NTB655397 OCX655393:OCX655397 OMT655393:OMT655397 OWP655393:OWP655397 PGL655393:PGL655397 PQH655393:PQH655397 QAD655393:QAD655397 QJZ655393:QJZ655397 QTV655393:QTV655397 RDR655393:RDR655397 RNN655393:RNN655397 RXJ655393:RXJ655397 SHF655393:SHF655397 SRB655393:SRB655397 TAX655393:TAX655397 TKT655393:TKT655397 TUP655393:TUP655397 UEL655393:UEL655397 UOH655393:UOH655397 UYD655393:UYD655397 VHZ655393:VHZ655397 VRV655393:VRV655397 WBR655393:WBR655397 WLN655393:WLN655397 WVJ655393:WVJ655397 B720929:B720933 IX720929:IX720933 ST720929:ST720933 ACP720929:ACP720933 AML720929:AML720933 AWH720929:AWH720933 BGD720929:BGD720933 BPZ720929:BPZ720933 BZV720929:BZV720933 CJR720929:CJR720933 CTN720929:CTN720933 DDJ720929:DDJ720933 DNF720929:DNF720933 DXB720929:DXB720933 EGX720929:EGX720933 EQT720929:EQT720933 FAP720929:FAP720933 FKL720929:FKL720933 FUH720929:FUH720933 GED720929:GED720933 GNZ720929:GNZ720933 GXV720929:GXV720933 HHR720929:HHR720933 HRN720929:HRN720933 IBJ720929:IBJ720933 ILF720929:ILF720933 IVB720929:IVB720933 JEX720929:JEX720933 JOT720929:JOT720933 JYP720929:JYP720933 KIL720929:KIL720933 KSH720929:KSH720933 LCD720929:LCD720933 LLZ720929:LLZ720933 LVV720929:LVV720933 MFR720929:MFR720933 MPN720929:MPN720933 MZJ720929:MZJ720933 NJF720929:NJF720933 NTB720929:NTB720933 OCX720929:OCX720933 OMT720929:OMT720933 OWP720929:OWP720933 PGL720929:PGL720933 PQH720929:PQH720933 QAD720929:QAD720933 QJZ720929:QJZ720933 QTV720929:QTV720933 RDR720929:RDR720933 RNN720929:RNN720933 RXJ720929:RXJ720933 SHF720929:SHF720933 SRB720929:SRB720933 TAX720929:TAX720933 TKT720929:TKT720933 TUP720929:TUP720933 UEL720929:UEL720933 UOH720929:UOH720933 UYD720929:UYD720933 VHZ720929:VHZ720933 VRV720929:VRV720933 WBR720929:WBR720933 WLN720929:WLN720933 WVJ720929:WVJ720933 B786465:B786469 IX786465:IX786469 ST786465:ST786469 ACP786465:ACP786469 AML786465:AML786469 AWH786465:AWH786469 BGD786465:BGD786469 BPZ786465:BPZ786469 BZV786465:BZV786469 CJR786465:CJR786469 CTN786465:CTN786469 DDJ786465:DDJ786469 DNF786465:DNF786469 DXB786465:DXB786469 EGX786465:EGX786469 EQT786465:EQT786469 FAP786465:FAP786469 FKL786465:FKL786469 FUH786465:FUH786469 GED786465:GED786469 GNZ786465:GNZ786469 GXV786465:GXV786469 HHR786465:HHR786469 HRN786465:HRN786469 IBJ786465:IBJ786469 ILF786465:ILF786469 IVB786465:IVB786469 JEX786465:JEX786469 JOT786465:JOT786469 JYP786465:JYP786469 KIL786465:KIL786469 KSH786465:KSH786469 LCD786465:LCD786469 LLZ786465:LLZ786469 LVV786465:LVV786469 MFR786465:MFR786469 MPN786465:MPN786469 MZJ786465:MZJ786469 NJF786465:NJF786469 NTB786465:NTB786469 OCX786465:OCX786469 OMT786465:OMT786469 OWP786465:OWP786469 PGL786465:PGL786469 PQH786465:PQH786469 QAD786465:QAD786469 QJZ786465:QJZ786469 QTV786465:QTV786469 RDR786465:RDR786469 RNN786465:RNN786469 RXJ786465:RXJ786469 SHF786465:SHF786469 SRB786465:SRB786469 TAX786465:TAX786469 TKT786465:TKT786469 TUP786465:TUP786469 UEL786465:UEL786469 UOH786465:UOH786469 UYD786465:UYD786469 VHZ786465:VHZ786469 VRV786465:VRV786469 WBR786465:WBR786469 WLN786465:WLN786469 WVJ786465:WVJ786469 B852001:B852005 IX852001:IX852005 ST852001:ST852005 ACP852001:ACP852005 AML852001:AML852005 AWH852001:AWH852005 BGD852001:BGD852005 BPZ852001:BPZ852005 BZV852001:BZV852005 CJR852001:CJR852005 CTN852001:CTN852005 DDJ852001:DDJ852005 DNF852001:DNF852005 DXB852001:DXB852005 EGX852001:EGX852005 EQT852001:EQT852005 FAP852001:FAP852005 FKL852001:FKL852005 FUH852001:FUH852005 GED852001:GED852005 GNZ852001:GNZ852005 GXV852001:GXV852005 HHR852001:HHR852005 HRN852001:HRN852005 IBJ852001:IBJ852005 ILF852001:ILF852005 IVB852001:IVB852005 JEX852001:JEX852005 JOT852001:JOT852005 JYP852001:JYP852005 KIL852001:KIL852005 KSH852001:KSH852005 LCD852001:LCD852005 LLZ852001:LLZ852005 LVV852001:LVV852005 MFR852001:MFR852005 MPN852001:MPN852005 MZJ852001:MZJ852005 NJF852001:NJF852005 NTB852001:NTB852005 OCX852001:OCX852005 OMT852001:OMT852005 OWP852001:OWP852005 PGL852001:PGL852005 PQH852001:PQH852005 QAD852001:QAD852005 QJZ852001:QJZ852005 QTV852001:QTV852005 RDR852001:RDR852005 RNN852001:RNN852005 RXJ852001:RXJ852005 SHF852001:SHF852005 SRB852001:SRB852005 TAX852001:TAX852005 TKT852001:TKT852005 TUP852001:TUP852005 UEL852001:UEL852005 UOH852001:UOH852005 UYD852001:UYD852005 VHZ852001:VHZ852005 VRV852001:VRV852005 WBR852001:WBR852005 WLN852001:WLN852005 WVJ852001:WVJ852005 B917537:B917541 IX917537:IX917541 ST917537:ST917541 ACP917537:ACP917541 AML917537:AML917541 AWH917537:AWH917541 BGD917537:BGD917541 BPZ917537:BPZ917541 BZV917537:BZV917541 CJR917537:CJR917541 CTN917537:CTN917541 DDJ917537:DDJ917541 DNF917537:DNF917541 DXB917537:DXB917541 EGX917537:EGX917541 EQT917537:EQT917541 FAP917537:FAP917541 FKL917537:FKL917541 FUH917537:FUH917541 GED917537:GED917541 GNZ917537:GNZ917541 GXV917537:GXV917541 HHR917537:HHR917541 HRN917537:HRN917541 IBJ917537:IBJ917541 ILF917537:ILF917541 IVB917537:IVB917541 JEX917537:JEX917541 JOT917537:JOT917541 JYP917537:JYP917541 KIL917537:KIL917541 KSH917537:KSH917541 LCD917537:LCD917541 LLZ917537:LLZ917541 LVV917537:LVV917541 MFR917537:MFR917541 MPN917537:MPN917541 MZJ917537:MZJ917541 NJF917537:NJF917541 NTB917537:NTB917541 OCX917537:OCX917541 OMT917537:OMT917541 OWP917537:OWP917541 PGL917537:PGL917541 PQH917537:PQH917541 QAD917537:QAD917541 QJZ917537:QJZ917541 QTV917537:QTV917541 RDR917537:RDR917541 RNN917537:RNN917541 RXJ917537:RXJ917541 SHF917537:SHF917541 SRB917537:SRB917541 TAX917537:TAX917541 TKT917537:TKT917541 TUP917537:TUP917541 UEL917537:UEL917541 UOH917537:UOH917541 UYD917537:UYD917541 VHZ917537:VHZ917541 VRV917537:VRV917541 WBR917537:WBR917541 WLN917537:WLN917541 WVJ917537:WVJ917541 B983073:B983077 IX983073:IX983077 ST983073:ST983077 ACP983073:ACP983077 AML983073:AML983077 AWH983073:AWH983077 BGD983073:BGD983077 BPZ983073:BPZ983077 BZV983073:BZV983077 CJR983073:CJR983077 CTN983073:CTN983077 DDJ983073:DDJ983077 DNF983073:DNF983077 DXB983073:DXB983077 EGX983073:EGX983077 EQT983073:EQT983077 FAP983073:FAP983077 FKL983073:FKL983077 FUH983073:FUH983077 GED983073:GED983077 GNZ983073:GNZ983077 GXV983073:GXV983077 HHR983073:HHR983077 HRN983073:HRN983077 IBJ983073:IBJ983077 ILF983073:ILF983077 IVB983073:IVB983077 JEX983073:JEX983077 JOT983073:JOT983077 JYP983073:JYP983077 KIL983073:KIL983077 KSH983073:KSH983077 LCD983073:LCD983077 LLZ983073:LLZ983077 LVV983073:LVV983077 MFR983073:MFR983077 MPN983073:MPN983077 MZJ983073:MZJ983077 NJF983073:NJF983077 NTB983073:NTB983077 OCX983073:OCX983077 OMT983073:OMT983077 OWP983073:OWP983077 PGL983073:PGL983077 PQH983073:PQH983077 QAD983073:QAD983077 QJZ983073:QJZ983077 QTV983073:QTV983077 RDR983073:RDR983077 RNN983073:RNN983077 RXJ983073:RXJ983077 SHF983073:SHF983077 SRB983073:SRB983077 TAX983073:TAX983077 TKT983073:TKT983077 TUP983073:TUP983077 UEL983073:UEL983077 UOH983073:UOH983077 UYD983073:UYD983077 VHZ983073:VHZ983077 VRV983073:VRV983077 WBR983073:WBR983077 WLN983073:WLN983077 WVJ983073:WVJ983077 B33">
      <formula1>$F$2:$F$6</formula1>
    </dataValidation>
    <dataValidation type="list" allowBlank="1" showInputMessage="1" showErrorMessage="1" sqref="C65569:C65573 IY65569:IY65573 SU65569:SU65573 ACQ65569:ACQ65573 AMM65569:AMM65573 AWI65569:AWI65573 BGE65569:BGE65573 BQA65569:BQA65573 BZW65569:BZW65573 CJS65569:CJS65573 CTO65569:CTO65573 DDK65569:DDK65573 DNG65569:DNG65573 DXC65569:DXC65573 EGY65569:EGY65573 EQU65569:EQU65573 FAQ65569:FAQ65573 FKM65569:FKM65573 FUI65569:FUI65573 GEE65569:GEE65573 GOA65569:GOA65573 GXW65569:GXW65573 HHS65569:HHS65573 HRO65569:HRO65573 IBK65569:IBK65573 ILG65569:ILG65573 IVC65569:IVC65573 JEY65569:JEY65573 JOU65569:JOU65573 JYQ65569:JYQ65573 KIM65569:KIM65573 KSI65569:KSI65573 LCE65569:LCE65573 LMA65569:LMA65573 LVW65569:LVW65573 MFS65569:MFS65573 MPO65569:MPO65573 MZK65569:MZK65573 NJG65569:NJG65573 NTC65569:NTC65573 OCY65569:OCY65573 OMU65569:OMU65573 OWQ65569:OWQ65573 PGM65569:PGM65573 PQI65569:PQI65573 QAE65569:QAE65573 QKA65569:QKA65573 QTW65569:QTW65573 RDS65569:RDS65573 RNO65569:RNO65573 RXK65569:RXK65573 SHG65569:SHG65573 SRC65569:SRC65573 TAY65569:TAY65573 TKU65569:TKU65573 TUQ65569:TUQ65573 UEM65569:UEM65573 UOI65569:UOI65573 UYE65569:UYE65573 VIA65569:VIA65573 VRW65569:VRW65573 WBS65569:WBS65573 WLO65569:WLO65573 WVK65569:WVK65573 C131105:C131109 IY131105:IY131109 SU131105:SU131109 ACQ131105:ACQ131109 AMM131105:AMM131109 AWI131105:AWI131109 BGE131105:BGE131109 BQA131105:BQA131109 BZW131105:BZW131109 CJS131105:CJS131109 CTO131105:CTO131109 DDK131105:DDK131109 DNG131105:DNG131109 DXC131105:DXC131109 EGY131105:EGY131109 EQU131105:EQU131109 FAQ131105:FAQ131109 FKM131105:FKM131109 FUI131105:FUI131109 GEE131105:GEE131109 GOA131105:GOA131109 GXW131105:GXW131109 HHS131105:HHS131109 HRO131105:HRO131109 IBK131105:IBK131109 ILG131105:ILG131109 IVC131105:IVC131109 JEY131105:JEY131109 JOU131105:JOU131109 JYQ131105:JYQ131109 KIM131105:KIM131109 KSI131105:KSI131109 LCE131105:LCE131109 LMA131105:LMA131109 LVW131105:LVW131109 MFS131105:MFS131109 MPO131105:MPO131109 MZK131105:MZK131109 NJG131105:NJG131109 NTC131105:NTC131109 OCY131105:OCY131109 OMU131105:OMU131109 OWQ131105:OWQ131109 PGM131105:PGM131109 PQI131105:PQI131109 QAE131105:QAE131109 QKA131105:QKA131109 QTW131105:QTW131109 RDS131105:RDS131109 RNO131105:RNO131109 RXK131105:RXK131109 SHG131105:SHG131109 SRC131105:SRC131109 TAY131105:TAY131109 TKU131105:TKU131109 TUQ131105:TUQ131109 UEM131105:UEM131109 UOI131105:UOI131109 UYE131105:UYE131109 VIA131105:VIA131109 VRW131105:VRW131109 WBS131105:WBS131109 WLO131105:WLO131109 WVK131105:WVK131109 C196641:C196645 IY196641:IY196645 SU196641:SU196645 ACQ196641:ACQ196645 AMM196641:AMM196645 AWI196641:AWI196645 BGE196641:BGE196645 BQA196641:BQA196645 BZW196641:BZW196645 CJS196641:CJS196645 CTO196641:CTO196645 DDK196641:DDK196645 DNG196641:DNG196645 DXC196641:DXC196645 EGY196641:EGY196645 EQU196641:EQU196645 FAQ196641:FAQ196645 FKM196641:FKM196645 FUI196641:FUI196645 GEE196641:GEE196645 GOA196641:GOA196645 GXW196641:GXW196645 HHS196641:HHS196645 HRO196641:HRO196645 IBK196641:IBK196645 ILG196641:ILG196645 IVC196641:IVC196645 JEY196641:JEY196645 JOU196641:JOU196645 JYQ196641:JYQ196645 KIM196641:KIM196645 KSI196641:KSI196645 LCE196641:LCE196645 LMA196641:LMA196645 LVW196641:LVW196645 MFS196641:MFS196645 MPO196641:MPO196645 MZK196641:MZK196645 NJG196641:NJG196645 NTC196641:NTC196645 OCY196641:OCY196645 OMU196641:OMU196645 OWQ196641:OWQ196645 PGM196641:PGM196645 PQI196641:PQI196645 QAE196641:QAE196645 QKA196641:QKA196645 QTW196641:QTW196645 RDS196641:RDS196645 RNO196641:RNO196645 RXK196641:RXK196645 SHG196641:SHG196645 SRC196641:SRC196645 TAY196641:TAY196645 TKU196641:TKU196645 TUQ196641:TUQ196645 UEM196641:UEM196645 UOI196641:UOI196645 UYE196641:UYE196645 VIA196641:VIA196645 VRW196641:VRW196645 WBS196641:WBS196645 WLO196641:WLO196645 WVK196641:WVK196645 C262177:C262181 IY262177:IY262181 SU262177:SU262181 ACQ262177:ACQ262181 AMM262177:AMM262181 AWI262177:AWI262181 BGE262177:BGE262181 BQA262177:BQA262181 BZW262177:BZW262181 CJS262177:CJS262181 CTO262177:CTO262181 DDK262177:DDK262181 DNG262177:DNG262181 DXC262177:DXC262181 EGY262177:EGY262181 EQU262177:EQU262181 FAQ262177:FAQ262181 FKM262177:FKM262181 FUI262177:FUI262181 GEE262177:GEE262181 GOA262177:GOA262181 GXW262177:GXW262181 HHS262177:HHS262181 HRO262177:HRO262181 IBK262177:IBK262181 ILG262177:ILG262181 IVC262177:IVC262181 JEY262177:JEY262181 JOU262177:JOU262181 JYQ262177:JYQ262181 KIM262177:KIM262181 KSI262177:KSI262181 LCE262177:LCE262181 LMA262177:LMA262181 LVW262177:LVW262181 MFS262177:MFS262181 MPO262177:MPO262181 MZK262177:MZK262181 NJG262177:NJG262181 NTC262177:NTC262181 OCY262177:OCY262181 OMU262177:OMU262181 OWQ262177:OWQ262181 PGM262177:PGM262181 PQI262177:PQI262181 QAE262177:QAE262181 QKA262177:QKA262181 QTW262177:QTW262181 RDS262177:RDS262181 RNO262177:RNO262181 RXK262177:RXK262181 SHG262177:SHG262181 SRC262177:SRC262181 TAY262177:TAY262181 TKU262177:TKU262181 TUQ262177:TUQ262181 UEM262177:UEM262181 UOI262177:UOI262181 UYE262177:UYE262181 VIA262177:VIA262181 VRW262177:VRW262181 WBS262177:WBS262181 WLO262177:WLO262181 WVK262177:WVK262181 C327713:C327717 IY327713:IY327717 SU327713:SU327717 ACQ327713:ACQ327717 AMM327713:AMM327717 AWI327713:AWI327717 BGE327713:BGE327717 BQA327713:BQA327717 BZW327713:BZW327717 CJS327713:CJS327717 CTO327713:CTO327717 DDK327713:DDK327717 DNG327713:DNG327717 DXC327713:DXC327717 EGY327713:EGY327717 EQU327713:EQU327717 FAQ327713:FAQ327717 FKM327713:FKM327717 FUI327713:FUI327717 GEE327713:GEE327717 GOA327713:GOA327717 GXW327713:GXW327717 HHS327713:HHS327717 HRO327713:HRO327717 IBK327713:IBK327717 ILG327713:ILG327717 IVC327713:IVC327717 JEY327713:JEY327717 JOU327713:JOU327717 JYQ327713:JYQ327717 KIM327713:KIM327717 KSI327713:KSI327717 LCE327713:LCE327717 LMA327713:LMA327717 LVW327713:LVW327717 MFS327713:MFS327717 MPO327713:MPO327717 MZK327713:MZK327717 NJG327713:NJG327717 NTC327713:NTC327717 OCY327713:OCY327717 OMU327713:OMU327717 OWQ327713:OWQ327717 PGM327713:PGM327717 PQI327713:PQI327717 QAE327713:QAE327717 QKA327713:QKA327717 QTW327713:QTW327717 RDS327713:RDS327717 RNO327713:RNO327717 RXK327713:RXK327717 SHG327713:SHG327717 SRC327713:SRC327717 TAY327713:TAY327717 TKU327713:TKU327717 TUQ327713:TUQ327717 UEM327713:UEM327717 UOI327713:UOI327717 UYE327713:UYE327717 VIA327713:VIA327717 VRW327713:VRW327717 WBS327713:WBS327717 WLO327713:WLO327717 WVK327713:WVK327717 C393249:C393253 IY393249:IY393253 SU393249:SU393253 ACQ393249:ACQ393253 AMM393249:AMM393253 AWI393249:AWI393253 BGE393249:BGE393253 BQA393249:BQA393253 BZW393249:BZW393253 CJS393249:CJS393253 CTO393249:CTO393253 DDK393249:DDK393253 DNG393249:DNG393253 DXC393249:DXC393253 EGY393249:EGY393253 EQU393249:EQU393253 FAQ393249:FAQ393253 FKM393249:FKM393253 FUI393249:FUI393253 GEE393249:GEE393253 GOA393249:GOA393253 GXW393249:GXW393253 HHS393249:HHS393253 HRO393249:HRO393253 IBK393249:IBK393253 ILG393249:ILG393253 IVC393249:IVC393253 JEY393249:JEY393253 JOU393249:JOU393253 JYQ393249:JYQ393253 KIM393249:KIM393253 KSI393249:KSI393253 LCE393249:LCE393253 LMA393249:LMA393253 LVW393249:LVW393253 MFS393249:MFS393253 MPO393249:MPO393253 MZK393249:MZK393253 NJG393249:NJG393253 NTC393249:NTC393253 OCY393249:OCY393253 OMU393249:OMU393253 OWQ393249:OWQ393253 PGM393249:PGM393253 PQI393249:PQI393253 QAE393249:QAE393253 QKA393249:QKA393253 QTW393249:QTW393253 RDS393249:RDS393253 RNO393249:RNO393253 RXK393249:RXK393253 SHG393249:SHG393253 SRC393249:SRC393253 TAY393249:TAY393253 TKU393249:TKU393253 TUQ393249:TUQ393253 UEM393249:UEM393253 UOI393249:UOI393253 UYE393249:UYE393253 VIA393249:VIA393253 VRW393249:VRW393253 WBS393249:WBS393253 WLO393249:WLO393253 WVK393249:WVK393253 C458785:C458789 IY458785:IY458789 SU458785:SU458789 ACQ458785:ACQ458789 AMM458785:AMM458789 AWI458785:AWI458789 BGE458785:BGE458789 BQA458785:BQA458789 BZW458785:BZW458789 CJS458785:CJS458789 CTO458785:CTO458789 DDK458785:DDK458789 DNG458785:DNG458789 DXC458785:DXC458789 EGY458785:EGY458789 EQU458785:EQU458789 FAQ458785:FAQ458789 FKM458785:FKM458789 FUI458785:FUI458789 GEE458785:GEE458789 GOA458785:GOA458789 GXW458785:GXW458789 HHS458785:HHS458789 HRO458785:HRO458789 IBK458785:IBK458789 ILG458785:ILG458789 IVC458785:IVC458789 JEY458785:JEY458789 JOU458785:JOU458789 JYQ458785:JYQ458789 KIM458785:KIM458789 KSI458785:KSI458789 LCE458785:LCE458789 LMA458785:LMA458789 LVW458785:LVW458789 MFS458785:MFS458789 MPO458785:MPO458789 MZK458785:MZK458789 NJG458785:NJG458789 NTC458785:NTC458789 OCY458785:OCY458789 OMU458785:OMU458789 OWQ458785:OWQ458789 PGM458785:PGM458789 PQI458785:PQI458789 QAE458785:QAE458789 QKA458785:QKA458789 QTW458785:QTW458789 RDS458785:RDS458789 RNO458785:RNO458789 RXK458785:RXK458789 SHG458785:SHG458789 SRC458785:SRC458789 TAY458785:TAY458789 TKU458785:TKU458789 TUQ458785:TUQ458789 UEM458785:UEM458789 UOI458785:UOI458789 UYE458785:UYE458789 VIA458785:VIA458789 VRW458785:VRW458789 WBS458785:WBS458789 WLO458785:WLO458789 WVK458785:WVK458789 C524321:C524325 IY524321:IY524325 SU524321:SU524325 ACQ524321:ACQ524325 AMM524321:AMM524325 AWI524321:AWI524325 BGE524321:BGE524325 BQA524321:BQA524325 BZW524321:BZW524325 CJS524321:CJS524325 CTO524321:CTO524325 DDK524321:DDK524325 DNG524321:DNG524325 DXC524321:DXC524325 EGY524321:EGY524325 EQU524321:EQU524325 FAQ524321:FAQ524325 FKM524321:FKM524325 FUI524321:FUI524325 GEE524321:GEE524325 GOA524321:GOA524325 GXW524321:GXW524325 HHS524321:HHS524325 HRO524321:HRO524325 IBK524321:IBK524325 ILG524321:ILG524325 IVC524321:IVC524325 JEY524321:JEY524325 JOU524321:JOU524325 JYQ524321:JYQ524325 KIM524321:KIM524325 KSI524321:KSI524325 LCE524321:LCE524325 LMA524321:LMA524325 LVW524321:LVW524325 MFS524321:MFS524325 MPO524321:MPO524325 MZK524321:MZK524325 NJG524321:NJG524325 NTC524321:NTC524325 OCY524321:OCY524325 OMU524321:OMU524325 OWQ524321:OWQ524325 PGM524321:PGM524325 PQI524321:PQI524325 QAE524321:QAE524325 QKA524321:QKA524325 QTW524321:QTW524325 RDS524321:RDS524325 RNO524321:RNO524325 RXK524321:RXK524325 SHG524321:SHG524325 SRC524321:SRC524325 TAY524321:TAY524325 TKU524321:TKU524325 TUQ524321:TUQ524325 UEM524321:UEM524325 UOI524321:UOI524325 UYE524321:UYE524325 VIA524321:VIA524325 VRW524321:VRW524325 WBS524321:WBS524325 WLO524321:WLO524325 WVK524321:WVK524325 C589857:C589861 IY589857:IY589861 SU589857:SU589861 ACQ589857:ACQ589861 AMM589857:AMM589861 AWI589857:AWI589861 BGE589857:BGE589861 BQA589857:BQA589861 BZW589857:BZW589861 CJS589857:CJS589861 CTO589857:CTO589861 DDK589857:DDK589861 DNG589857:DNG589861 DXC589857:DXC589861 EGY589857:EGY589861 EQU589857:EQU589861 FAQ589857:FAQ589861 FKM589857:FKM589861 FUI589857:FUI589861 GEE589857:GEE589861 GOA589857:GOA589861 GXW589857:GXW589861 HHS589857:HHS589861 HRO589857:HRO589861 IBK589857:IBK589861 ILG589857:ILG589861 IVC589857:IVC589861 JEY589857:JEY589861 JOU589857:JOU589861 JYQ589857:JYQ589861 KIM589857:KIM589861 KSI589857:KSI589861 LCE589857:LCE589861 LMA589857:LMA589861 LVW589857:LVW589861 MFS589857:MFS589861 MPO589857:MPO589861 MZK589857:MZK589861 NJG589857:NJG589861 NTC589857:NTC589861 OCY589857:OCY589861 OMU589857:OMU589861 OWQ589857:OWQ589861 PGM589857:PGM589861 PQI589857:PQI589861 QAE589857:QAE589861 QKA589857:QKA589861 QTW589857:QTW589861 RDS589857:RDS589861 RNO589857:RNO589861 RXK589857:RXK589861 SHG589857:SHG589861 SRC589857:SRC589861 TAY589857:TAY589861 TKU589857:TKU589861 TUQ589857:TUQ589861 UEM589857:UEM589861 UOI589857:UOI589861 UYE589857:UYE589861 VIA589857:VIA589861 VRW589857:VRW589861 WBS589857:WBS589861 WLO589857:WLO589861 WVK589857:WVK589861 C655393:C655397 IY655393:IY655397 SU655393:SU655397 ACQ655393:ACQ655397 AMM655393:AMM655397 AWI655393:AWI655397 BGE655393:BGE655397 BQA655393:BQA655397 BZW655393:BZW655397 CJS655393:CJS655397 CTO655393:CTO655397 DDK655393:DDK655397 DNG655393:DNG655397 DXC655393:DXC655397 EGY655393:EGY655397 EQU655393:EQU655397 FAQ655393:FAQ655397 FKM655393:FKM655397 FUI655393:FUI655397 GEE655393:GEE655397 GOA655393:GOA655397 GXW655393:GXW655397 HHS655393:HHS655397 HRO655393:HRO655397 IBK655393:IBK655397 ILG655393:ILG655397 IVC655393:IVC655397 JEY655393:JEY655397 JOU655393:JOU655397 JYQ655393:JYQ655397 KIM655393:KIM655397 KSI655393:KSI655397 LCE655393:LCE655397 LMA655393:LMA655397 LVW655393:LVW655397 MFS655393:MFS655397 MPO655393:MPO655397 MZK655393:MZK655397 NJG655393:NJG655397 NTC655393:NTC655397 OCY655393:OCY655397 OMU655393:OMU655397 OWQ655393:OWQ655397 PGM655393:PGM655397 PQI655393:PQI655397 QAE655393:QAE655397 QKA655393:QKA655397 QTW655393:QTW655397 RDS655393:RDS655397 RNO655393:RNO655397 RXK655393:RXK655397 SHG655393:SHG655397 SRC655393:SRC655397 TAY655393:TAY655397 TKU655393:TKU655397 TUQ655393:TUQ655397 UEM655393:UEM655397 UOI655393:UOI655397 UYE655393:UYE655397 VIA655393:VIA655397 VRW655393:VRW655397 WBS655393:WBS655397 WLO655393:WLO655397 WVK655393:WVK655397 C720929:C720933 IY720929:IY720933 SU720929:SU720933 ACQ720929:ACQ720933 AMM720929:AMM720933 AWI720929:AWI720933 BGE720929:BGE720933 BQA720929:BQA720933 BZW720929:BZW720933 CJS720929:CJS720933 CTO720929:CTO720933 DDK720929:DDK720933 DNG720929:DNG720933 DXC720929:DXC720933 EGY720929:EGY720933 EQU720929:EQU720933 FAQ720929:FAQ720933 FKM720929:FKM720933 FUI720929:FUI720933 GEE720929:GEE720933 GOA720929:GOA720933 GXW720929:GXW720933 HHS720929:HHS720933 HRO720929:HRO720933 IBK720929:IBK720933 ILG720929:ILG720933 IVC720929:IVC720933 JEY720929:JEY720933 JOU720929:JOU720933 JYQ720929:JYQ720933 KIM720929:KIM720933 KSI720929:KSI720933 LCE720929:LCE720933 LMA720929:LMA720933 LVW720929:LVW720933 MFS720929:MFS720933 MPO720929:MPO720933 MZK720929:MZK720933 NJG720929:NJG720933 NTC720929:NTC720933 OCY720929:OCY720933 OMU720929:OMU720933 OWQ720929:OWQ720933 PGM720929:PGM720933 PQI720929:PQI720933 QAE720929:QAE720933 QKA720929:QKA720933 QTW720929:QTW720933 RDS720929:RDS720933 RNO720929:RNO720933 RXK720929:RXK720933 SHG720929:SHG720933 SRC720929:SRC720933 TAY720929:TAY720933 TKU720929:TKU720933 TUQ720929:TUQ720933 UEM720929:UEM720933 UOI720929:UOI720933 UYE720929:UYE720933 VIA720929:VIA720933 VRW720929:VRW720933 WBS720929:WBS720933 WLO720929:WLO720933 WVK720929:WVK720933 C786465:C786469 IY786465:IY786469 SU786465:SU786469 ACQ786465:ACQ786469 AMM786465:AMM786469 AWI786465:AWI786469 BGE786465:BGE786469 BQA786465:BQA786469 BZW786465:BZW786469 CJS786465:CJS786469 CTO786465:CTO786469 DDK786465:DDK786469 DNG786465:DNG786469 DXC786465:DXC786469 EGY786465:EGY786469 EQU786465:EQU786469 FAQ786465:FAQ786469 FKM786465:FKM786469 FUI786465:FUI786469 GEE786465:GEE786469 GOA786465:GOA786469 GXW786465:GXW786469 HHS786465:HHS786469 HRO786465:HRO786469 IBK786465:IBK786469 ILG786465:ILG786469 IVC786465:IVC786469 JEY786465:JEY786469 JOU786465:JOU786469 JYQ786465:JYQ786469 KIM786465:KIM786469 KSI786465:KSI786469 LCE786465:LCE786469 LMA786465:LMA786469 LVW786465:LVW786469 MFS786465:MFS786469 MPO786465:MPO786469 MZK786465:MZK786469 NJG786465:NJG786469 NTC786465:NTC786469 OCY786465:OCY786469 OMU786465:OMU786469 OWQ786465:OWQ786469 PGM786465:PGM786469 PQI786465:PQI786469 QAE786465:QAE786469 QKA786465:QKA786469 QTW786465:QTW786469 RDS786465:RDS786469 RNO786465:RNO786469 RXK786465:RXK786469 SHG786465:SHG786469 SRC786465:SRC786469 TAY786465:TAY786469 TKU786465:TKU786469 TUQ786465:TUQ786469 UEM786465:UEM786469 UOI786465:UOI786469 UYE786465:UYE786469 VIA786465:VIA786469 VRW786465:VRW786469 WBS786465:WBS786469 WLO786465:WLO786469 WVK786465:WVK786469 C852001:C852005 IY852001:IY852005 SU852001:SU852005 ACQ852001:ACQ852005 AMM852001:AMM852005 AWI852001:AWI852005 BGE852001:BGE852005 BQA852001:BQA852005 BZW852001:BZW852005 CJS852001:CJS852005 CTO852001:CTO852005 DDK852001:DDK852005 DNG852001:DNG852005 DXC852001:DXC852005 EGY852001:EGY852005 EQU852001:EQU852005 FAQ852001:FAQ852005 FKM852001:FKM852005 FUI852001:FUI852005 GEE852001:GEE852005 GOA852001:GOA852005 GXW852001:GXW852005 HHS852001:HHS852005 HRO852001:HRO852005 IBK852001:IBK852005 ILG852001:ILG852005 IVC852001:IVC852005 JEY852001:JEY852005 JOU852001:JOU852005 JYQ852001:JYQ852005 KIM852001:KIM852005 KSI852001:KSI852005 LCE852001:LCE852005 LMA852001:LMA852005 LVW852001:LVW852005 MFS852001:MFS852005 MPO852001:MPO852005 MZK852001:MZK852005 NJG852001:NJG852005 NTC852001:NTC852005 OCY852001:OCY852005 OMU852001:OMU852005 OWQ852001:OWQ852005 PGM852001:PGM852005 PQI852001:PQI852005 QAE852001:QAE852005 QKA852001:QKA852005 QTW852001:QTW852005 RDS852001:RDS852005 RNO852001:RNO852005 RXK852001:RXK852005 SHG852001:SHG852005 SRC852001:SRC852005 TAY852001:TAY852005 TKU852001:TKU852005 TUQ852001:TUQ852005 UEM852001:UEM852005 UOI852001:UOI852005 UYE852001:UYE852005 VIA852001:VIA852005 VRW852001:VRW852005 WBS852001:WBS852005 WLO852001:WLO852005 WVK852001:WVK852005 C917537:C917541 IY917537:IY917541 SU917537:SU917541 ACQ917537:ACQ917541 AMM917537:AMM917541 AWI917537:AWI917541 BGE917537:BGE917541 BQA917537:BQA917541 BZW917537:BZW917541 CJS917537:CJS917541 CTO917537:CTO917541 DDK917537:DDK917541 DNG917537:DNG917541 DXC917537:DXC917541 EGY917537:EGY917541 EQU917537:EQU917541 FAQ917537:FAQ917541 FKM917537:FKM917541 FUI917537:FUI917541 GEE917537:GEE917541 GOA917537:GOA917541 GXW917537:GXW917541 HHS917537:HHS917541 HRO917537:HRO917541 IBK917537:IBK917541 ILG917537:ILG917541 IVC917537:IVC917541 JEY917537:JEY917541 JOU917537:JOU917541 JYQ917537:JYQ917541 KIM917537:KIM917541 KSI917537:KSI917541 LCE917537:LCE917541 LMA917537:LMA917541 LVW917537:LVW917541 MFS917537:MFS917541 MPO917537:MPO917541 MZK917537:MZK917541 NJG917537:NJG917541 NTC917537:NTC917541 OCY917537:OCY917541 OMU917537:OMU917541 OWQ917537:OWQ917541 PGM917537:PGM917541 PQI917537:PQI917541 QAE917537:QAE917541 QKA917537:QKA917541 QTW917537:QTW917541 RDS917537:RDS917541 RNO917537:RNO917541 RXK917537:RXK917541 SHG917537:SHG917541 SRC917537:SRC917541 TAY917537:TAY917541 TKU917537:TKU917541 TUQ917537:TUQ917541 UEM917537:UEM917541 UOI917537:UOI917541 UYE917537:UYE917541 VIA917537:VIA917541 VRW917537:VRW917541 WBS917537:WBS917541 WLO917537:WLO917541 WVK917537:WVK917541 C983073:C983077 IY983073:IY983077 SU983073:SU983077 ACQ983073:ACQ983077 AMM983073:AMM983077 AWI983073:AWI983077 BGE983073:BGE983077 BQA983073:BQA983077 BZW983073:BZW983077 CJS983073:CJS983077 CTO983073:CTO983077 DDK983073:DDK983077 DNG983073:DNG983077 DXC983073:DXC983077 EGY983073:EGY983077 EQU983073:EQU983077 FAQ983073:FAQ983077 FKM983073:FKM983077 FUI983073:FUI983077 GEE983073:GEE983077 GOA983073:GOA983077 GXW983073:GXW983077 HHS983073:HHS983077 HRO983073:HRO983077 IBK983073:IBK983077 ILG983073:ILG983077 IVC983073:IVC983077 JEY983073:JEY983077 JOU983073:JOU983077 JYQ983073:JYQ983077 KIM983073:KIM983077 KSI983073:KSI983077 LCE983073:LCE983077 LMA983073:LMA983077 LVW983073:LVW983077 MFS983073:MFS983077 MPO983073:MPO983077 MZK983073:MZK983077 NJG983073:NJG983077 NTC983073:NTC983077 OCY983073:OCY983077 OMU983073:OMU983077 OWQ983073:OWQ983077 PGM983073:PGM983077 PQI983073:PQI983077 QAE983073:QAE983077 QKA983073:QKA983077 QTW983073:QTW983077 RDS983073:RDS983077 RNO983073:RNO983077 RXK983073:RXK983077 SHG983073:SHG983077 SRC983073:SRC983077 TAY983073:TAY983077 TKU983073:TKU983077 TUQ983073:TUQ983077 UEM983073:UEM983077 UOI983073:UOI983077 UYE983073:UYE983077 VIA983073:VIA983077 VRW983073:VRW983077 WBS983073:WBS983077 WLO983073:WLO983077 WVK983073:WVK983077 C33">
      <formula1>$D$2:$D$13</formula1>
    </dataValidation>
    <dataValidation type="list" allowBlank="1" showInputMessage="1" showErrorMessage="1" sqref="F65569:F65573 JB65569:JB65573 SX65569:SX65573 ACT65569:ACT65573 AMP65569:AMP65573 AWL65569:AWL65573 BGH65569:BGH65573 BQD65569:BQD65573 BZZ65569:BZZ65573 CJV65569:CJV65573 CTR65569:CTR65573 DDN65569:DDN65573 DNJ65569:DNJ65573 DXF65569:DXF65573 EHB65569:EHB65573 EQX65569:EQX65573 FAT65569:FAT65573 FKP65569:FKP65573 FUL65569:FUL65573 GEH65569:GEH65573 GOD65569:GOD65573 GXZ65569:GXZ65573 HHV65569:HHV65573 HRR65569:HRR65573 IBN65569:IBN65573 ILJ65569:ILJ65573 IVF65569:IVF65573 JFB65569:JFB65573 JOX65569:JOX65573 JYT65569:JYT65573 KIP65569:KIP65573 KSL65569:KSL65573 LCH65569:LCH65573 LMD65569:LMD65573 LVZ65569:LVZ65573 MFV65569:MFV65573 MPR65569:MPR65573 MZN65569:MZN65573 NJJ65569:NJJ65573 NTF65569:NTF65573 ODB65569:ODB65573 OMX65569:OMX65573 OWT65569:OWT65573 PGP65569:PGP65573 PQL65569:PQL65573 QAH65569:QAH65573 QKD65569:QKD65573 QTZ65569:QTZ65573 RDV65569:RDV65573 RNR65569:RNR65573 RXN65569:RXN65573 SHJ65569:SHJ65573 SRF65569:SRF65573 TBB65569:TBB65573 TKX65569:TKX65573 TUT65569:TUT65573 UEP65569:UEP65573 UOL65569:UOL65573 UYH65569:UYH65573 VID65569:VID65573 VRZ65569:VRZ65573 WBV65569:WBV65573 WLR65569:WLR65573 WVN65569:WVN65573 F131105:F131109 JB131105:JB131109 SX131105:SX131109 ACT131105:ACT131109 AMP131105:AMP131109 AWL131105:AWL131109 BGH131105:BGH131109 BQD131105:BQD131109 BZZ131105:BZZ131109 CJV131105:CJV131109 CTR131105:CTR131109 DDN131105:DDN131109 DNJ131105:DNJ131109 DXF131105:DXF131109 EHB131105:EHB131109 EQX131105:EQX131109 FAT131105:FAT131109 FKP131105:FKP131109 FUL131105:FUL131109 GEH131105:GEH131109 GOD131105:GOD131109 GXZ131105:GXZ131109 HHV131105:HHV131109 HRR131105:HRR131109 IBN131105:IBN131109 ILJ131105:ILJ131109 IVF131105:IVF131109 JFB131105:JFB131109 JOX131105:JOX131109 JYT131105:JYT131109 KIP131105:KIP131109 KSL131105:KSL131109 LCH131105:LCH131109 LMD131105:LMD131109 LVZ131105:LVZ131109 MFV131105:MFV131109 MPR131105:MPR131109 MZN131105:MZN131109 NJJ131105:NJJ131109 NTF131105:NTF131109 ODB131105:ODB131109 OMX131105:OMX131109 OWT131105:OWT131109 PGP131105:PGP131109 PQL131105:PQL131109 QAH131105:QAH131109 QKD131105:QKD131109 QTZ131105:QTZ131109 RDV131105:RDV131109 RNR131105:RNR131109 RXN131105:RXN131109 SHJ131105:SHJ131109 SRF131105:SRF131109 TBB131105:TBB131109 TKX131105:TKX131109 TUT131105:TUT131109 UEP131105:UEP131109 UOL131105:UOL131109 UYH131105:UYH131109 VID131105:VID131109 VRZ131105:VRZ131109 WBV131105:WBV131109 WLR131105:WLR131109 WVN131105:WVN131109 F196641:F196645 JB196641:JB196645 SX196641:SX196645 ACT196641:ACT196645 AMP196641:AMP196645 AWL196641:AWL196645 BGH196641:BGH196645 BQD196641:BQD196645 BZZ196641:BZZ196645 CJV196641:CJV196645 CTR196641:CTR196645 DDN196641:DDN196645 DNJ196641:DNJ196645 DXF196641:DXF196645 EHB196641:EHB196645 EQX196641:EQX196645 FAT196641:FAT196645 FKP196641:FKP196645 FUL196641:FUL196645 GEH196641:GEH196645 GOD196641:GOD196645 GXZ196641:GXZ196645 HHV196641:HHV196645 HRR196641:HRR196645 IBN196641:IBN196645 ILJ196641:ILJ196645 IVF196641:IVF196645 JFB196641:JFB196645 JOX196641:JOX196645 JYT196641:JYT196645 KIP196641:KIP196645 KSL196641:KSL196645 LCH196641:LCH196645 LMD196641:LMD196645 LVZ196641:LVZ196645 MFV196641:MFV196645 MPR196641:MPR196645 MZN196641:MZN196645 NJJ196641:NJJ196645 NTF196641:NTF196645 ODB196641:ODB196645 OMX196641:OMX196645 OWT196641:OWT196645 PGP196641:PGP196645 PQL196641:PQL196645 QAH196641:QAH196645 QKD196641:QKD196645 QTZ196641:QTZ196645 RDV196641:RDV196645 RNR196641:RNR196645 RXN196641:RXN196645 SHJ196641:SHJ196645 SRF196641:SRF196645 TBB196641:TBB196645 TKX196641:TKX196645 TUT196641:TUT196645 UEP196641:UEP196645 UOL196641:UOL196645 UYH196641:UYH196645 VID196641:VID196645 VRZ196641:VRZ196645 WBV196641:WBV196645 WLR196641:WLR196645 WVN196641:WVN196645 F262177:F262181 JB262177:JB262181 SX262177:SX262181 ACT262177:ACT262181 AMP262177:AMP262181 AWL262177:AWL262181 BGH262177:BGH262181 BQD262177:BQD262181 BZZ262177:BZZ262181 CJV262177:CJV262181 CTR262177:CTR262181 DDN262177:DDN262181 DNJ262177:DNJ262181 DXF262177:DXF262181 EHB262177:EHB262181 EQX262177:EQX262181 FAT262177:FAT262181 FKP262177:FKP262181 FUL262177:FUL262181 GEH262177:GEH262181 GOD262177:GOD262181 GXZ262177:GXZ262181 HHV262177:HHV262181 HRR262177:HRR262181 IBN262177:IBN262181 ILJ262177:ILJ262181 IVF262177:IVF262181 JFB262177:JFB262181 JOX262177:JOX262181 JYT262177:JYT262181 KIP262177:KIP262181 KSL262177:KSL262181 LCH262177:LCH262181 LMD262177:LMD262181 LVZ262177:LVZ262181 MFV262177:MFV262181 MPR262177:MPR262181 MZN262177:MZN262181 NJJ262177:NJJ262181 NTF262177:NTF262181 ODB262177:ODB262181 OMX262177:OMX262181 OWT262177:OWT262181 PGP262177:PGP262181 PQL262177:PQL262181 QAH262177:QAH262181 QKD262177:QKD262181 QTZ262177:QTZ262181 RDV262177:RDV262181 RNR262177:RNR262181 RXN262177:RXN262181 SHJ262177:SHJ262181 SRF262177:SRF262181 TBB262177:TBB262181 TKX262177:TKX262181 TUT262177:TUT262181 UEP262177:UEP262181 UOL262177:UOL262181 UYH262177:UYH262181 VID262177:VID262181 VRZ262177:VRZ262181 WBV262177:WBV262181 WLR262177:WLR262181 WVN262177:WVN262181 F327713:F327717 JB327713:JB327717 SX327713:SX327717 ACT327713:ACT327717 AMP327713:AMP327717 AWL327713:AWL327717 BGH327713:BGH327717 BQD327713:BQD327717 BZZ327713:BZZ327717 CJV327713:CJV327717 CTR327713:CTR327717 DDN327713:DDN327717 DNJ327713:DNJ327717 DXF327713:DXF327717 EHB327713:EHB327717 EQX327713:EQX327717 FAT327713:FAT327717 FKP327713:FKP327717 FUL327713:FUL327717 GEH327713:GEH327717 GOD327713:GOD327717 GXZ327713:GXZ327717 HHV327713:HHV327717 HRR327713:HRR327717 IBN327713:IBN327717 ILJ327713:ILJ327717 IVF327713:IVF327717 JFB327713:JFB327717 JOX327713:JOX327717 JYT327713:JYT327717 KIP327713:KIP327717 KSL327713:KSL327717 LCH327713:LCH327717 LMD327713:LMD327717 LVZ327713:LVZ327717 MFV327713:MFV327717 MPR327713:MPR327717 MZN327713:MZN327717 NJJ327713:NJJ327717 NTF327713:NTF327717 ODB327713:ODB327717 OMX327713:OMX327717 OWT327713:OWT327717 PGP327713:PGP327717 PQL327713:PQL327717 QAH327713:QAH327717 QKD327713:QKD327717 QTZ327713:QTZ327717 RDV327713:RDV327717 RNR327713:RNR327717 RXN327713:RXN327717 SHJ327713:SHJ327717 SRF327713:SRF327717 TBB327713:TBB327717 TKX327713:TKX327717 TUT327713:TUT327717 UEP327713:UEP327717 UOL327713:UOL327717 UYH327713:UYH327717 VID327713:VID327717 VRZ327713:VRZ327717 WBV327713:WBV327717 WLR327713:WLR327717 WVN327713:WVN327717 F393249:F393253 JB393249:JB393253 SX393249:SX393253 ACT393249:ACT393253 AMP393249:AMP393253 AWL393249:AWL393253 BGH393249:BGH393253 BQD393249:BQD393253 BZZ393249:BZZ393253 CJV393249:CJV393253 CTR393249:CTR393253 DDN393249:DDN393253 DNJ393249:DNJ393253 DXF393249:DXF393253 EHB393249:EHB393253 EQX393249:EQX393253 FAT393249:FAT393253 FKP393249:FKP393253 FUL393249:FUL393253 GEH393249:GEH393253 GOD393249:GOD393253 GXZ393249:GXZ393253 HHV393249:HHV393253 HRR393249:HRR393253 IBN393249:IBN393253 ILJ393249:ILJ393253 IVF393249:IVF393253 JFB393249:JFB393253 JOX393249:JOX393253 JYT393249:JYT393253 KIP393249:KIP393253 KSL393249:KSL393253 LCH393249:LCH393253 LMD393249:LMD393253 LVZ393249:LVZ393253 MFV393249:MFV393253 MPR393249:MPR393253 MZN393249:MZN393253 NJJ393249:NJJ393253 NTF393249:NTF393253 ODB393249:ODB393253 OMX393249:OMX393253 OWT393249:OWT393253 PGP393249:PGP393253 PQL393249:PQL393253 QAH393249:QAH393253 QKD393249:QKD393253 QTZ393249:QTZ393253 RDV393249:RDV393253 RNR393249:RNR393253 RXN393249:RXN393253 SHJ393249:SHJ393253 SRF393249:SRF393253 TBB393249:TBB393253 TKX393249:TKX393253 TUT393249:TUT393253 UEP393249:UEP393253 UOL393249:UOL393253 UYH393249:UYH393253 VID393249:VID393253 VRZ393249:VRZ393253 WBV393249:WBV393253 WLR393249:WLR393253 WVN393249:WVN393253 F458785:F458789 JB458785:JB458789 SX458785:SX458789 ACT458785:ACT458789 AMP458785:AMP458789 AWL458785:AWL458789 BGH458785:BGH458789 BQD458785:BQD458789 BZZ458785:BZZ458789 CJV458785:CJV458789 CTR458785:CTR458789 DDN458785:DDN458789 DNJ458785:DNJ458789 DXF458785:DXF458789 EHB458785:EHB458789 EQX458785:EQX458789 FAT458785:FAT458789 FKP458785:FKP458789 FUL458785:FUL458789 GEH458785:GEH458789 GOD458785:GOD458789 GXZ458785:GXZ458789 HHV458785:HHV458789 HRR458785:HRR458789 IBN458785:IBN458789 ILJ458785:ILJ458789 IVF458785:IVF458789 JFB458785:JFB458789 JOX458785:JOX458789 JYT458785:JYT458789 KIP458785:KIP458789 KSL458785:KSL458789 LCH458785:LCH458789 LMD458785:LMD458789 LVZ458785:LVZ458789 MFV458785:MFV458789 MPR458785:MPR458789 MZN458785:MZN458789 NJJ458785:NJJ458789 NTF458785:NTF458789 ODB458785:ODB458789 OMX458785:OMX458789 OWT458785:OWT458789 PGP458785:PGP458789 PQL458785:PQL458789 QAH458785:QAH458789 QKD458785:QKD458789 QTZ458785:QTZ458789 RDV458785:RDV458789 RNR458785:RNR458789 RXN458785:RXN458789 SHJ458785:SHJ458789 SRF458785:SRF458789 TBB458785:TBB458789 TKX458785:TKX458789 TUT458785:TUT458789 UEP458785:UEP458789 UOL458785:UOL458789 UYH458785:UYH458789 VID458785:VID458789 VRZ458785:VRZ458789 WBV458785:WBV458789 WLR458785:WLR458789 WVN458785:WVN458789 F524321:F524325 JB524321:JB524325 SX524321:SX524325 ACT524321:ACT524325 AMP524321:AMP524325 AWL524321:AWL524325 BGH524321:BGH524325 BQD524321:BQD524325 BZZ524321:BZZ524325 CJV524321:CJV524325 CTR524321:CTR524325 DDN524321:DDN524325 DNJ524321:DNJ524325 DXF524321:DXF524325 EHB524321:EHB524325 EQX524321:EQX524325 FAT524321:FAT524325 FKP524321:FKP524325 FUL524321:FUL524325 GEH524321:GEH524325 GOD524321:GOD524325 GXZ524321:GXZ524325 HHV524321:HHV524325 HRR524321:HRR524325 IBN524321:IBN524325 ILJ524321:ILJ524325 IVF524321:IVF524325 JFB524321:JFB524325 JOX524321:JOX524325 JYT524321:JYT524325 KIP524321:KIP524325 KSL524321:KSL524325 LCH524321:LCH524325 LMD524321:LMD524325 LVZ524321:LVZ524325 MFV524321:MFV524325 MPR524321:MPR524325 MZN524321:MZN524325 NJJ524321:NJJ524325 NTF524321:NTF524325 ODB524321:ODB524325 OMX524321:OMX524325 OWT524321:OWT524325 PGP524321:PGP524325 PQL524321:PQL524325 QAH524321:QAH524325 QKD524321:QKD524325 QTZ524321:QTZ524325 RDV524321:RDV524325 RNR524321:RNR524325 RXN524321:RXN524325 SHJ524321:SHJ524325 SRF524321:SRF524325 TBB524321:TBB524325 TKX524321:TKX524325 TUT524321:TUT524325 UEP524321:UEP524325 UOL524321:UOL524325 UYH524321:UYH524325 VID524321:VID524325 VRZ524321:VRZ524325 WBV524321:WBV524325 WLR524321:WLR524325 WVN524321:WVN524325 F589857:F589861 JB589857:JB589861 SX589857:SX589861 ACT589857:ACT589861 AMP589857:AMP589861 AWL589857:AWL589861 BGH589857:BGH589861 BQD589857:BQD589861 BZZ589857:BZZ589861 CJV589857:CJV589861 CTR589857:CTR589861 DDN589857:DDN589861 DNJ589857:DNJ589861 DXF589857:DXF589861 EHB589857:EHB589861 EQX589857:EQX589861 FAT589857:FAT589861 FKP589857:FKP589861 FUL589857:FUL589861 GEH589857:GEH589861 GOD589857:GOD589861 GXZ589857:GXZ589861 HHV589857:HHV589861 HRR589857:HRR589861 IBN589857:IBN589861 ILJ589857:ILJ589861 IVF589857:IVF589861 JFB589857:JFB589861 JOX589857:JOX589861 JYT589857:JYT589861 KIP589857:KIP589861 KSL589857:KSL589861 LCH589857:LCH589861 LMD589857:LMD589861 LVZ589857:LVZ589861 MFV589857:MFV589861 MPR589857:MPR589861 MZN589857:MZN589861 NJJ589857:NJJ589861 NTF589857:NTF589861 ODB589857:ODB589861 OMX589857:OMX589861 OWT589857:OWT589861 PGP589857:PGP589861 PQL589857:PQL589861 QAH589857:QAH589861 QKD589857:QKD589861 QTZ589857:QTZ589861 RDV589857:RDV589861 RNR589857:RNR589861 RXN589857:RXN589861 SHJ589857:SHJ589861 SRF589857:SRF589861 TBB589857:TBB589861 TKX589857:TKX589861 TUT589857:TUT589861 UEP589857:UEP589861 UOL589857:UOL589861 UYH589857:UYH589861 VID589857:VID589861 VRZ589857:VRZ589861 WBV589857:WBV589861 WLR589857:WLR589861 WVN589857:WVN589861 F655393:F655397 JB655393:JB655397 SX655393:SX655397 ACT655393:ACT655397 AMP655393:AMP655397 AWL655393:AWL655397 BGH655393:BGH655397 BQD655393:BQD655397 BZZ655393:BZZ655397 CJV655393:CJV655397 CTR655393:CTR655397 DDN655393:DDN655397 DNJ655393:DNJ655397 DXF655393:DXF655397 EHB655393:EHB655397 EQX655393:EQX655397 FAT655393:FAT655397 FKP655393:FKP655397 FUL655393:FUL655397 GEH655393:GEH655397 GOD655393:GOD655397 GXZ655393:GXZ655397 HHV655393:HHV655397 HRR655393:HRR655397 IBN655393:IBN655397 ILJ655393:ILJ655397 IVF655393:IVF655397 JFB655393:JFB655397 JOX655393:JOX655397 JYT655393:JYT655397 KIP655393:KIP655397 KSL655393:KSL655397 LCH655393:LCH655397 LMD655393:LMD655397 LVZ655393:LVZ655397 MFV655393:MFV655397 MPR655393:MPR655397 MZN655393:MZN655397 NJJ655393:NJJ655397 NTF655393:NTF655397 ODB655393:ODB655397 OMX655393:OMX655397 OWT655393:OWT655397 PGP655393:PGP655397 PQL655393:PQL655397 QAH655393:QAH655397 QKD655393:QKD655397 QTZ655393:QTZ655397 RDV655393:RDV655397 RNR655393:RNR655397 RXN655393:RXN655397 SHJ655393:SHJ655397 SRF655393:SRF655397 TBB655393:TBB655397 TKX655393:TKX655397 TUT655393:TUT655397 UEP655393:UEP655397 UOL655393:UOL655397 UYH655393:UYH655397 VID655393:VID655397 VRZ655393:VRZ655397 WBV655393:WBV655397 WLR655393:WLR655397 WVN655393:WVN655397 F720929:F720933 JB720929:JB720933 SX720929:SX720933 ACT720929:ACT720933 AMP720929:AMP720933 AWL720929:AWL720933 BGH720929:BGH720933 BQD720929:BQD720933 BZZ720929:BZZ720933 CJV720929:CJV720933 CTR720929:CTR720933 DDN720929:DDN720933 DNJ720929:DNJ720933 DXF720929:DXF720933 EHB720929:EHB720933 EQX720929:EQX720933 FAT720929:FAT720933 FKP720929:FKP720933 FUL720929:FUL720933 GEH720929:GEH720933 GOD720929:GOD720933 GXZ720929:GXZ720933 HHV720929:HHV720933 HRR720929:HRR720933 IBN720929:IBN720933 ILJ720929:ILJ720933 IVF720929:IVF720933 JFB720929:JFB720933 JOX720929:JOX720933 JYT720929:JYT720933 KIP720929:KIP720933 KSL720929:KSL720933 LCH720929:LCH720933 LMD720929:LMD720933 LVZ720929:LVZ720933 MFV720929:MFV720933 MPR720929:MPR720933 MZN720929:MZN720933 NJJ720929:NJJ720933 NTF720929:NTF720933 ODB720929:ODB720933 OMX720929:OMX720933 OWT720929:OWT720933 PGP720929:PGP720933 PQL720929:PQL720933 QAH720929:QAH720933 QKD720929:QKD720933 QTZ720929:QTZ720933 RDV720929:RDV720933 RNR720929:RNR720933 RXN720929:RXN720933 SHJ720929:SHJ720933 SRF720929:SRF720933 TBB720929:TBB720933 TKX720929:TKX720933 TUT720929:TUT720933 UEP720929:UEP720933 UOL720929:UOL720933 UYH720929:UYH720933 VID720929:VID720933 VRZ720929:VRZ720933 WBV720929:WBV720933 WLR720929:WLR720933 WVN720929:WVN720933 F786465:F786469 JB786465:JB786469 SX786465:SX786469 ACT786465:ACT786469 AMP786465:AMP786469 AWL786465:AWL786469 BGH786465:BGH786469 BQD786465:BQD786469 BZZ786465:BZZ786469 CJV786465:CJV786469 CTR786465:CTR786469 DDN786465:DDN786469 DNJ786465:DNJ786469 DXF786465:DXF786469 EHB786465:EHB786469 EQX786465:EQX786469 FAT786465:FAT786469 FKP786465:FKP786469 FUL786465:FUL786469 GEH786465:GEH786469 GOD786465:GOD786469 GXZ786465:GXZ786469 HHV786465:HHV786469 HRR786465:HRR786469 IBN786465:IBN786469 ILJ786465:ILJ786469 IVF786465:IVF786469 JFB786465:JFB786469 JOX786465:JOX786469 JYT786465:JYT786469 KIP786465:KIP786469 KSL786465:KSL786469 LCH786465:LCH786469 LMD786465:LMD786469 LVZ786465:LVZ786469 MFV786465:MFV786469 MPR786465:MPR786469 MZN786465:MZN786469 NJJ786465:NJJ786469 NTF786465:NTF786469 ODB786465:ODB786469 OMX786465:OMX786469 OWT786465:OWT786469 PGP786465:PGP786469 PQL786465:PQL786469 QAH786465:QAH786469 QKD786465:QKD786469 QTZ786465:QTZ786469 RDV786465:RDV786469 RNR786465:RNR786469 RXN786465:RXN786469 SHJ786465:SHJ786469 SRF786465:SRF786469 TBB786465:TBB786469 TKX786465:TKX786469 TUT786465:TUT786469 UEP786465:UEP786469 UOL786465:UOL786469 UYH786465:UYH786469 VID786465:VID786469 VRZ786465:VRZ786469 WBV786465:WBV786469 WLR786465:WLR786469 WVN786465:WVN786469 F852001:F852005 JB852001:JB852005 SX852001:SX852005 ACT852001:ACT852005 AMP852001:AMP852005 AWL852001:AWL852005 BGH852001:BGH852005 BQD852001:BQD852005 BZZ852001:BZZ852005 CJV852001:CJV852005 CTR852001:CTR852005 DDN852001:DDN852005 DNJ852001:DNJ852005 DXF852001:DXF852005 EHB852001:EHB852005 EQX852001:EQX852005 FAT852001:FAT852005 FKP852001:FKP852005 FUL852001:FUL852005 GEH852001:GEH852005 GOD852001:GOD852005 GXZ852001:GXZ852005 HHV852001:HHV852005 HRR852001:HRR852005 IBN852001:IBN852005 ILJ852001:ILJ852005 IVF852001:IVF852005 JFB852001:JFB852005 JOX852001:JOX852005 JYT852001:JYT852005 KIP852001:KIP852005 KSL852001:KSL852005 LCH852001:LCH852005 LMD852001:LMD852005 LVZ852001:LVZ852005 MFV852001:MFV852005 MPR852001:MPR852005 MZN852001:MZN852005 NJJ852001:NJJ852005 NTF852001:NTF852005 ODB852001:ODB852005 OMX852001:OMX852005 OWT852001:OWT852005 PGP852001:PGP852005 PQL852001:PQL852005 QAH852001:QAH852005 QKD852001:QKD852005 QTZ852001:QTZ852005 RDV852001:RDV852005 RNR852001:RNR852005 RXN852001:RXN852005 SHJ852001:SHJ852005 SRF852001:SRF852005 TBB852001:TBB852005 TKX852001:TKX852005 TUT852001:TUT852005 UEP852001:UEP852005 UOL852001:UOL852005 UYH852001:UYH852005 VID852001:VID852005 VRZ852001:VRZ852005 WBV852001:WBV852005 WLR852001:WLR852005 WVN852001:WVN852005 F917537:F917541 JB917537:JB917541 SX917537:SX917541 ACT917537:ACT917541 AMP917537:AMP917541 AWL917537:AWL917541 BGH917537:BGH917541 BQD917537:BQD917541 BZZ917537:BZZ917541 CJV917537:CJV917541 CTR917537:CTR917541 DDN917537:DDN917541 DNJ917537:DNJ917541 DXF917537:DXF917541 EHB917537:EHB917541 EQX917537:EQX917541 FAT917537:FAT917541 FKP917537:FKP917541 FUL917537:FUL917541 GEH917537:GEH917541 GOD917537:GOD917541 GXZ917537:GXZ917541 HHV917537:HHV917541 HRR917537:HRR917541 IBN917537:IBN917541 ILJ917537:ILJ917541 IVF917537:IVF917541 JFB917537:JFB917541 JOX917537:JOX917541 JYT917537:JYT917541 KIP917537:KIP917541 KSL917537:KSL917541 LCH917537:LCH917541 LMD917537:LMD917541 LVZ917537:LVZ917541 MFV917537:MFV917541 MPR917537:MPR917541 MZN917537:MZN917541 NJJ917537:NJJ917541 NTF917537:NTF917541 ODB917537:ODB917541 OMX917537:OMX917541 OWT917537:OWT917541 PGP917537:PGP917541 PQL917537:PQL917541 QAH917537:QAH917541 QKD917537:QKD917541 QTZ917537:QTZ917541 RDV917537:RDV917541 RNR917537:RNR917541 RXN917537:RXN917541 SHJ917537:SHJ917541 SRF917537:SRF917541 TBB917537:TBB917541 TKX917537:TKX917541 TUT917537:TUT917541 UEP917537:UEP917541 UOL917537:UOL917541 UYH917537:UYH917541 VID917537:VID917541 VRZ917537:VRZ917541 WBV917537:WBV917541 WLR917537:WLR917541 WVN917537:WVN917541 F983073:F983077 JB983073:JB983077 SX983073:SX983077 ACT983073:ACT983077 AMP983073:AMP983077 AWL983073:AWL983077 BGH983073:BGH983077 BQD983073:BQD983077 BZZ983073:BZZ983077 CJV983073:CJV983077 CTR983073:CTR983077 DDN983073:DDN983077 DNJ983073:DNJ983077 DXF983073:DXF983077 EHB983073:EHB983077 EQX983073:EQX983077 FAT983073:FAT983077 FKP983073:FKP983077 FUL983073:FUL983077 GEH983073:GEH983077 GOD983073:GOD983077 GXZ983073:GXZ983077 HHV983073:HHV983077 HRR983073:HRR983077 IBN983073:IBN983077 ILJ983073:ILJ983077 IVF983073:IVF983077 JFB983073:JFB983077 JOX983073:JOX983077 JYT983073:JYT983077 KIP983073:KIP983077 KSL983073:KSL983077 LCH983073:LCH983077 LMD983073:LMD983077 LVZ983073:LVZ983077 MFV983073:MFV983077 MPR983073:MPR983077 MZN983073:MZN983077 NJJ983073:NJJ983077 NTF983073:NTF983077 ODB983073:ODB983077 OMX983073:OMX983077 OWT983073:OWT983077 PGP983073:PGP983077 PQL983073:PQL983077 QAH983073:QAH983077 QKD983073:QKD983077 QTZ983073:QTZ983077 RDV983073:RDV983077 RNR983073:RNR983077 RXN983073:RXN983077 SHJ983073:SHJ983077 SRF983073:SRF983077 TBB983073:TBB983077 TKX983073:TKX983077 TUT983073:TUT983077 UEP983073:UEP983077 UOL983073:UOL983077 UYH983073:UYH983077 VID983073:VID983077 VRZ983073:VRZ983077 WBV983073:WBV983077 WLR983073:WLR983077 WVN983073:WVN983077 F33">
      <formula1>$G$2:$G$5</formula1>
    </dataValidation>
    <dataValidation type="list" allowBlank="1" showInputMessage="1" showErrorMessage="1" sqref="I65569:I65573 JE65569:JE65573 TA65569:TA65573 ACW65569:ACW65573 AMS65569:AMS65573 AWO65569:AWO65573 BGK65569:BGK65573 BQG65569:BQG65573 CAC65569:CAC65573 CJY65569:CJY65573 CTU65569:CTU65573 DDQ65569:DDQ65573 DNM65569:DNM65573 DXI65569:DXI65573 EHE65569:EHE65573 ERA65569:ERA65573 FAW65569:FAW65573 FKS65569:FKS65573 FUO65569:FUO65573 GEK65569:GEK65573 GOG65569:GOG65573 GYC65569:GYC65573 HHY65569:HHY65573 HRU65569:HRU65573 IBQ65569:IBQ65573 ILM65569:ILM65573 IVI65569:IVI65573 JFE65569:JFE65573 JPA65569:JPA65573 JYW65569:JYW65573 KIS65569:KIS65573 KSO65569:KSO65573 LCK65569:LCK65573 LMG65569:LMG65573 LWC65569:LWC65573 MFY65569:MFY65573 MPU65569:MPU65573 MZQ65569:MZQ65573 NJM65569:NJM65573 NTI65569:NTI65573 ODE65569:ODE65573 ONA65569:ONA65573 OWW65569:OWW65573 PGS65569:PGS65573 PQO65569:PQO65573 QAK65569:QAK65573 QKG65569:QKG65573 QUC65569:QUC65573 RDY65569:RDY65573 RNU65569:RNU65573 RXQ65569:RXQ65573 SHM65569:SHM65573 SRI65569:SRI65573 TBE65569:TBE65573 TLA65569:TLA65573 TUW65569:TUW65573 UES65569:UES65573 UOO65569:UOO65573 UYK65569:UYK65573 VIG65569:VIG65573 VSC65569:VSC65573 WBY65569:WBY65573 WLU65569:WLU65573 WVQ65569:WVQ65573 I131105:I131109 JE131105:JE131109 TA131105:TA131109 ACW131105:ACW131109 AMS131105:AMS131109 AWO131105:AWO131109 BGK131105:BGK131109 BQG131105:BQG131109 CAC131105:CAC131109 CJY131105:CJY131109 CTU131105:CTU131109 DDQ131105:DDQ131109 DNM131105:DNM131109 DXI131105:DXI131109 EHE131105:EHE131109 ERA131105:ERA131109 FAW131105:FAW131109 FKS131105:FKS131109 FUO131105:FUO131109 GEK131105:GEK131109 GOG131105:GOG131109 GYC131105:GYC131109 HHY131105:HHY131109 HRU131105:HRU131109 IBQ131105:IBQ131109 ILM131105:ILM131109 IVI131105:IVI131109 JFE131105:JFE131109 JPA131105:JPA131109 JYW131105:JYW131109 KIS131105:KIS131109 KSO131105:KSO131109 LCK131105:LCK131109 LMG131105:LMG131109 LWC131105:LWC131109 MFY131105:MFY131109 MPU131105:MPU131109 MZQ131105:MZQ131109 NJM131105:NJM131109 NTI131105:NTI131109 ODE131105:ODE131109 ONA131105:ONA131109 OWW131105:OWW131109 PGS131105:PGS131109 PQO131105:PQO131109 QAK131105:QAK131109 QKG131105:QKG131109 QUC131105:QUC131109 RDY131105:RDY131109 RNU131105:RNU131109 RXQ131105:RXQ131109 SHM131105:SHM131109 SRI131105:SRI131109 TBE131105:TBE131109 TLA131105:TLA131109 TUW131105:TUW131109 UES131105:UES131109 UOO131105:UOO131109 UYK131105:UYK131109 VIG131105:VIG131109 VSC131105:VSC131109 WBY131105:WBY131109 WLU131105:WLU131109 WVQ131105:WVQ131109 I196641:I196645 JE196641:JE196645 TA196641:TA196645 ACW196641:ACW196645 AMS196641:AMS196645 AWO196641:AWO196645 BGK196641:BGK196645 BQG196641:BQG196645 CAC196641:CAC196645 CJY196641:CJY196645 CTU196641:CTU196645 DDQ196641:DDQ196645 DNM196641:DNM196645 DXI196641:DXI196645 EHE196641:EHE196645 ERA196641:ERA196645 FAW196641:FAW196645 FKS196641:FKS196645 FUO196641:FUO196645 GEK196641:GEK196645 GOG196641:GOG196645 GYC196641:GYC196645 HHY196641:HHY196645 HRU196641:HRU196645 IBQ196641:IBQ196645 ILM196641:ILM196645 IVI196641:IVI196645 JFE196641:JFE196645 JPA196641:JPA196645 JYW196641:JYW196645 KIS196641:KIS196645 KSO196641:KSO196645 LCK196641:LCK196645 LMG196641:LMG196645 LWC196641:LWC196645 MFY196641:MFY196645 MPU196641:MPU196645 MZQ196641:MZQ196645 NJM196641:NJM196645 NTI196641:NTI196645 ODE196641:ODE196645 ONA196641:ONA196645 OWW196641:OWW196645 PGS196641:PGS196645 PQO196641:PQO196645 QAK196641:QAK196645 QKG196641:QKG196645 QUC196641:QUC196645 RDY196641:RDY196645 RNU196641:RNU196645 RXQ196641:RXQ196645 SHM196641:SHM196645 SRI196641:SRI196645 TBE196641:TBE196645 TLA196641:TLA196645 TUW196641:TUW196645 UES196641:UES196645 UOO196641:UOO196645 UYK196641:UYK196645 VIG196641:VIG196645 VSC196641:VSC196645 WBY196641:WBY196645 WLU196641:WLU196645 WVQ196641:WVQ196645 I262177:I262181 JE262177:JE262181 TA262177:TA262181 ACW262177:ACW262181 AMS262177:AMS262181 AWO262177:AWO262181 BGK262177:BGK262181 BQG262177:BQG262181 CAC262177:CAC262181 CJY262177:CJY262181 CTU262177:CTU262181 DDQ262177:DDQ262181 DNM262177:DNM262181 DXI262177:DXI262181 EHE262177:EHE262181 ERA262177:ERA262181 FAW262177:FAW262181 FKS262177:FKS262181 FUO262177:FUO262181 GEK262177:GEK262181 GOG262177:GOG262181 GYC262177:GYC262181 HHY262177:HHY262181 HRU262177:HRU262181 IBQ262177:IBQ262181 ILM262177:ILM262181 IVI262177:IVI262181 JFE262177:JFE262181 JPA262177:JPA262181 JYW262177:JYW262181 KIS262177:KIS262181 KSO262177:KSO262181 LCK262177:LCK262181 LMG262177:LMG262181 LWC262177:LWC262181 MFY262177:MFY262181 MPU262177:MPU262181 MZQ262177:MZQ262181 NJM262177:NJM262181 NTI262177:NTI262181 ODE262177:ODE262181 ONA262177:ONA262181 OWW262177:OWW262181 PGS262177:PGS262181 PQO262177:PQO262181 QAK262177:QAK262181 QKG262177:QKG262181 QUC262177:QUC262181 RDY262177:RDY262181 RNU262177:RNU262181 RXQ262177:RXQ262181 SHM262177:SHM262181 SRI262177:SRI262181 TBE262177:TBE262181 TLA262177:TLA262181 TUW262177:TUW262181 UES262177:UES262181 UOO262177:UOO262181 UYK262177:UYK262181 VIG262177:VIG262181 VSC262177:VSC262181 WBY262177:WBY262181 WLU262177:WLU262181 WVQ262177:WVQ262181 I327713:I327717 JE327713:JE327717 TA327713:TA327717 ACW327713:ACW327717 AMS327713:AMS327717 AWO327713:AWO327717 BGK327713:BGK327717 BQG327713:BQG327717 CAC327713:CAC327717 CJY327713:CJY327717 CTU327713:CTU327717 DDQ327713:DDQ327717 DNM327713:DNM327717 DXI327713:DXI327717 EHE327713:EHE327717 ERA327713:ERA327717 FAW327713:FAW327717 FKS327713:FKS327717 FUO327713:FUO327717 GEK327713:GEK327717 GOG327713:GOG327717 GYC327713:GYC327717 HHY327713:HHY327717 HRU327713:HRU327717 IBQ327713:IBQ327717 ILM327713:ILM327717 IVI327713:IVI327717 JFE327713:JFE327717 JPA327713:JPA327717 JYW327713:JYW327717 KIS327713:KIS327717 KSO327713:KSO327717 LCK327713:LCK327717 LMG327713:LMG327717 LWC327713:LWC327717 MFY327713:MFY327717 MPU327713:MPU327717 MZQ327713:MZQ327717 NJM327713:NJM327717 NTI327713:NTI327717 ODE327713:ODE327717 ONA327713:ONA327717 OWW327713:OWW327717 PGS327713:PGS327717 PQO327713:PQO327717 QAK327713:QAK327717 QKG327713:QKG327717 QUC327713:QUC327717 RDY327713:RDY327717 RNU327713:RNU327717 RXQ327713:RXQ327717 SHM327713:SHM327717 SRI327713:SRI327717 TBE327713:TBE327717 TLA327713:TLA327717 TUW327713:TUW327717 UES327713:UES327717 UOO327713:UOO327717 UYK327713:UYK327717 VIG327713:VIG327717 VSC327713:VSC327717 WBY327713:WBY327717 WLU327713:WLU327717 WVQ327713:WVQ327717 I393249:I393253 JE393249:JE393253 TA393249:TA393253 ACW393249:ACW393253 AMS393249:AMS393253 AWO393249:AWO393253 BGK393249:BGK393253 BQG393249:BQG393253 CAC393249:CAC393253 CJY393249:CJY393253 CTU393249:CTU393253 DDQ393249:DDQ393253 DNM393249:DNM393253 DXI393249:DXI393253 EHE393249:EHE393253 ERA393249:ERA393253 FAW393249:FAW393253 FKS393249:FKS393253 FUO393249:FUO393253 GEK393249:GEK393253 GOG393249:GOG393253 GYC393249:GYC393253 HHY393249:HHY393253 HRU393249:HRU393253 IBQ393249:IBQ393253 ILM393249:ILM393253 IVI393249:IVI393253 JFE393249:JFE393253 JPA393249:JPA393253 JYW393249:JYW393253 KIS393249:KIS393253 KSO393249:KSO393253 LCK393249:LCK393253 LMG393249:LMG393253 LWC393249:LWC393253 MFY393249:MFY393253 MPU393249:MPU393253 MZQ393249:MZQ393253 NJM393249:NJM393253 NTI393249:NTI393253 ODE393249:ODE393253 ONA393249:ONA393253 OWW393249:OWW393253 PGS393249:PGS393253 PQO393249:PQO393253 QAK393249:QAK393253 QKG393249:QKG393253 QUC393249:QUC393253 RDY393249:RDY393253 RNU393249:RNU393253 RXQ393249:RXQ393253 SHM393249:SHM393253 SRI393249:SRI393253 TBE393249:TBE393253 TLA393249:TLA393253 TUW393249:TUW393253 UES393249:UES393253 UOO393249:UOO393253 UYK393249:UYK393253 VIG393249:VIG393253 VSC393249:VSC393253 WBY393249:WBY393253 WLU393249:WLU393253 WVQ393249:WVQ393253 I458785:I458789 JE458785:JE458789 TA458785:TA458789 ACW458785:ACW458789 AMS458785:AMS458789 AWO458785:AWO458789 BGK458785:BGK458789 BQG458785:BQG458789 CAC458785:CAC458789 CJY458785:CJY458789 CTU458785:CTU458789 DDQ458785:DDQ458789 DNM458785:DNM458789 DXI458785:DXI458789 EHE458785:EHE458789 ERA458785:ERA458789 FAW458785:FAW458789 FKS458785:FKS458789 FUO458785:FUO458789 GEK458785:GEK458789 GOG458785:GOG458789 GYC458785:GYC458789 HHY458785:HHY458789 HRU458785:HRU458789 IBQ458785:IBQ458789 ILM458785:ILM458789 IVI458785:IVI458789 JFE458785:JFE458789 JPA458785:JPA458789 JYW458785:JYW458789 KIS458785:KIS458789 KSO458785:KSO458789 LCK458785:LCK458789 LMG458785:LMG458789 LWC458785:LWC458789 MFY458785:MFY458789 MPU458785:MPU458789 MZQ458785:MZQ458789 NJM458785:NJM458789 NTI458785:NTI458789 ODE458785:ODE458789 ONA458785:ONA458789 OWW458785:OWW458789 PGS458785:PGS458789 PQO458785:PQO458789 QAK458785:QAK458789 QKG458785:QKG458789 QUC458785:QUC458789 RDY458785:RDY458789 RNU458785:RNU458789 RXQ458785:RXQ458789 SHM458785:SHM458789 SRI458785:SRI458789 TBE458785:TBE458789 TLA458785:TLA458789 TUW458785:TUW458789 UES458785:UES458789 UOO458785:UOO458789 UYK458785:UYK458789 VIG458785:VIG458789 VSC458785:VSC458789 WBY458785:WBY458789 WLU458785:WLU458789 WVQ458785:WVQ458789 I524321:I524325 JE524321:JE524325 TA524321:TA524325 ACW524321:ACW524325 AMS524321:AMS524325 AWO524321:AWO524325 BGK524321:BGK524325 BQG524321:BQG524325 CAC524321:CAC524325 CJY524321:CJY524325 CTU524321:CTU524325 DDQ524321:DDQ524325 DNM524321:DNM524325 DXI524321:DXI524325 EHE524321:EHE524325 ERA524321:ERA524325 FAW524321:FAW524325 FKS524321:FKS524325 FUO524321:FUO524325 GEK524321:GEK524325 GOG524321:GOG524325 GYC524321:GYC524325 HHY524321:HHY524325 HRU524321:HRU524325 IBQ524321:IBQ524325 ILM524321:ILM524325 IVI524321:IVI524325 JFE524321:JFE524325 JPA524321:JPA524325 JYW524321:JYW524325 KIS524321:KIS524325 KSO524321:KSO524325 LCK524321:LCK524325 LMG524321:LMG524325 LWC524321:LWC524325 MFY524321:MFY524325 MPU524321:MPU524325 MZQ524321:MZQ524325 NJM524321:NJM524325 NTI524321:NTI524325 ODE524321:ODE524325 ONA524321:ONA524325 OWW524321:OWW524325 PGS524321:PGS524325 PQO524321:PQO524325 QAK524321:QAK524325 QKG524321:QKG524325 QUC524321:QUC524325 RDY524321:RDY524325 RNU524321:RNU524325 RXQ524321:RXQ524325 SHM524321:SHM524325 SRI524321:SRI524325 TBE524321:TBE524325 TLA524321:TLA524325 TUW524321:TUW524325 UES524321:UES524325 UOO524321:UOO524325 UYK524321:UYK524325 VIG524321:VIG524325 VSC524321:VSC524325 WBY524321:WBY524325 WLU524321:WLU524325 WVQ524321:WVQ524325 I589857:I589861 JE589857:JE589861 TA589857:TA589861 ACW589857:ACW589861 AMS589857:AMS589861 AWO589857:AWO589861 BGK589857:BGK589861 BQG589857:BQG589861 CAC589857:CAC589861 CJY589857:CJY589861 CTU589857:CTU589861 DDQ589857:DDQ589861 DNM589857:DNM589861 DXI589857:DXI589861 EHE589857:EHE589861 ERA589857:ERA589861 FAW589857:FAW589861 FKS589857:FKS589861 FUO589857:FUO589861 GEK589857:GEK589861 GOG589857:GOG589861 GYC589857:GYC589861 HHY589857:HHY589861 HRU589857:HRU589861 IBQ589857:IBQ589861 ILM589857:ILM589861 IVI589857:IVI589861 JFE589857:JFE589861 JPA589857:JPA589861 JYW589857:JYW589861 KIS589857:KIS589861 KSO589857:KSO589861 LCK589857:LCK589861 LMG589857:LMG589861 LWC589857:LWC589861 MFY589857:MFY589861 MPU589857:MPU589861 MZQ589857:MZQ589861 NJM589857:NJM589861 NTI589857:NTI589861 ODE589857:ODE589861 ONA589857:ONA589861 OWW589857:OWW589861 PGS589857:PGS589861 PQO589857:PQO589861 QAK589857:QAK589861 QKG589857:QKG589861 QUC589857:QUC589861 RDY589857:RDY589861 RNU589857:RNU589861 RXQ589857:RXQ589861 SHM589857:SHM589861 SRI589857:SRI589861 TBE589857:TBE589861 TLA589857:TLA589861 TUW589857:TUW589861 UES589857:UES589861 UOO589857:UOO589861 UYK589857:UYK589861 VIG589857:VIG589861 VSC589857:VSC589861 WBY589857:WBY589861 WLU589857:WLU589861 WVQ589857:WVQ589861 I655393:I655397 JE655393:JE655397 TA655393:TA655397 ACW655393:ACW655397 AMS655393:AMS655397 AWO655393:AWO655397 BGK655393:BGK655397 BQG655393:BQG655397 CAC655393:CAC655397 CJY655393:CJY655397 CTU655393:CTU655397 DDQ655393:DDQ655397 DNM655393:DNM655397 DXI655393:DXI655397 EHE655393:EHE655397 ERA655393:ERA655397 FAW655393:FAW655397 FKS655393:FKS655397 FUO655393:FUO655397 GEK655393:GEK655397 GOG655393:GOG655397 GYC655393:GYC655397 HHY655393:HHY655397 HRU655393:HRU655397 IBQ655393:IBQ655397 ILM655393:ILM655397 IVI655393:IVI655397 JFE655393:JFE655397 JPA655393:JPA655397 JYW655393:JYW655397 KIS655393:KIS655397 KSO655393:KSO655397 LCK655393:LCK655397 LMG655393:LMG655397 LWC655393:LWC655397 MFY655393:MFY655397 MPU655393:MPU655397 MZQ655393:MZQ655397 NJM655393:NJM655397 NTI655393:NTI655397 ODE655393:ODE655397 ONA655393:ONA655397 OWW655393:OWW655397 PGS655393:PGS655397 PQO655393:PQO655397 QAK655393:QAK655397 QKG655393:QKG655397 QUC655393:QUC655397 RDY655393:RDY655397 RNU655393:RNU655397 RXQ655393:RXQ655397 SHM655393:SHM655397 SRI655393:SRI655397 TBE655393:TBE655397 TLA655393:TLA655397 TUW655393:TUW655397 UES655393:UES655397 UOO655393:UOO655397 UYK655393:UYK655397 VIG655393:VIG655397 VSC655393:VSC655397 WBY655393:WBY655397 WLU655393:WLU655397 WVQ655393:WVQ655397 I720929:I720933 JE720929:JE720933 TA720929:TA720933 ACW720929:ACW720933 AMS720929:AMS720933 AWO720929:AWO720933 BGK720929:BGK720933 BQG720929:BQG720933 CAC720929:CAC720933 CJY720929:CJY720933 CTU720929:CTU720933 DDQ720929:DDQ720933 DNM720929:DNM720933 DXI720929:DXI720933 EHE720929:EHE720933 ERA720929:ERA720933 FAW720929:FAW720933 FKS720929:FKS720933 FUO720929:FUO720933 GEK720929:GEK720933 GOG720929:GOG720933 GYC720929:GYC720933 HHY720929:HHY720933 HRU720929:HRU720933 IBQ720929:IBQ720933 ILM720929:ILM720933 IVI720929:IVI720933 JFE720929:JFE720933 JPA720929:JPA720933 JYW720929:JYW720933 KIS720929:KIS720933 KSO720929:KSO720933 LCK720929:LCK720933 LMG720929:LMG720933 LWC720929:LWC720933 MFY720929:MFY720933 MPU720929:MPU720933 MZQ720929:MZQ720933 NJM720929:NJM720933 NTI720929:NTI720933 ODE720929:ODE720933 ONA720929:ONA720933 OWW720929:OWW720933 PGS720929:PGS720933 PQO720929:PQO720933 QAK720929:QAK720933 QKG720929:QKG720933 QUC720929:QUC720933 RDY720929:RDY720933 RNU720929:RNU720933 RXQ720929:RXQ720933 SHM720929:SHM720933 SRI720929:SRI720933 TBE720929:TBE720933 TLA720929:TLA720933 TUW720929:TUW720933 UES720929:UES720933 UOO720929:UOO720933 UYK720929:UYK720933 VIG720929:VIG720933 VSC720929:VSC720933 WBY720929:WBY720933 WLU720929:WLU720933 WVQ720929:WVQ720933 I786465:I786469 JE786465:JE786469 TA786465:TA786469 ACW786465:ACW786469 AMS786465:AMS786469 AWO786465:AWO786469 BGK786465:BGK786469 BQG786465:BQG786469 CAC786465:CAC786469 CJY786465:CJY786469 CTU786465:CTU786469 DDQ786465:DDQ786469 DNM786465:DNM786469 DXI786465:DXI786469 EHE786465:EHE786469 ERA786465:ERA786469 FAW786465:FAW786469 FKS786465:FKS786469 FUO786465:FUO786469 GEK786465:GEK786469 GOG786465:GOG786469 GYC786465:GYC786469 HHY786465:HHY786469 HRU786465:HRU786469 IBQ786465:IBQ786469 ILM786465:ILM786469 IVI786465:IVI786469 JFE786465:JFE786469 JPA786465:JPA786469 JYW786465:JYW786469 KIS786465:KIS786469 KSO786465:KSO786469 LCK786465:LCK786469 LMG786465:LMG786469 LWC786465:LWC786469 MFY786465:MFY786469 MPU786465:MPU786469 MZQ786465:MZQ786469 NJM786465:NJM786469 NTI786465:NTI786469 ODE786465:ODE786469 ONA786465:ONA786469 OWW786465:OWW786469 PGS786465:PGS786469 PQO786465:PQO786469 QAK786465:QAK786469 QKG786465:QKG786469 QUC786465:QUC786469 RDY786465:RDY786469 RNU786465:RNU786469 RXQ786465:RXQ786469 SHM786465:SHM786469 SRI786465:SRI786469 TBE786465:TBE786469 TLA786465:TLA786469 TUW786465:TUW786469 UES786465:UES786469 UOO786465:UOO786469 UYK786465:UYK786469 VIG786465:VIG786469 VSC786465:VSC786469 WBY786465:WBY786469 WLU786465:WLU786469 WVQ786465:WVQ786469 I852001:I852005 JE852001:JE852005 TA852001:TA852005 ACW852001:ACW852005 AMS852001:AMS852005 AWO852001:AWO852005 BGK852001:BGK852005 BQG852001:BQG852005 CAC852001:CAC852005 CJY852001:CJY852005 CTU852001:CTU852005 DDQ852001:DDQ852005 DNM852001:DNM852005 DXI852001:DXI852005 EHE852001:EHE852005 ERA852001:ERA852005 FAW852001:FAW852005 FKS852001:FKS852005 FUO852001:FUO852005 GEK852001:GEK852005 GOG852001:GOG852005 GYC852001:GYC852005 HHY852001:HHY852005 HRU852001:HRU852005 IBQ852001:IBQ852005 ILM852001:ILM852005 IVI852001:IVI852005 JFE852001:JFE852005 JPA852001:JPA852005 JYW852001:JYW852005 KIS852001:KIS852005 KSO852001:KSO852005 LCK852001:LCK852005 LMG852001:LMG852005 LWC852001:LWC852005 MFY852001:MFY852005 MPU852001:MPU852005 MZQ852001:MZQ852005 NJM852001:NJM852005 NTI852001:NTI852005 ODE852001:ODE852005 ONA852001:ONA852005 OWW852001:OWW852005 PGS852001:PGS852005 PQO852001:PQO852005 QAK852001:QAK852005 QKG852001:QKG852005 QUC852001:QUC852005 RDY852001:RDY852005 RNU852001:RNU852005 RXQ852001:RXQ852005 SHM852001:SHM852005 SRI852001:SRI852005 TBE852001:TBE852005 TLA852001:TLA852005 TUW852001:TUW852005 UES852001:UES852005 UOO852001:UOO852005 UYK852001:UYK852005 VIG852001:VIG852005 VSC852001:VSC852005 WBY852001:WBY852005 WLU852001:WLU852005 WVQ852001:WVQ852005 I917537:I917541 JE917537:JE917541 TA917537:TA917541 ACW917537:ACW917541 AMS917537:AMS917541 AWO917537:AWO917541 BGK917537:BGK917541 BQG917537:BQG917541 CAC917537:CAC917541 CJY917537:CJY917541 CTU917537:CTU917541 DDQ917537:DDQ917541 DNM917537:DNM917541 DXI917537:DXI917541 EHE917537:EHE917541 ERA917537:ERA917541 FAW917537:FAW917541 FKS917537:FKS917541 FUO917537:FUO917541 GEK917537:GEK917541 GOG917537:GOG917541 GYC917537:GYC917541 HHY917537:HHY917541 HRU917537:HRU917541 IBQ917537:IBQ917541 ILM917537:ILM917541 IVI917537:IVI917541 JFE917537:JFE917541 JPA917537:JPA917541 JYW917537:JYW917541 KIS917537:KIS917541 KSO917537:KSO917541 LCK917537:LCK917541 LMG917537:LMG917541 LWC917537:LWC917541 MFY917537:MFY917541 MPU917537:MPU917541 MZQ917537:MZQ917541 NJM917537:NJM917541 NTI917537:NTI917541 ODE917537:ODE917541 ONA917537:ONA917541 OWW917537:OWW917541 PGS917537:PGS917541 PQO917537:PQO917541 QAK917537:QAK917541 QKG917537:QKG917541 QUC917537:QUC917541 RDY917537:RDY917541 RNU917537:RNU917541 RXQ917537:RXQ917541 SHM917537:SHM917541 SRI917537:SRI917541 TBE917537:TBE917541 TLA917537:TLA917541 TUW917537:TUW917541 UES917537:UES917541 UOO917537:UOO917541 UYK917537:UYK917541 VIG917537:VIG917541 VSC917537:VSC917541 WBY917537:WBY917541 WLU917537:WLU917541 WVQ917537:WVQ917541 I983073:I983077 JE983073:JE983077 TA983073:TA983077 ACW983073:ACW983077 AMS983073:AMS983077 AWO983073:AWO983077 BGK983073:BGK983077 BQG983073:BQG983077 CAC983073:CAC983077 CJY983073:CJY983077 CTU983073:CTU983077 DDQ983073:DDQ983077 DNM983073:DNM983077 DXI983073:DXI983077 EHE983073:EHE983077 ERA983073:ERA983077 FAW983073:FAW983077 FKS983073:FKS983077 FUO983073:FUO983077 GEK983073:GEK983077 GOG983073:GOG983077 GYC983073:GYC983077 HHY983073:HHY983077 HRU983073:HRU983077 IBQ983073:IBQ983077 ILM983073:ILM983077 IVI983073:IVI983077 JFE983073:JFE983077 JPA983073:JPA983077 JYW983073:JYW983077 KIS983073:KIS983077 KSO983073:KSO983077 LCK983073:LCK983077 LMG983073:LMG983077 LWC983073:LWC983077 MFY983073:MFY983077 MPU983073:MPU983077 MZQ983073:MZQ983077 NJM983073:NJM983077 NTI983073:NTI983077 ODE983073:ODE983077 ONA983073:ONA983077 OWW983073:OWW983077 PGS983073:PGS983077 PQO983073:PQO983077 QAK983073:QAK983077 QKG983073:QKG983077 QUC983073:QUC983077 RDY983073:RDY983077 RNU983073:RNU983077 RXQ983073:RXQ983077 SHM983073:SHM983077 SRI983073:SRI983077 TBE983073:TBE983077 TLA983073:TLA983077 TUW983073:TUW983077 UES983073:UES983077 UOO983073:UOO983077 UYK983073:UYK983077 VIG983073:VIG983077 VSC983073:VSC983077 WBY983073:WBY983077 WLU983073:WLU983077 WVQ983073:WVQ983077 I33">
      <formula1>$H$2:$H$3</formula1>
    </dataValidation>
    <dataValidation type="list" allowBlank="1" showInputMessage="1" showErrorMessage="1" sqref="V65542:V65573 JR65542:JR65573 TN65542:TN65573 ADJ65542:ADJ65573 ANF65542:ANF65573 AXB65542:AXB65573 BGX65542:BGX65573 BQT65542:BQT65573 CAP65542:CAP65573 CKL65542:CKL65573 CUH65542:CUH65573 DED65542:DED65573 DNZ65542:DNZ65573 DXV65542:DXV65573 EHR65542:EHR65573 ERN65542:ERN65573 FBJ65542:FBJ65573 FLF65542:FLF65573 FVB65542:FVB65573 GEX65542:GEX65573 GOT65542:GOT65573 GYP65542:GYP65573 HIL65542:HIL65573 HSH65542:HSH65573 ICD65542:ICD65573 ILZ65542:ILZ65573 IVV65542:IVV65573 JFR65542:JFR65573 JPN65542:JPN65573 JZJ65542:JZJ65573 KJF65542:KJF65573 KTB65542:KTB65573 LCX65542:LCX65573 LMT65542:LMT65573 LWP65542:LWP65573 MGL65542:MGL65573 MQH65542:MQH65573 NAD65542:NAD65573 NJZ65542:NJZ65573 NTV65542:NTV65573 ODR65542:ODR65573 ONN65542:ONN65573 OXJ65542:OXJ65573 PHF65542:PHF65573 PRB65542:PRB65573 QAX65542:QAX65573 QKT65542:QKT65573 QUP65542:QUP65573 REL65542:REL65573 ROH65542:ROH65573 RYD65542:RYD65573 SHZ65542:SHZ65573 SRV65542:SRV65573 TBR65542:TBR65573 TLN65542:TLN65573 TVJ65542:TVJ65573 UFF65542:UFF65573 UPB65542:UPB65573 UYX65542:UYX65573 VIT65542:VIT65573 VSP65542:VSP65573 WCL65542:WCL65573 WMH65542:WMH65573 WWD65542:WWD65573 V131078:V131109 JR131078:JR131109 TN131078:TN131109 ADJ131078:ADJ131109 ANF131078:ANF131109 AXB131078:AXB131109 BGX131078:BGX131109 BQT131078:BQT131109 CAP131078:CAP131109 CKL131078:CKL131109 CUH131078:CUH131109 DED131078:DED131109 DNZ131078:DNZ131109 DXV131078:DXV131109 EHR131078:EHR131109 ERN131078:ERN131109 FBJ131078:FBJ131109 FLF131078:FLF131109 FVB131078:FVB131109 GEX131078:GEX131109 GOT131078:GOT131109 GYP131078:GYP131109 HIL131078:HIL131109 HSH131078:HSH131109 ICD131078:ICD131109 ILZ131078:ILZ131109 IVV131078:IVV131109 JFR131078:JFR131109 JPN131078:JPN131109 JZJ131078:JZJ131109 KJF131078:KJF131109 KTB131078:KTB131109 LCX131078:LCX131109 LMT131078:LMT131109 LWP131078:LWP131109 MGL131078:MGL131109 MQH131078:MQH131109 NAD131078:NAD131109 NJZ131078:NJZ131109 NTV131078:NTV131109 ODR131078:ODR131109 ONN131078:ONN131109 OXJ131078:OXJ131109 PHF131078:PHF131109 PRB131078:PRB131109 QAX131078:QAX131109 QKT131078:QKT131109 QUP131078:QUP131109 REL131078:REL131109 ROH131078:ROH131109 RYD131078:RYD131109 SHZ131078:SHZ131109 SRV131078:SRV131109 TBR131078:TBR131109 TLN131078:TLN131109 TVJ131078:TVJ131109 UFF131078:UFF131109 UPB131078:UPB131109 UYX131078:UYX131109 VIT131078:VIT131109 VSP131078:VSP131109 WCL131078:WCL131109 WMH131078:WMH131109 WWD131078:WWD131109 V196614:V196645 JR196614:JR196645 TN196614:TN196645 ADJ196614:ADJ196645 ANF196614:ANF196645 AXB196614:AXB196645 BGX196614:BGX196645 BQT196614:BQT196645 CAP196614:CAP196645 CKL196614:CKL196645 CUH196614:CUH196645 DED196614:DED196645 DNZ196614:DNZ196645 DXV196614:DXV196645 EHR196614:EHR196645 ERN196614:ERN196645 FBJ196614:FBJ196645 FLF196614:FLF196645 FVB196614:FVB196645 GEX196614:GEX196645 GOT196614:GOT196645 GYP196614:GYP196645 HIL196614:HIL196645 HSH196614:HSH196645 ICD196614:ICD196645 ILZ196614:ILZ196645 IVV196614:IVV196645 JFR196614:JFR196645 JPN196614:JPN196645 JZJ196614:JZJ196645 KJF196614:KJF196645 KTB196614:KTB196645 LCX196614:LCX196645 LMT196614:LMT196645 LWP196614:LWP196645 MGL196614:MGL196645 MQH196614:MQH196645 NAD196614:NAD196645 NJZ196614:NJZ196645 NTV196614:NTV196645 ODR196614:ODR196645 ONN196614:ONN196645 OXJ196614:OXJ196645 PHF196614:PHF196645 PRB196614:PRB196645 QAX196614:QAX196645 QKT196614:QKT196645 QUP196614:QUP196645 REL196614:REL196645 ROH196614:ROH196645 RYD196614:RYD196645 SHZ196614:SHZ196645 SRV196614:SRV196645 TBR196614:TBR196645 TLN196614:TLN196645 TVJ196614:TVJ196645 UFF196614:UFF196645 UPB196614:UPB196645 UYX196614:UYX196645 VIT196614:VIT196645 VSP196614:VSP196645 WCL196614:WCL196645 WMH196614:WMH196645 WWD196614:WWD196645 V262150:V262181 JR262150:JR262181 TN262150:TN262181 ADJ262150:ADJ262181 ANF262150:ANF262181 AXB262150:AXB262181 BGX262150:BGX262181 BQT262150:BQT262181 CAP262150:CAP262181 CKL262150:CKL262181 CUH262150:CUH262181 DED262150:DED262181 DNZ262150:DNZ262181 DXV262150:DXV262181 EHR262150:EHR262181 ERN262150:ERN262181 FBJ262150:FBJ262181 FLF262150:FLF262181 FVB262150:FVB262181 GEX262150:GEX262181 GOT262150:GOT262181 GYP262150:GYP262181 HIL262150:HIL262181 HSH262150:HSH262181 ICD262150:ICD262181 ILZ262150:ILZ262181 IVV262150:IVV262181 JFR262150:JFR262181 JPN262150:JPN262181 JZJ262150:JZJ262181 KJF262150:KJF262181 KTB262150:KTB262181 LCX262150:LCX262181 LMT262150:LMT262181 LWP262150:LWP262181 MGL262150:MGL262181 MQH262150:MQH262181 NAD262150:NAD262181 NJZ262150:NJZ262181 NTV262150:NTV262181 ODR262150:ODR262181 ONN262150:ONN262181 OXJ262150:OXJ262181 PHF262150:PHF262181 PRB262150:PRB262181 QAX262150:QAX262181 QKT262150:QKT262181 QUP262150:QUP262181 REL262150:REL262181 ROH262150:ROH262181 RYD262150:RYD262181 SHZ262150:SHZ262181 SRV262150:SRV262181 TBR262150:TBR262181 TLN262150:TLN262181 TVJ262150:TVJ262181 UFF262150:UFF262181 UPB262150:UPB262181 UYX262150:UYX262181 VIT262150:VIT262181 VSP262150:VSP262181 WCL262150:WCL262181 WMH262150:WMH262181 WWD262150:WWD262181 V327686:V327717 JR327686:JR327717 TN327686:TN327717 ADJ327686:ADJ327717 ANF327686:ANF327717 AXB327686:AXB327717 BGX327686:BGX327717 BQT327686:BQT327717 CAP327686:CAP327717 CKL327686:CKL327717 CUH327686:CUH327717 DED327686:DED327717 DNZ327686:DNZ327717 DXV327686:DXV327717 EHR327686:EHR327717 ERN327686:ERN327717 FBJ327686:FBJ327717 FLF327686:FLF327717 FVB327686:FVB327717 GEX327686:GEX327717 GOT327686:GOT327717 GYP327686:GYP327717 HIL327686:HIL327717 HSH327686:HSH327717 ICD327686:ICD327717 ILZ327686:ILZ327717 IVV327686:IVV327717 JFR327686:JFR327717 JPN327686:JPN327717 JZJ327686:JZJ327717 KJF327686:KJF327717 KTB327686:KTB327717 LCX327686:LCX327717 LMT327686:LMT327717 LWP327686:LWP327717 MGL327686:MGL327717 MQH327686:MQH327717 NAD327686:NAD327717 NJZ327686:NJZ327717 NTV327686:NTV327717 ODR327686:ODR327717 ONN327686:ONN327717 OXJ327686:OXJ327717 PHF327686:PHF327717 PRB327686:PRB327717 QAX327686:QAX327717 QKT327686:QKT327717 QUP327686:QUP327717 REL327686:REL327717 ROH327686:ROH327717 RYD327686:RYD327717 SHZ327686:SHZ327717 SRV327686:SRV327717 TBR327686:TBR327717 TLN327686:TLN327717 TVJ327686:TVJ327717 UFF327686:UFF327717 UPB327686:UPB327717 UYX327686:UYX327717 VIT327686:VIT327717 VSP327686:VSP327717 WCL327686:WCL327717 WMH327686:WMH327717 WWD327686:WWD327717 V393222:V393253 JR393222:JR393253 TN393222:TN393253 ADJ393222:ADJ393253 ANF393222:ANF393253 AXB393222:AXB393253 BGX393222:BGX393253 BQT393222:BQT393253 CAP393222:CAP393253 CKL393222:CKL393253 CUH393222:CUH393253 DED393222:DED393253 DNZ393222:DNZ393253 DXV393222:DXV393253 EHR393222:EHR393253 ERN393222:ERN393253 FBJ393222:FBJ393253 FLF393222:FLF393253 FVB393222:FVB393253 GEX393222:GEX393253 GOT393222:GOT393253 GYP393222:GYP393253 HIL393222:HIL393253 HSH393222:HSH393253 ICD393222:ICD393253 ILZ393222:ILZ393253 IVV393222:IVV393253 JFR393222:JFR393253 JPN393222:JPN393253 JZJ393222:JZJ393253 KJF393222:KJF393253 KTB393222:KTB393253 LCX393222:LCX393253 LMT393222:LMT393253 LWP393222:LWP393253 MGL393222:MGL393253 MQH393222:MQH393253 NAD393222:NAD393253 NJZ393222:NJZ393253 NTV393222:NTV393253 ODR393222:ODR393253 ONN393222:ONN393253 OXJ393222:OXJ393253 PHF393222:PHF393253 PRB393222:PRB393253 QAX393222:QAX393253 QKT393222:QKT393253 QUP393222:QUP393253 REL393222:REL393253 ROH393222:ROH393253 RYD393222:RYD393253 SHZ393222:SHZ393253 SRV393222:SRV393253 TBR393222:TBR393253 TLN393222:TLN393253 TVJ393222:TVJ393253 UFF393222:UFF393253 UPB393222:UPB393253 UYX393222:UYX393253 VIT393222:VIT393253 VSP393222:VSP393253 WCL393222:WCL393253 WMH393222:WMH393253 WWD393222:WWD393253 V458758:V458789 JR458758:JR458789 TN458758:TN458789 ADJ458758:ADJ458789 ANF458758:ANF458789 AXB458758:AXB458789 BGX458758:BGX458789 BQT458758:BQT458789 CAP458758:CAP458789 CKL458758:CKL458789 CUH458758:CUH458789 DED458758:DED458789 DNZ458758:DNZ458789 DXV458758:DXV458789 EHR458758:EHR458789 ERN458758:ERN458789 FBJ458758:FBJ458789 FLF458758:FLF458789 FVB458758:FVB458789 GEX458758:GEX458789 GOT458758:GOT458789 GYP458758:GYP458789 HIL458758:HIL458789 HSH458758:HSH458789 ICD458758:ICD458789 ILZ458758:ILZ458789 IVV458758:IVV458789 JFR458758:JFR458789 JPN458758:JPN458789 JZJ458758:JZJ458789 KJF458758:KJF458789 KTB458758:KTB458789 LCX458758:LCX458789 LMT458758:LMT458789 LWP458758:LWP458789 MGL458758:MGL458789 MQH458758:MQH458789 NAD458758:NAD458789 NJZ458758:NJZ458789 NTV458758:NTV458789 ODR458758:ODR458789 ONN458758:ONN458789 OXJ458758:OXJ458789 PHF458758:PHF458789 PRB458758:PRB458789 QAX458758:QAX458789 QKT458758:QKT458789 QUP458758:QUP458789 REL458758:REL458789 ROH458758:ROH458789 RYD458758:RYD458789 SHZ458758:SHZ458789 SRV458758:SRV458789 TBR458758:TBR458789 TLN458758:TLN458789 TVJ458758:TVJ458789 UFF458758:UFF458789 UPB458758:UPB458789 UYX458758:UYX458789 VIT458758:VIT458789 VSP458758:VSP458789 WCL458758:WCL458789 WMH458758:WMH458789 WWD458758:WWD458789 V524294:V524325 JR524294:JR524325 TN524294:TN524325 ADJ524294:ADJ524325 ANF524294:ANF524325 AXB524294:AXB524325 BGX524294:BGX524325 BQT524294:BQT524325 CAP524294:CAP524325 CKL524294:CKL524325 CUH524294:CUH524325 DED524294:DED524325 DNZ524294:DNZ524325 DXV524294:DXV524325 EHR524294:EHR524325 ERN524294:ERN524325 FBJ524294:FBJ524325 FLF524294:FLF524325 FVB524294:FVB524325 GEX524294:GEX524325 GOT524294:GOT524325 GYP524294:GYP524325 HIL524294:HIL524325 HSH524294:HSH524325 ICD524294:ICD524325 ILZ524294:ILZ524325 IVV524294:IVV524325 JFR524294:JFR524325 JPN524294:JPN524325 JZJ524294:JZJ524325 KJF524294:KJF524325 KTB524294:KTB524325 LCX524294:LCX524325 LMT524294:LMT524325 LWP524294:LWP524325 MGL524294:MGL524325 MQH524294:MQH524325 NAD524294:NAD524325 NJZ524294:NJZ524325 NTV524294:NTV524325 ODR524294:ODR524325 ONN524294:ONN524325 OXJ524294:OXJ524325 PHF524294:PHF524325 PRB524294:PRB524325 QAX524294:QAX524325 QKT524294:QKT524325 QUP524294:QUP524325 REL524294:REL524325 ROH524294:ROH524325 RYD524294:RYD524325 SHZ524294:SHZ524325 SRV524294:SRV524325 TBR524294:TBR524325 TLN524294:TLN524325 TVJ524294:TVJ524325 UFF524294:UFF524325 UPB524294:UPB524325 UYX524294:UYX524325 VIT524294:VIT524325 VSP524294:VSP524325 WCL524294:WCL524325 WMH524294:WMH524325 WWD524294:WWD524325 V589830:V589861 JR589830:JR589861 TN589830:TN589861 ADJ589830:ADJ589861 ANF589830:ANF589861 AXB589830:AXB589861 BGX589830:BGX589861 BQT589830:BQT589861 CAP589830:CAP589861 CKL589830:CKL589861 CUH589830:CUH589861 DED589830:DED589861 DNZ589830:DNZ589861 DXV589830:DXV589861 EHR589830:EHR589861 ERN589830:ERN589861 FBJ589830:FBJ589861 FLF589830:FLF589861 FVB589830:FVB589861 GEX589830:GEX589861 GOT589830:GOT589861 GYP589830:GYP589861 HIL589830:HIL589861 HSH589830:HSH589861 ICD589830:ICD589861 ILZ589830:ILZ589861 IVV589830:IVV589861 JFR589830:JFR589861 JPN589830:JPN589861 JZJ589830:JZJ589861 KJF589830:KJF589861 KTB589830:KTB589861 LCX589830:LCX589861 LMT589830:LMT589861 LWP589830:LWP589861 MGL589830:MGL589861 MQH589830:MQH589861 NAD589830:NAD589861 NJZ589830:NJZ589861 NTV589830:NTV589861 ODR589830:ODR589861 ONN589830:ONN589861 OXJ589830:OXJ589861 PHF589830:PHF589861 PRB589830:PRB589861 QAX589830:QAX589861 QKT589830:QKT589861 QUP589830:QUP589861 REL589830:REL589861 ROH589830:ROH589861 RYD589830:RYD589861 SHZ589830:SHZ589861 SRV589830:SRV589861 TBR589830:TBR589861 TLN589830:TLN589861 TVJ589830:TVJ589861 UFF589830:UFF589861 UPB589830:UPB589861 UYX589830:UYX589861 VIT589830:VIT589861 VSP589830:VSP589861 WCL589830:WCL589861 WMH589830:WMH589861 WWD589830:WWD589861 V655366:V655397 JR655366:JR655397 TN655366:TN655397 ADJ655366:ADJ655397 ANF655366:ANF655397 AXB655366:AXB655397 BGX655366:BGX655397 BQT655366:BQT655397 CAP655366:CAP655397 CKL655366:CKL655397 CUH655366:CUH655397 DED655366:DED655397 DNZ655366:DNZ655397 DXV655366:DXV655397 EHR655366:EHR655397 ERN655366:ERN655397 FBJ655366:FBJ655397 FLF655366:FLF655397 FVB655366:FVB655397 GEX655366:GEX655397 GOT655366:GOT655397 GYP655366:GYP655397 HIL655366:HIL655397 HSH655366:HSH655397 ICD655366:ICD655397 ILZ655366:ILZ655397 IVV655366:IVV655397 JFR655366:JFR655397 JPN655366:JPN655397 JZJ655366:JZJ655397 KJF655366:KJF655397 KTB655366:KTB655397 LCX655366:LCX655397 LMT655366:LMT655397 LWP655366:LWP655397 MGL655366:MGL655397 MQH655366:MQH655397 NAD655366:NAD655397 NJZ655366:NJZ655397 NTV655366:NTV655397 ODR655366:ODR655397 ONN655366:ONN655397 OXJ655366:OXJ655397 PHF655366:PHF655397 PRB655366:PRB655397 QAX655366:QAX655397 QKT655366:QKT655397 QUP655366:QUP655397 REL655366:REL655397 ROH655366:ROH655397 RYD655366:RYD655397 SHZ655366:SHZ655397 SRV655366:SRV655397 TBR655366:TBR655397 TLN655366:TLN655397 TVJ655366:TVJ655397 UFF655366:UFF655397 UPB655366:UPB655397 UYX655366:UYX655397 VIT655366:VIT655397 VSP655366:VSP655397 WCL655366:WCL655397 WMH655366:WMH655397 WWD655366:WWD655397 V720902:V720933 JR720902:JR720933 TN720902:TN720933 ADJ720902:ADJ720933 ANF720902:ANF720933 AXB720902:AXB720933 BGX720902:BGX720933 BQT720902:BQT720933 CAP720902:CAP720933 CKL720902:CKL720933 CUH720902:CUH720933 DED720902:DED720933 DNZ720902:DNZ720933 DXV720902:DXV720933 EHR720902:EHR720933 ERN720902:ERN720933 FBJ720902:FBJ720933 FLF720902:FLF720933 FVB720902:FVB720933 GEX720902:GEX720933 GOT720902:GOT720933 GYP720902:GYP720933 HIL720902:HIL720933 HSH720902:HSH720933 ICD720902:ICD720933 ILZ720902:ILZ720933 IVV720902:IVV720933 JFR720902:JFR720933 JPN720902:JPN720933 JZJ720902:JZJ720933 KJF720902:KJF720933 KTB720902:KTB720933 LCX720902:LCX720933 LMT720902:LMT720933 LWP720902:LWP720933 MGL720902:MGL720933 MQH720902:MQH720933 NAD720902:NAD720933 NJZ720902:NJZ720933 NTV720902:NTV720933 ODR720902:ODR720933 ONN720902:ONN720933 OXJ720902:OXJ720933 PHF720902:PHF720933 PRB720902:PRB720933 QAX720902:QAX720933 QKT720902:QKT720933 QUP720902:QUP720933 REL720902:REL720933 ROH720902:ROH720933 RYD720902:RYD720933 SHZ720902:SHZ720933 SRV720902:SRV720933 TBR720902:TBR720933 TLN720902:TLN720933 TVJ720902:TVJ720933 UFF720902:UFF720933 UPB720902:UPB720933 UYX720902:UYX720933 VIT720902:VIT720933 VSP720902:VSP720933 WCL720902:WCL720933 WMH720902:WMH720933 WWD720902:WWD720933 V786438:V786469 JR786438:JR786469 TN786438:TN786469 ADJ786438:ADJ786469 ANF786438:ANF786469 AXB786438:AXB786469 BGX786438:BGX786469 BQT786438:BQT786469 CAP786438:CAP786469 CKL786438:CKL786469 CUH786438:CUH786469 DED786438:DED786469 DNZ786438:DNZ786469 DXV786438:DXV786469 EHR786438:EHR786469 ERN786438:ERN786469 FBJ786438:FBJ786469 FLF786438:FLF786469 FVB786438:FVB786469 GEX786438:GEX786469 GOT786438:GOT786469 GYP786438:GYP786469 HIL786438:HIL786469 HSH786438:HSH786469 ICD786438:ICD786469 ILZ786438:ILZ786469 IVV786438:IVV786469 JFR786438:JFR786469 JPN786438:JPN786469 JZJ786438:JZJ786469 KJF786438:KJF786469 KTB786438:KTB786469 LCX786438:LCX786469 LMT786438:LMT786469 LWP786438:LWP786469 MGL786438:MGL786469 MQH786438:MQH786469 NAD786438:NAD786469 NJZ786438:NJZ786469 NTV786438:NTV786469 ODR786438:ODR786469 ONN786438:ONN786469 OXJ786438:OXJ786469 PHF786438:PHF786469 PRB786438:PRB786469 QAX786438:QAX786469 QKT786438:QKT786469 QUP786438:QUP786469 REL786438:REL786469 ROH786438:ROH786469 RYD786438:RYD786469 SHZ786438:SHZ786469 SRV786438:SRV786469 TBR786438:TBR786469 TLN786438:TLN786469 TVJ786438:TVJ786469 UFF786438:UFF786469 UPB786438:UPB786469 UYX786438:UYX786469 VIT786438:VIT786469 VSP786438:VSP786469 WCL786438:WCL786469 WMH786438:WMH786469 WWD786438:WWD786469 V851974:V852005 JR851974:JR852005 TN851974:TN852005 ADJ851974:ADJ852005 ANF851974:ANF852005 AXB851974:AXB852005 BGX851974:BGX852005 BQT851974:BQT852005 CAP851974:CAP852005 CKL851974:CKL852005 CUH851974:CUH852005 DED851974:DED852005 DNZ851974:DNZ852005 DXV851974:DXV852005 EHR851974:EHR852005 ERN851974:ERN852005 FBJ851974:FBJ852005 FLF851974:FLF852005 FVB851974:FVB852005 GEX851974:GEX852005 GOT851974:GOT852005 GYP851974:GYP852005 HIL851974:HIL852005 HSH851974:HSH852005 ICD851974:ICD852005 ILZ851974:ILZ852005 IVV851974:IVV852005 JFR851974:JFR852005 JPN851974:JPN852005 JZJ851974:JZJ852005 KJF851974:KJF852005 KTB851974:KTB852005 LCX851974:LCX852005 LMT851974:LMT852005 LWP851974:LWP852005 MGL851974:MGL852005 MQH851974:MQH852005 NAD851974:NAD852005 NJZ851974:NJZ852005 NTV851974:NTV852005 ODR851974:ODR852005 ONN851974:ONN852005 OXJ851974:OXJ852005 PHF851974:PHF852005 PRB851974:PRB852005 QAX851974:QAX852005 QKT851974:QKT852005 QUP851974:QUP852005 REL851974:REL852005 ROH851974:ROH852005 RYD851974:RYD852005 SHZ851974:SHZ852005 SRV851974:SRV852005 TBR851974:TBR852005 TLN851974:TLN852005 TVJ851974:TVJ852005 UFF851974:UFF852005 UPB851974:UPB852005 UYX851974:UYX852005 VIT851974:VIT852005 VSP851974:VSP852005 WCL851974:WCL852005 WMH851974:WMH852005 WWD851974:WWD852005 V917510:V917541 JR917510:JR917541 TN917510:TN917541 ADJ917510:ADJ917541 ANF917510:ANF917541 AXB917510:AXB917541 BGX917510:BGX917541 BQT917510:BQT917541 CAP917510:CAP917541 CKL917510:CKL917541 CUH917510:CUH917541 DED917510:DED917541 DNZ917510:DNZ917541 DXV917510:DXV917541 EHR917510:EHR917541 ERN917510:ERN917541 FBJ917510:FBJ917541 FLF917510:FLF917541 FVB917510:FVB917541 GEX917510:GEX917541 GOT917510:GOT917541 GYP917510:GYP917541 HIL917510:HIL917541 HSH917510:HSH917541 ICD917510:ICD917541 ILZ917510:ILZ917541 IVV917510:IVV917541 JFR917510:JFR917541 JPN917510:JPN917541 JZJ917510:JZJ917541 KJF917510:KJF917541 KTB917510:KTB917541 LCX917510:LCX917541 LMT917510:LMT917541 LWP917510:LWP917541 MGL917510:MGL917541 MQH917510:MQH917541 NAD917510:NAD917541 NJZ917510:NJZ917541 NTV917510:NTV917541 ODR917510:ODR917541 ONN917510:ONN917541 OXJ917510:OXJ917541 PHF917510:PHF917541 PRB917510:PRB917541 QAX917510:QAX917541 QKT917510:QKT917541 QUP917510:QUP917541 REL917510:REL917541 ROH917510:ROH917541 RYD917510:RYD917541 SHZ917510:SHZ917541 SRV917510:SRV917541 TBR917510:TBR917541 TLN917510:TLN917541 TVJ917510:TVJ917541 UFF917510:UFF917541 UPB917510:UPB917541 UYX917510:UYX917541 VIT917510:VIT917541 VSP917510:VSP917541 WCL917510:WCL917541 WMH917510:WMH917541 WWD917510:WWD917541 V983046:V983077 JR983046:JR983077 TN983046:TN983077 ADJ983046:ADJ983077 ANF983046:ANF983077 AXB983046:AXB983077 BGX983046:BGX983077 BQT983046:BQT983077 CAP983046:CAP983077 CKL983046:CKL983077 CUH983046:CUH983077 DED983046:DED983077 DNZ983046:DNZ983077 DXV983046:DXV983077 EHR983046:EHR983077 ERN983046:ERN983077 FBJ983046:FBJ983077 FLF983046:FLF983077 FVB983046:FVB983077 GEX983046:GEX983077 GOT983046:GOT983077 GYP983046:GYP983077 HIL983046:HIL983077 HSH983046:HSH983077 ICD983046:ICD983077 ILZ983046:ILZ983077 IVV983046:IVV983077 JFR983046:JFR983077 JPN983046:JPN983077 JZJ983046:JZJ983077 KJF983046:KJF983077 KTB983046:KTB983077 LCX983046:LCX983077 LMT983046:LMT983077 LWP983046:LWP983077 MGL983046:MGL983077 MQH983046:MQH983077 NAD983046:NAD983077 NJZ983046:NJZ983077 NTV983046:NTV983077 ODR983046:ODR983077 ONN983046:ONN983077 OXJ983046:OXJ983077 PHF983046:PHF983077 PRB983046:PRB983077 QAX983046:QAX983077 QKT983046:QKT983077 QUP983046:QUP983077 REL983046:REL983077 ROH983046:ROH983077 RYD983046:RYD983077 SHZ983046:SHZ983077 SRV983046:SRV983077 TBR983046:TBR983077 TLN983046:TLN983077 TVJ983046:TVJ983077 UFF983046:UFF983077 UPB983046:UPB983077 UYX983046:UYX983077 VIT983046:VIT983077 VSP983046:VSP983077 WCL983046:WCL983077 WMH983046:WMH983077 WWD983046:WWD983077 V31:V32">
      <formula1>$J$2:$J$4</formula1>
    </dataValidation>
    <dataValidation type="list" allowBlank="1" showInputMessage="1" showErrorMessage="1" sqref="W65542:W65573 JS65542:JS65573 TO65542:TO65573 ADK65542:ADK65573 ANG65542:ANG65573 AXC65542:AXC65573 BGY65542:BGY65573 BQU65542:BQU65573 CAQ65542:CAQ65573 CKM65542:CKM65573 CUI65542:CUI65573 DEE65542:DEE65573 DOA65542:DOA65573 DXW65542:DXW65573 EHS65542:EHS65573 ERO65542:ERO65573 FBK65542:FBK65573 FLG65542:FLG65573 FVC65542:FVC65573 GEY65542:GEY65573 GOU65542:GOU65573 GYQ65542:GYQ65573 HIM65542:HIM65573 HSI65542:HSI65573 ICE65542:ICE65573 IMA65542:IMA65573 IVW65542:IVW65573 JFS65542:JFS65573 JPO65542:JPO65573 JZK65542:JZK65573 KJG65542:KJG65573 KTC65542:KTC65573 LCY65542:LCY65573 LMU65542:LMU65573 LWQ65542:LWQ65573 MGM65542:MGM65573 MQI65542:MQI65573 NAE65542:NAE65573 NKA65542:NKA65573 NTW65542:NTW65573 ODS65542:ODS65573 ONO65542:ONO65573 OXK65542:OXK65573 PHG65542:PHG65573 PRC65542:PRC65573 QAY65542:QAY65573 QKU65542:QKU65573 QUQ65542:QUQ65573 REM65542:REM65573 ROI65542:ROI65573 RYE65542:RYE65573 SIA65542:SIA65573 SRW65542:SRW65573 TBS65542:TBS65573 TLO65542:TLO65573 TVK65542:TVK65573 UFG65542:UFG65573 UPC65542:UPC65573 UYY65542:UYY65573 VIU65542:VIU65573 VSQ65542:VSQ65573 WCM65542:WCM65573 WMI65542:WMI65573 WWE65542:WWE65573 W131078:W131109 JS131078:JS131109 TO131078:TO131109 ADK131078:ADK131109 ANG131078:ANG131109 AXC131078:AXC131109 BGY131078:BGY131109 BQU131078:BQU131109 CAQ131078:CAQ131109 CKM131078:CKM131109 CUI131078:CUI131109 DEE131078:DEE131109 DOA131078:DOA131109 DXW131078:DXW131109 EHS131078:EHS131109 ERO131078:ERO131109 FBK131078:FBK131109 FLG131078:FLG131109 FVC131078:FVC131109 GEY131078:GEY131109 GOU131078:GOU131109 GYQ131078:GYQ131109 HIM131078:HIM131109 HSI131078:HSI131109 ICE131078:ICE131109 IMA131078:IMA131109 IVW131078:IVW131109 JFS131078:JFS131109 JPO131078:JPO131109 JZK131078:JZK131109 KJG131078:KJG131109 KTC131078:KTC131109 LCY131078:LCY131109 LMU131078:LMU131109 LWQ131078:LWQ131109 MGM131078:MGM131109 MQI131078:MQI131109 NAE131078:NAE131109 NKA131078:NKA131109 NTW131078:NTW131109 ODS131078:ODS131109 ONO131078:ONO131109 OXK131078:OXK131109 PHG131078:PHG131109 PRC131078:PRC131109 QAY131078:QAY131109 QKU131078:QKU131109 QUQ131078:QUQ131109 REM131078:REM131109 ROI131078:ROI131109 RYE131078:RYE131109 SIA131078:SIA131109 SRW131078:SRW131109 TBS131078:TBS131109 TLO131078:TLO131109 TVK131078:TVK131109 UFG131078:UFG131109 UPC131078:UPC131109 UYY131078:UYY131109 VIU131078:VIU131109 VSQ131078:VSQ131109 WCM131078:WCM131109 WMI131078:WMI131109 WWE131078:WWE131109 W196614:W196645 JS196614:JS196645 TO196614:TO196645 ADK196614:ADK196645 ANG196614:ANG196645 AXC196614:AXC196645 BGY196614:BGY196645 BQU196614:BQU196645 CAQ196614:CAQ196645 CKM196614:CKM196645 CUI196614:CUI196645 DEE196614:DEE196645 DOA196614:DOA196645 DXW196614:DXW196645 EHS196614:EHS196645 ERO196614:ERO196645 FBK196614:FBK196645 FLG196614:FLG196645 FVC196614:FVC196645 GEY196614:GEY196645 GOU196614:GOU196645 GYQ196614:GYQ196645 HIM196614:HIM196645 HSI196614:HSI196645 ICE196614:ICE196645 IMA196614:IMA196645 IVW196614:IVW196645 JFS196614:JFS196645 JPO196614:JPO196645 JZK196614:JZK196645 KJG196614:KJG196645 KTC196614:KTC196645 LCY196614:LCY196645 LMU196614:LMU196645 LWQ196614:LWQ196645 MGM196614:MGM196645 MQI196614:MQI196645 NAE196614:NAE196645 NKA196614:NKA196645 NTW196614:NTW196645 ODS196614:ODS196645 ONO196614:ONO196645 OXK196614:OXK196645 PHG196614:PHG196645 PRC196614:PRC196645 QAY196614:QAY196645 QKU196614:QKU196645 QUQ196614:QUQ196645 REM196614:REM196645 ROI196614:ROI196645 RYE196614:RYE196645 SIA196614:SIA196645 SRW196614:SRW196645 TBS196614:TBS196645 TLO196614:TLO196645 TVK196614:TVK196645 UFG196614:UFG196645 UPC196614:UPC196645 UYY196614:UYY196645 VIU196614:VIU196645 VSQ196614:VSQ196645 WCM196614:WCM196645 WMI196614:WMI196645 WWE196614:WWE196645 W262150:W262181 JS262150:JS262181 TO262150:TO262181 ADK262150:ADK262181 ANG262150:ANG262181 AXC262150:AXC262181 BGY262150:BGY262181 BQU262150:BQU262181 CAQ262150:CAQ262181 CKM262150:CKM262181 CUI262150:CUI262181 DEE262150:DEE262181 DOA262150:DOA262181 DXW262150:DXW262181 EHS262150:EHS262181 ERO262150:ERO262181 FBK262150:FBK262181 FLG262150:FLG262181 FVC262150:FVC262181 GEY262150:GEY262181 GOU262150:GOU262181 GYQ262150:GYQ262181 HIM262150:HIM262181 HSI262150:HSI262181 ICE262150:ICE262181 IMA262150:IMA262181 IVW262150:IVW262181 JFS262150:JFS262181 JPO262150:JPO262181 JZK262150:JZK262181 KJG262150:KJG262181 KTC262150:KTC262181 LCY262150:LCY262181 LMU262150:LMU262181 LWQ262150:LWQ262181 MGM262150:MGM262181 MQI262150:MQI262181 NAE262150:NAE262181 NKA262150:NKA262181 NTW262150:NTW262181 ODS262150:ODS262181 ONO262150:ONO262181 OXK262150:OXK262181 PHG262150:PHG262181 PRC262150:PRC262181 QAY262150:QAY262181 QKU262150:QKU262181 QUQ262150:QUQ262181 REM262150:REM262181 ROI262150:ROI262181 RYE262150:RYE262181 SIA262150:SIA262181 SRW262150:SRW262181 TBS262150:TBS262181 TLO262150:TLO262181 TVK262150:TVK262181 UFG262150:UFG262181 UPC262150:UPC262181 UYY262150:UYY262181 VIU262150:VIU262181 VSQ262150:VSQ262181 WCM262150:WCM262181 WMI262150:WMI262181 WWE262150:WWE262181 W327686:W327717 JS327686:JS327717 TO327686:TO327717 ADK327686:ADK327717 ANG327686:ANG327717 AXC327686:AXC327717 BGY327686:BGY327717 BQU327686:BQU327717 CAQ327686:CAQ327717 CKM327686:CKM327717 CUI327686:CUI327717 DEE327686:DEE327717 DOA327686:DOA327717 DXW327686:DXW327717 EHS327686:EHS327717 ERO327686:ERO327717 FBK327686:FBK327717 FLG327686:FLG327717 FVC327686:FVC327717 GEY327686:GEY327717 GOU327686:GOU327717 GYQ327686:GYQ327717 HIM327686:HIM327717 HSI327686:HSI327717 ICE327686:ICE327717 IMA327686:IMA327717 IVW327686:IVW327717 JFS327686:JFS327717 JPO327686:JPO327717 JZK327686:JZK327717 KJG327686:KJG327717 KTC327686:KTC327717 LCY327686:LCY327717 LMU327686:LMU327717 LWQ327686:LWQ327717 MGM327686:MGM327717 MQI327686:MQI327717 NAE327686:NAE327717 NKA327686:NKA327717 NTW327686:NTW327717 ODS327686:ODS327717 ONO327686:ONO327717 OXK327686:OXK327717 PHG327686:PHG327717 PRC327686:PRC327717 QAY327686:QAY327717 QKU327686:QKU327717 QUQ327686:QUQ327717 REM327686:REM327717 ROI327686:ROI327717 RYE327686:RYE327717 SIA327686:SIA327717 SRW327686:SRW327717 TBS327686:TBS327717 TLO327686:TLO327717 TVK327686:TVK327717 UFG327686:UFG327717 UPC327686:UPC327717 UYY327686:UYY327717 VIU327686:VIU327717 VSQ327686:VSQ327717 WCM327686:WCM327717 WMI327686:WMI327717 WWE327686:WWE327717 W393222:W393253 JS393222:JS393253 TO393222:TO393253 ADK393222:ADK393253 ANG393222:ANG393253 AXC393222:AXC393253 BGY393222:BGY393253 BQU393222:BQU393253 CAQ393222:CAQ393253 CKM393222:CKM393253 CUI393222:CUI393253 DEE393222:DEE393253 DOA393222:DOA393253 DXW393222:DXW393253 EHS393222:EHS393253 ERO393222:ERO393253 FBK393222:FBK393253 FLG393222:FLG393253 FVC393222:FVC393253 GEY393222:GEY393253 GOU393222:GOU393253 GYQ393222:GYQ393253 HIM393222:HIM393253 HSI393222:HSI393253 ICE393222:ICE393253 IMA393222:IMA393253 IVW393222:IVW393253 JFS393222:JFS393253 JPO393222:JPO393253 JZK393222:JZK393253 KJG393222:KJG393253 KTC393222:KTC393253 LCY393222:LCY393253 LMU393222:LMU393253 LWQ393222:LWQ393253 MGM393222:MGM393253 MQI393222:MQI393253 NAE393222:NAE393253 NKA393222:NKA393253 NTW393222:NTW393253 ODS393222:ODS393253 ONO393222:ONO393253 OXK393222:OXK393253 PHG393222:PHG393253 PRC393222:PRC393253 QAY393222:QAY393253 QKU393222:QKU393253 QUQ393222:QUQ393253 REM393222:REM393253 ROI393222:ROI393253 RYE393222:RYE393253 SIA393222:SIA393253 SRW393222:SRW393253 TBS393222:TBS393253 TLO393222:TLO393253 TVK393222:TVK393253 UFG393222:UFG393253 UPC393222:UPC393253 UYY393222:UYY393253 VIU393222:VIU393253 VSQ393222:VSQ393253 WCM393222:WCM393253 WMI393222:WMI393253 WWE393222:WWE393253 W458758:W458789 JS458758:JS458789 TO458758:TO458789 ADK458758:ADK458789 ANG458758:ANG458789 AXC458758:AXC458789 BGY458758:BGY458789 BQU458758:BQU458789 CAQ458758:CAQ458789 CKM458758:CKM458789 CUI458758:CUI458789 DEE458758:DEE458789 DOA458758:DOA458789 DXW458758:DXW458789 EHS458758:EHS458789 ERO458758:ERO458789 FBK458758:FBK458789 FLG458758:FLG458789 FVC458758:FVC458789 GEY458758:GEY458789 GOU458758:GOU458789 GYQ458758:GYQ458789 HIM458758:HIM458789 HSI458758:HSI458789 ICE458758:ICE458789 IMA458758:IMA458789 IVW458758:IVW458789 JFS458758:JFS458789 JPO458758:JPO458789 JZK458758:JZK458789 KJG458758:KJG458789 KTC458758:KTC458789 LCY458758:LCY458789 LMU458758:LMU458789 LWQ458758:LWQ458789 MGM458758:MGM458789 MQI458758:MQI458789 NAE458758:NAE458789 NKA458758:NKA458789 NTW458758:NTW458789 ODS458758:ODS458789 ONO458758:ONO458789 OXK458758:OXK458789 PHG458758:PHG458789 PRC458758:PRC458789 QAY458758:QAY458789 QKU458758:QKU458789 QUQ458758:QUQ458789 REM458758:REM458789 ROI458758:ROI458789 RYE458758:RYE458789 SIA458758:SIA458789 SRW458758:SRW458789 TBS458758:TBS458789 TLO458758:TLO458789 TVK458758:TVK458789 UFG458758:UFG458789 UPC458758:UPC458789 UYY458758:UYY458789 VIU458758:VIU458789 VSQ458758:VSQ458789 WCM458758:WCM458789 WMI458758:WMI458789 WWE458758:WWE458789 W524294:W524325 JS524294:JS524325 TO524294:TO524325 ADK524294:ADK524325 ANG524294:ANG524325 AXC524294:AXC524325 BGY524294:BGY524325 BQU524294:BQU524325 CAQ524294:CAQ524325 CKM524294:CKM524325 CUI524294:CUI524325 DEE524294:DEE524325 DOA524294:DOA524325 DXW524294:DXW524325 EHS524294:EHS524325 ERO524294:ERO524325 FBK524294:FBK524325 FLG524294:FLG524325 FVC524294:FVC524325 GEY524294:GEY524325 GOU524294:GOU524325 GYQ524294:GYQ524325 HIM524294:HIM524325 HSI524294:HSI524325 ICE524294:ICE524325 IMA524294:IMA524325 IVW524294:IVW524325 JFS524294:JFS524325 JPO524294:JPO524325 JZK524294:JZK524325 KJG524294:KJG524325 KTC524294:KTC524325 LCY524294:LCY524325 LMU524294:LMU524325 LWQ524294:LWQ524325 MGM524294:MGM524325 MQI524294:MQI524325 NAE524294:NAE524325 NKA524294:NKA524325 NTW524294:NTW524325 ODS524294:ODS524325 ONO524294:ONO524325 OXK524294:OXK524325 PHG524294:PHG524325 PRC524294:PRC524325 QAY524294:QAY524325 QKU524294:QKU524325 QUQ524294:QUQ524325 REM524294:REM524325 ROI524294:ROI524325 RYE524294:RYE524325 SIA524294:SIA524325 SRW524294:SRW524325 TBS524294:TBS524325 TLO524294:TLO524325 TVK524294:TVK524325 UFG524294:UFG524325 UPC524294:UPC524325 UYY524294:UYY524325 VIU524294:VIU524325 VSQ524294:VSQ524325 WCM524294:WCM524325 WMI524294:WMI524325 WWE524294:WWE524325 W589830:W589861 JS589830:JS589861 TO589830:TO589861 ADK589830:ADK589861 ANG589830:ANG589861 AXC589830:AXC589861 BGY589830:BGY589861 BQU589830:BQU589861 CAQ589830:CAQ589861 CKM589830:CKM589861 CUI589830:CUI589861 DEE589830:DEE589861 DOA589830:DOA589861 DXW589830:DXW589861 EHS589830:EHS589861 ERO589830:ERO589861 FBK589830:FBK589861 FLG589830:FLG589861 FVC589830:FVC589861 GEY589830:GEY589861 GOU589830:GOU589861 GYQ589830:GYQ589861 HIM589830:HIM589861 HSI589830:HSI589861 ICE589830:ICE589861 IMA589830:IMA589861 IVW589830:IVW589861 JFS589830:JFS589861 JPO589830:JPO589861 JZK589830:JZK589861 KJG589830:KJG589861 KTC589830:KTC589861 LCY589830:LCY589861 LMU589830:LMU589861 LWQ589830:LWQ589861 MGM589830:MGM589861 MQI589830:MQI589861 NAE589830:NAE589861 NKA589830:NKA589861 NTW589830:NTW589861 ODS589830:ODS589861 ONO589830:ONO589861 OXK589830:OXK589861 PHG589830:PHG589861 PRC589830:PRC589861 QAY589830:QAY589861 QKU589830:QKU589861 QUQ589830:QUQ589861 REM589830:REM589861 ROI589830:ROI589861 RYE589830:RYE589861 SIA589830:SIA589861 SRW589830:SRW589861 TBS589830:TBS589861 TLO589830:TLO589861 TVK589830:TVK589861 UFG589830:UFG589861 UPC589830:UPC589861 UYY589830:UYY589861 VIU589830:VIU589861 VSQ589830:VSQ589861 WCM589830:WCM589861 WMI589830:WMI589861 WWE589830:WWE589861 W655366:W655397 JS655366:JS655397 TO655366:TO655397 ADK655366:ADK655397 ANG655366:ANG655397 AXC655366:AXC655397 BGY655366:BGY655397 BQU655366:BQU655397 CAQ655366:CAQ655397 CKM655366:CKM655397 CUI655366:CUI655397 DEE655366:DEE655397 DOA655366:DOA655397 DXW655366:DXW655397 EHS655366:EHS655397 ERO655366:ERO655397 FBK655366:FBK655397 FLG655366:FLG655397 FVC655366:FVC655397 GEY655366:GEY655397 GOU655366:GOU655397 GYQ655366:GYQ655397 HIM655366:HIM655397 HSI655366:HSI655397 ICE655366:ICE655397 IMA655366:IMA655397 IVW655366:IVW655397 JFS655366:JFS655397 JPO655366:JPO655397 JZK655366:JZK655397 KJG655366:KJG655397 KTC655366:KTC655397 LCY655366:LCY655397 LMU655366:LMU655397 LWQ655366:LWQ655397 MGM655366:MGM655397 MQI655366:MQI655397 NAE655366:NAE655397 NKA655366:NKA655397 NTW655366:NTW655397 ODS655366:ODS655397 ONO655366:ONO655397 OXK655366:OXK655397 PHG655366:PHG655397 PRC655366:PRC655397 QAY655366:QAY655397 QKU655366:QKU655397 QUQ655366:QUQ655397 REM655366:REM655397 ROI655366:ROI655397 RYE655366:RYE655397 SIA655366:SIA655397 SRW655366:SRW655397 TBS655366:TBS655397 TLO655366:TLO655397 TVK655366:TVK655397 UFG655366:UFG655397 UPC655366:UPC655397 UYY655366:UYY655397 VIU655366:VIU655397 VSQ655366:VSQ655397 WCM655366:WCM655397 WMI655366:WMI655397 WWE655366:WWE655397 W720902:W720933 JS720902:JS720933 TO720902:TO720933 ADK720902:ADK720933 ANG720902:ANG720933 AXC720902:AXC720933 BGY720902:BGY720933 BQU720902:BQU720933 CAQ720902:CAQ720933 CKM720902:CKM720933 CUI720902:CUI720933 DEE720902:DEE720933 DOA720902:DOA720933 DXW720902:DXW720933 EHS720902:EHS720933 ERO720902:ERO720933 FBK720902:FBK720933 FLG720902:FLG720933 FVC720902:FVC720933 GEY720902:GEY720933 GOU720902:GOU720933 GYQ720902:GYQ720933 HIM720902:HIM720933 HSI720902:HSI720933 ICE720902:ICE720933 IMA720902:IMA720933 IVW720902:IVW720933 JFS720902:JFS720933 JPO720902:JPO720933 JZK720902:JZK720933 KJG720902:KJG720933 KTC720902:KTC720933 LCY720902:LCY720933 LMU720902:LMU720933 LWQ720902:LWQ720933 MGM720902:MGM720933 MQI720902:MQI720933 NAE720902:NAE720933 NKA720902:NKA720933 NTW720902:NTW720933 ODS720902:ODS720933 ONO720902:ONO720933 OXK720902:OXK720933 PHG720902:PHG720933 PRC720902:PRC720933 QAY720902:QAY720933 QKU720902:QKU720933 QUQ720902:QUQ720933 REM720902:REM720933 ROI720902:ROI720933 RYE720902:RYE720933 SIA720902:SIA720933 SRW720902:SRW720933 TBS720902:TBS720933 TLO720902:TLO720933 TVK720902:TVK720933 UFG720902:UFG720933 UPC720902:UPC720933 UYY720902:UYY720933 VIU720902:VIU720933 VSQ720902:VSQ720933 WCM720902:WCM720933 WMI720902:WMI720933 WWE720902:WWE720933 W786438:W786469 JS786438:JS786469 TO786438:TO786469 ADK786438:ADK786469 ANG786438:ANG786469 AXC786438:AXC786469 BGY786438:BGY786469 BQU786438:BQU786469 CAQ786438:CAQ786469 CKM786438:CKM786469 CUI786438:CUI786469 DEE786438:DEE786469 DOA786438:DOA786469 DXW786438:DXW786469 EHS786438:EHS786469 ERO786438:ERO786469 FBK786438:FBK786469 FLG786438:FLG786469 FVC786438:FVC786469 GEY786438:GEY786469 GOU786438:GOU786469 GYQ786438:GYQ786469 HIM786438:HIM786469 HSI786438:HSI786469 ICE786438:ICE786469 IMA786438:IMA786469 IVW786438:IVW786469 JFS786438:JFS786469 JPO786438:JPO786469 JZK786438:JZK786469 KJG786438:KJG786469 KTC786438:KTC786469 LCY786438:LCY786469 LMU786438:LMU786469 LWQ786438:LWQ786469 MGM786438:MGM786469 MQI786438:MQI786469 NAE786438:NAE786469 NKA786438:NKA786469 NTW786438:NTW786469 ODS786438:ODS786469 ONO786438:ONO786469 OXK786438:OXK786469 PHG786438:PHG786469 PRC786438:PRC786469 QAY786438:QAY786469 QKU786438:QKU786469 QUQ786438:QUQ786469 REM786438:REM786469 ROI786438:ROI786469 RYE786438:RYE786469 SIA786438:SIA786469 SRW786438:SRW786469 TBS786438:TBS786469 TLO786438:TLO786469 TVK786438:TVK786469 UFG786438:UFG786469 UPC786438:UPC786469 UYY786438:UYY786469 VIU786438:VIU786469 VSQ786438:VSQ786469 WCM786438:WCM786469 WMI786438:WMI786469 WWE786438:WWE786469 W851974:W852005 JS851974:JS852005 TO851974:TO852005 ADK851974:ADK852005 ANG851974:ANG852005 AXC851974:AXC852005 BGY851974:BGY852005 BQU851974:BQU852005 CAQ851974:CAQ852005 CKM851974:CKM852005 CUI851974:CUI852005 DEE851974:DEE852005 DOA851974:DOA852005 DXW851974:DXW852005 EHS851974:EHS852005 ERO851974:ERO852005 FBK851974:FBK852005 FLG851974:FLG852005 FVC851974:FVC852005 GEY851974:GEY852005 GOU851974:GOU852005 GYQ851974:GYQ852005 HIM851974:HIM852005 HSI851974:HSI852005 ICE851974:ICE852005 IMA851974:IMA852005 IVW851974:IVW852005 JFS851974:JFS852005 JPO851974:JPO852005 JZK851974:JZK852005 KJG851974:KJG852005 KTC851974:KTC852005 LCY851974:LCY852005 LMU851974:LMU852005 LWQ851974:LWQ852005 MGM851974:MGM852005 MQI851974:MQI852005 NAE851974:NAE852005 NKA851974:NKA852005 NTW851974:NTW852005 ODS851974:ODS852005 ONO851974:ONO852005 OXK851974:OXK852005 PHG851974:PHG852005 PRC851974:PRC852005 QAY851974:QAY852005 QKU851974:QKU852005 QUQ851974:QUQ852005 REM851974:REM852005 ROI851974:ROI852005 RYE851974:RYE852005 SIA851974:SIA852005 SRW851974:SRW852005 TBS851974:TBS852005 TLO851974:TLO852005 TVK851974:TVK852005 UFG851974:UFG852005 UPC851974:UPC852005 UYY851974:UYY852005 VIU851974:VIU852005 VSQ851974:VSQ852005 WCM851974:WCM852005 WMI851974:WMI852005 WWE851974:WWE852005 W917510:W917541 JS917510:JS917541 TO917510:TO917541 ADK917510:ADK917541 ANG917510:ANG917541 AXC917510:AXC917541 BGY917510:BGY917541 BQU917510:BQU917541 CAQ917510:CAQ917541 CKM917510:CKM917541 CUI917510:CUI917541 DEE917510:DEE917541 DOA917510:DOA917541 DXW917510:DXW917541 EHS917510:EHS917541 ERO917510:ERO917541 FBK917510:FBK917541 FLG917510:FLG917541 FVC917510:FVC917541 GEY917510:GEY917541 GOU917510:GOU917541 GYQ917510:GYQ917541 HIM917510:HIM917541 HSI917510:HSI917541 ICE917510:ICE917541 IMA917510:IMA917541 IVW917510:IVW917541 JFS917510:JFS917541 JPO917510:JPO917541 JZK917510:JZK917541 KJG917510:KJG917541 KTC917510:KTC917541 LCY917510:LCY917541 LMU917510:LMU917541 LWQ917510:LWQ917541 MGM917510:MGM917541 MQI917510:MQI917541 NAE917510:NAE917541 NKA917510:NKA917541 NTW917510:NTW917541 ODS917510:ODS917541 ONO917510:ONO917541 OXK917510:OXK917541 PHG917510:PHG917541 PRC917510:PRC917541 QAY917510:QAY917541 QKU917510:QKU917541 QUQ917510:QUQ917541 REM917510:REM917541 ROI917510:ROI917541 RYE917510:RYE917541 SIA917510:SIA917541 SRW917510:SRW917541 TBS917510:TBS917541 TLO917510:TLO917541 TVK917510:TVK917541 UFG917510:UFG917541 UPC917510:UPC917541 UYY917510:UYY917541 VIU917510:VIU917541 VSQ917510:VSQ917541 WCM917510:WCM917541 WMI917510:WMI917541 WWE917510:WWE917541 W983046:W983077 JS983046:JS983077 TO983046:TO983077 ADK983046:ADK983077 ANG983046:ANG983077 AXC983046:AXC983077 BGY983046:BGY983077 BQU983046:BQU983077 CAQ983046:CAQ983077 CKM983046:CKM983077 CUI983046:CUI983077 DEE983046:DEE983077 DOA983046:DOA983077 DXW983046:DXW983077 EHS983046:EHS983077 ERO983046:ERO983077 FBK983046:FBK983077 FLG983046:FLG983077 FVC983046:FVC983077 GEY983046:GEY983077 GOU983046:GOU983077 GYQ983046:GYQ983077 HIM983046:HIM983077 HSI983046:HSI983077 ICE983046:ICE983077 IMA983046:IMA983077 IVW983046:IVW983077 JFS983046:JFS983077 JPO983046:JPO983077 JZK983046:JZK983077 KJG983046:KJG983077 KTC983046:KTC983077 LCY983046:LCY983077 LMU983046:LMU983077 LWQ983046:LWQ983077 MGM983046:MGM983077 MQI983046:MQI983077 NAE983046:NAE983077 NKA983046:NKA983077 NTW983046:NTW983077 ODS983046:ODS983077 ONO983046:ONO983077 OXK983046:OXK983077 PHG983046:PHG983077 PRC983046:PRC983077 QAY983046:QAY983077 QKU983046:QKU983077 QUQ983046:QUQ983077 REM983046:REM983077 ROI983046:ROI983077 RYE983046:RYE983077 SIA983046:SIA983077 SRW983046:SRW983077 TBS983046:TBS983077 TLO983046:TLO983077 TVK983046:TVK983077 UFG983046:UFG983077 UPC983046:UPC983077 UYY983046:UYY983077 VIU983046:VIU983077 VSQ983046:VSQ983077 WCM983046:WCM983077 WMI983046:WMI983077 WWE983046:WWE983077 W31:W32">
      <formula1>$I$2:$I$4</formula1>
    </dataValidation>
  </dataValidations>
  <hyperlinks>
    <hyperlink ref="U32" r:id="rId1"/>
  </hyperlinks>
  <pageMargins left="0.7" right="0.7" top="0.75" bottom="0.75" header="0.3" footer="0.3"/>
  <pageSetup orientation="portrait"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A919"/>
  <sheetViews>
    <sheetView showGridLines="0" topLeftCell="A17" zoomScale="80" zoomScaleNormal="80" workbookViewId="0">
      <selection activeCell="J24" sqref="J24"/>
    </sheetView>
  </sheetViews>
  <sheetFormatPr baseColWidth="10" defaultColWidth="14.42578125" defaultRowHeight="15" customHeight="1" x14ac:dyDescent="0.25"/>
  <cols>
    <col min="1" max="1" width="6.5703125" style="138" customWidth="1"/>
    <col min="2" max="2" width="10.7109375" style="138" customWidth="1"/>
    <col min="3" max="3" width="17.5703125" style="138" customWidth="1"/>
    <col min="4" max="4" width="21.5703125" style="138" customWidth="1"/>
    <col min="5" max="5" width="52.28515625" style="138" customWidth="1"/>
    <col min="6" max="6" width="24.140625" style="138" customWidth="1"/>
    <col min="7" max="7" width="26.5703125" style="138" customWidth="1"/>
    <col min="8" max="8" width="25.85546875" style="138" customWidth="1"/>
    <col min="9" max="9" width="14" style="138" customWidth="1"/>
    <col min="10" max="10" width="18" style="138" customWidth="1"/>
    <col min="11" max="11" width="18.5703125" style="138" customWidth="1"/>
    <col min="12" max="12" width="20" style="138" customWidth="1"/>
    <col min="13" max="13" width="18.28515625" style="138" customWidth="1"/>
    <col min="14" max="15" width="18" style="138" customWidth="1"/>
    <col min="16" max="16" width="26.28515625" style="138" customWidth="1"/>
    <col min="17" max="17" width="24.85546875" style="138" customWidth="1"/>
    <col min="18" max="18" width="19.42578125" style="138" customWidth="1"/>
    <col min="19" max="19" width="28.140625" style="138" customWidth="1"/>
    <col min="20" max="20" width="57.28515625" style="138" customWidth="1"/>
    <col min="21" max="21" width="40.140625" style="138" customWidth="1"/>
    <col min="22" max="22" width="18.42578125" style="138" customWidth="1"/>
    <col min="23" max="23" width="19.42578125" style="138" customWidth="1"/>
    <col min="24" max="24" width="80.28515625" style="138" customWidth="1"/>
    <col min="25" max="25" width="31.140625" style="138" customWidth="1"/>
    <col min="26" max="26" width="14.42578125" style="138" customWidth="1"/>
    <col min="27" max="28" width="11" style="138" customWidth="1"/>
    <col min="29" max="16384" width="14.42578125" style="138"/>
  </cols>
  <sheetData>
    <row r="1" spans="1:26" ht="44.25" hidden="1" customHeight="1" x14ac:dyDescent="0.35">
      <c r="A1" s="2"/>
      <c r="B1" s="64"/>
      <c r="C1" s="65" t="s">
        <v>1</v>
      </c>
      <c r="D1" s="65" t="s">
        <v>2</v>
      </c>
      <c r="E1" s="5"/>
      <c r="F1" s="6" t="s">
        <v>3</v>
      </c>
      <c r="G1" s="6" t="s">
        <v>137</v>
      </c>
      <c r="H1" s="6" t="s">
        <v>5</v>
      </c>
      <c r="I1" s="6" t="s">
        <v>7</v>
      </c>
      <c r="J1" s="6" t="s">
        <v>158</v>
      </c>
      <c r="K1" s="1"/>
      <c r="L1" s="8"/>
      <c r="M1" s="7"/>
      <c r="N1" s="7"/>
      <c r="O1" s="7"/>
      <c r="P1" s="7"/>
      <c r="Q1" s="7"/>
      <c r="R1" s="7"/>
      <c r="S1" s="1"/>
      <c r="T1" s="1"/>
      <c r="U1" s="1"/>
      <c r="V1" s="1"/>
      <c r="W1" s="1"/>
      <c r="X1" s="1"/>
      <c r="Y1" s="1"/>
    </row>
    <row r="2" spans="1:26" s="55" customFormat="1" ht="26.25" hidden="1" thickBot="1" x14ac:dyDescent="0.25">
      <c r="A2" s="51"/>
      <c r="B2" s="63"/>
      <c r="C2" s="66" t="s">
        <v>8</v>
      </c>
      <c r="D2" s="67" t="s">
        <v>9</v>
      </c>
      <c r="E2" s="58"/>
      <c r="F2" s="70" t="s">
        <v>10</v>
      </c>
      <c r="G2" s="71" t="s">
        <v>154</v>
      </c>
      <c r="H2" s="70" t="s">
        <v>24</v>
      </c>
      <c r="I2" s="125" t="s">
        <v>142</v>
      </c>
      <c r="J2" s="56" t="s">
        <v>156</v>
      </c>
      <c r="K2" s="51"/>
      <c r="L2" s="52"/>
      <c r="M2" s="54"/>
      <c r="N2" s="54"/>
      <c r="O2" s="54"/>
      <c r="P2" s="54"/>
      <c r="Q2" s="54"/>
      <c r="R2" s="54"/>
      <c r="S2" s="51"/>
      <c r="T2" s="51"/>
      <c r="U2" s="51"/>
      <c r="V2" s="51"/>
      <c r="W2" s="51"/>
      <c r="X2" s="51"/>
      <c r="Y2" s="51"/>
    </row>
    <row r="3" spans="1:26" s="55" customFormat="1" ht="26.25" hidden="1" thickBot="1" x14ac:dyDescent="0.25">
      <c r="A3" s="51"/>
      <c r="B3" s="63"/>
      <c r="C3" s="66" t="s">
        <v>14</v>
      </c>
      <c r="D3" s="67" t="s">
        <v>15</v>
      </c>
      <c r="E3" s="58"/>
      <c r="F3" s="70" t="s">
        <v>128</v>
      </c>
      <c r="G3" s="71" t="s">
        <v>11</v>
      </c>
      <c r="H3" s="71" t="s">
        <v>140</v>
      </c>
      <c r="I3" s="127" t="s">
        <v>143</v>
      </c>
      <c r="J3" s="56" t="s">
        <v>159</v>
      </c>
      <c r="K3" s="51"/>
      <c r="L3" s="52"/>
      <c r="M3" s="54"/>
      <c r="N3" s="54"/>
      <c r="O3" s="54"/>
      <c r="P3" s="54"/>
      <c r="Q3" s="54"/>
      <c r="R3" s="54"/>
      <c r="S3" s="51"/>
      <c r="T3" s="51"/>
      <c r="U3" s="51"/>
      <c r="V3" s="51"/>
      <c r="W3" s="51"/>
      <c r="X3" s="51"/>
      <c r="Y3" s="51"/>
    </row>
    <row r="4" spans="1:26" s="55" customFormat="1" ht="26.25" hidden="1" thickBot="1" x14ac:dyDescent="0.25">
      <c r="A4" s="51"/>
      <c r="B4" s="63"/>
      <c r="C4" s="66" t="s">
        <v>119</v>
      </c>
      <c r="D4" s="67" t="s">
        <v>123</v>
      </c>
      <c r="E4" s="58"/>
      <c r="F4" s="70" t="s">
        <v>129</v>
      </c>
      <c r="G4" s="71" t="s">
        <v>138</v>
      </c>
      <c r="H4" s="59"/>
      <c r="I4" s="126" t="s">
        <v>30</v>
      </c>
      <c r="J4" s="56" t="s">
        <v>157</v>
      </c>
      <c r="K4" s="51"/>
      <c r="L4" s="52"/>
      <c r="M4" s="54"/>
      <c r="N4" s="54"/>
      <c r="O4" s="54"/>
      <c r="P4" s="54"/>
      <c r="Q4" s="54"/>
      <c r="R4" s="54"/>
      <c r="S4" s="51"/>
      <c r="T4" s="51"/>
      <c r="U4" s="51"/>
      <c r="V4" s="51"/>
      <c r="W4" s="51"/>
      <c r="X4" s="51"/>
      <c r="Y4" s="51"/>
    </row>
    <row r="5" spans="1:26" s="55" customFormat="1" ht="39" hidden="1" thickBot="1" x14ac:dyDescent="0.25">
      <c r="A5" s="51"/>
      <c r="B5" s="63"/>
      <c r="C5" s="67" t="s">
        <v>117</v>
      </c>
      <c r="D5" s="67" t="s">
        <v>125</v>
      </c>
      <c r="E5" s="58"/>
      <c r="F5" s="71" t="s">
        <v>130</v>
      </c>
      <c r="G5" s="71" t="s">
        <v>17</v>
      </c>
      <c r="H5" s="57"/>
      <c r="I5" s="56"/>
      <c r="J5" s="56"/>
      <c r="K5" s="51"/>
      <c r="L5" s="52"/>
      <c r="M5" s="54"/>
      <c r="N5" s="54"/>
      <c r="O5" s="54"/>
      <c r="P5" s="54"/>
      <c r="Q5" s="54"/>
      <c r="R5" s="54"/>
      <c r="S5" s="51"/>
      <c r="T5" s="51"/>
      <c r="U5" s="51"/>
      <c r="V5" s="51"/>
      <c r="W5" s="51"/>
      <c r="X5" s="51"/>
      <c r="Y5" s="51"/>
    </row>
    <row r="6" spans="1:26" s="55" customFormat="1" ht="26.25" hidden="1" thickBot="1" x14ac:dyDescent="0.25">
      <c r="A6" s="51"/>
      <c r="B6" s="63"/>
      <c r="C6" s="66" t="s">
        <v>38</v>
      </c>
      <c r="D6" s="67" t="s">
        <v>124</v>
      </c>
      <c r="F6" s="71" t="s">
        <v>131</v>
      </c>
      <c r="G6" s="57"/>
      <c r="H6" s="57"/>
      <c r="I6" s="56"/>
      <c r="J6" s="56"/>
      <c r="K6" s="51"/>
      <c r="L6" s="52"/>
      <c r="M6" s="54"/>
      <c r="N6" s="54"/>
      <c r="O6" s="54"/>
      <c r="P6" s="54"/>
      <c r="Q6" s="54"/>
      <c r="R6" s="54"/>
      <c r="S6" s="51"/>
      <c r="T6" s="51"/>
      <c r="U6" s="51"/>
      <c r="V6" s="51"/>
      <c r="W6" s="51"/>
      <c r="X6" s="51"/>
      <c r="Y6" s="51"/>
    </row>
    <row r="7" spans="1:26" s="55" customFormat="1" ht="26.25" hidden="1" thickBot="1" x14ac:dyDescent="0.25">
      <c r="A7" s="51"/>
      <c r="B7" s="63"/>
      <c r="C7" s="66" t="s">
        <v>42</v>
      </c>
      <c r="D7" s="67" t="s">
        <v>126</v>
      </c>
      <c r="E7" s="58"/>
      <c r="F7" s="59"/>
      <c r="G7" s="57"/>
      <c r="H7" s="57"/>
      <c r="I7" s="60"/>
      <c r="J7" s="60"/>
      <c r="K7" s="51"/>
      <c r="L7" s="52"/>
      <c r="M7" s="54"/>
      <c r="N7" s="54"/>
      <c r="O7" s="54"/>
      <c r="P7" s="54"/>
      <c r="Q7" s="54"/>
      <c r="R7" s="54"/>
      <c r="S7" s="51"/>
      <c r="T7" s="51"/>
      <c r="U7" s="51"/>
      <c r="V7" s="51"/>
      <c r="W7" s="51"/>
      <c r="X7" s="51"/>
      <c r="Y7" s="51"/>
    </row>
    <row r="8" spans="1:26" s="55" customFormat="1" ht="26.25" hidden="1" thickBot="1" x14ac:dyDescent="0.25">
      <c r="A8" s="51"/>
      <c r="B8" s="63"/>
      <c r="C8" s="66" t="s">
        <v>45</v>
      </c>
      <c r="D8" s="67" t="s">
        <v>35</v>
      </c>
      <c r="E8" s="58"/>
      <c r="F8" s="59"/>
      <c r="G8" s="57"/>
      <c r="H8" s="57"/>
      <c r="I8" s="56"/>
      <c r="J8" s="56"/>
      <c r="K8" s="51"/>
      <c r="L8" s="52"/>
      <c r="M8" s="54"/>
      <c r="N8" s="54"/>
      <c r="O8" s="54"/>
      <c r="P8" s="54"/>
      <c r="Q8" s="54"/>
      <c r="R8" s="54"/>
      <c r="S8" s="51"/>
      <c r="T8" s="51"/>
      <c r="U8" s="51"/>
      <c r="V8" s="51"/>
      <c r="W8" s="51"/>
      <c r="X8" s="51"/>
      <c r="Y8" s="51"/>
    </row>
    <row r="9" spans="1:26" s="55" customFormat="1" ht="51.75" hidden="1" thickBot="1" x14ac:dyDescent="0.25">
      <c r="A9" s="51"/>
      <c r="B9" s="63"/>
      <c r="C9" s="66" t="s">
        <v>120</v>
      </c>
      <c r="D9" s="67" t="s">
        <v>39</v>
      </c>
      <c r="E9" s="58"/>
      <c r="F9" s="57"/>
      <c r="G9" s="57"/>
      <c r="H9" s="57"/>
      <c r="I9" s="56"/>
      <c r="J9" s="56"/>
      <c r="K9" s="51"/>
      <c r="L9" s="52"/>
      <c r="M9" s="54"/>
      <c r="N9" s="54"/>
      <c r="O9" s="54"/>
      <c r="P9" s="54"/>
      <c r="Q9" s="54"/>
      <c r="R9" s="54"/>
      <c r="S9" s="51"/>
      <c r="T9" s="51"/>
      <c r="U9" s="51"/>
      <c r="V9" s="51"/>
      <c r="W9" s="51"/>
      <c r="X9" s="51"/>
      <c r="Y9" s="51"/>
    </row>
    <row r="10" spans="1:26" s="55" customFormat="1" ht="26.25" hidden="1" thickBot="1" x14ac:dyDescent="0.25">
      <c r="A10" s="51"/>
      <c r="B10" s="63"/>
      <c r="C10" s="66" t="s">
        <v>50</v>
      </c>
      <c r="D10" s="67" t="s">
        <v>43</v>
      </c>
      <c r="E10" s="58"/>
      <c r="F10" s="57"/>
      <c r="G10" s="57"/>
      <c r="H10" s="57"/>
      <c r="I10" s="56"/>
      <c r="J10" s="56"/>
      <c r="K10" s="51"/>
      <c r="L10" s="52"/>
      <c r="M10" s="54"/>
      <c r="N10" s="54"/>
      <c r="O10" s="54"/>
      <c r="P10" s="54"/>
      <c r="Q10" s="54"/>
      <c r="R10" s="54"/>
      <c r="S10" s="51"/>
      <c r="T10" s="51"/>
      <c r="U10" s="51"/>
      <c r="V10" s="51"/>
      <c r="W10" s="51"/>
      <c r="X10" s="51"/>
      <c r="Y10" s="51"/>
    </row>
    <row r="11" spans="1:26" s="55" customFormat="1" ht="39" hidden="1" thickBot="1" x14ac:dyDescent="0.25">
      <c r="A11" s="51"/>
      <c r="B11" s="63"/>
      <c r="C11" s="66" t="s">
        <v>52</v>
      </c>
      <c r="D11" s="67" t="s">
        <v>132</v>
      </c>
      <c r="E11" s="58"/>
      <c r="F11" s="57"/>
      <c r="G11" s="57"/>
      <c r="H11" s="57"/>
      <c r="I11" s="56"/>
      <c r="J11" s="56"/>
      <c r="K11" s="51"/>
      <c r="L11" s="52"/>
      <c r="M11" s="54"/>
      <c r="N11" s="54"/>
      <c r="O11" s="54"/>
      <c r="P11" s="54"/>
      <c r="Q11" s="54"/>
      <c r="R11" s="54"/>
      <c r="S11" s="51"/>
      <c r="T11" s="51"/>
      <c r="U11" s="51"/>
      <c r="V11" s="51"/>
      <c r="W11" s="51"/>
      <c r="X11" s="51"/>
      <c r="Y11" s="51"/>
    </row>
    <row r="12" spans="1:26" s="55" customFormat="1" ht="26.25" hidden="1" thickBot="1" x14ac:dyDescent="0.25">
      <c r="A12" s="51"/>
      <c r="B12" s="63"/>
      <c r="C12" s="66" t="s">
        <v>54</v>
      </c>
      <c r="D12" s="67" t="s">
        <v>127</v>
      </c>
      <c r="E12" s="58"/>
      <c r="F12" s="61"/>
      <c r="G12" s="61"/>
      <c r="H12" s="61"/>
      <c r="I12" s="62"/>
      <c r="J12" s="54"/>
      <c r="K12" s="54"/>
      <c r="L12" s="51"/>
      <c r="M12" s="52"/>
      <c r="N12" s="54"/>
      <c r="O12" s="54"/>
      <c r="P12" s="54"/>
      <c r="Q12" s="54"/>
      <c r="R12" s="54"/>
      <c r="S12" s="54"/>
      <c r="T12" s="51"/>
      <c r="U12" s="51"/>
      <c r="V12" s="51"/>
      <c r="W12" s="51"/>
      <c r="X12" s="51"/>
      <c r="Y12" s="51"/>
      <c r="Z12" s="51"/>
    </row>
    <row r="13" spans="1:26" s="55" customFormat="1" ht="39" hidden="1" thickBot="1" x14ac:dyDescent="0.25">
      <c r="A13" s="51"/>
      <c r="B13" s="63"/>
      <c r="C13" s="66" t="s">
        <v>55</v>
      </c>
      <c r="D13" s="67" t="s">
        <v>53</v>
      </c>
      <c r="E13" s="58"/>
      <c r="F13" s="61"/>
      <c r="G13" s="61"/>
      <c r="H13" s="61"/>
      <c r="I13" s="62"/>
      <c r="J13" s="54"/>
      <c r="K13" s="54"/>
      <c r="L13" s="51"/>
      <c r="M13" s="52"/>
      <c r="N13" s="54"/>
      <c r="O13" s="54"/>
      <c r="P13" s="54"/>
      <c r="Q13" s="54"/>
      <c r="R13" s="54"/>
      <c r="S13" s="54"/>
      <c r="T13" s="51"/>
      <c r="U13" s="51"/>
      <c r="V13" s="51"/>
      <c r="W13" s="51"/>
      <c r="X13" s="51"/>
      <c r="Y13" s="51"/>
      <c r="Z13" s="51"/>
    </row>
    <row r="14" spans="1:26" s="55" customFormat="1" ht="26.25" hidden="1" thickBot="1" x14ac:dyDescent="0.25">
      <c r="A14" s="51"/>
      <c r="B14" s="63"/>
      <c r="C14" s="67" t="s">
        <v>121</v>
      </c>
      <c r="D14" s="68"/>
      <c r="E14" s="58"/>
      <c r="F14" s="61"/>
      <c r="G14" s="61"/>
      <c r="H14" s="61"/>
      <c r="I14" s="62"/>
      <c r="J14" s="54"/>
      <c r="K14" s="54"/>
      <c r="L14" s="51"/>
      <c r="M14" s="52"/>
      <c r="N14" s="54"/>
      <c r="O14" s="54"/>
      <c r="P14" s="54"/>
      <c r="Q14" s="54"/>
      <c r="R14" s="54"/>
      <c r="S14" s="54"/>
      <c r="T14" s="51"/>
      <c r="U14" s="51"/>
      <c r="V14" s="51"/>
      <c r="W14" s="51"/>
      <c r="X14" s="51"/>
      <c r="Y14" s="51"/>
      <c r="Z14" s="51"/>
    </row>
    <row r="15" spans="1:26" s="55" customFormat="1" ht="39" hidden="1" thickBot="1" x14ac:dyDescent="0.25">
      <c r="A15" s="51"/>
      <c r="B15" s="63"/>
      <c r="C15" s="69" t="s">
        <v>21</v>
      </c>
      <c r="D15" s="67"/>
      <c r="E15" s="58"/>
      <c r="F15" s="61"/>
      <c r="G15" s="61"/>
      <c r="H15" s="61"/>
      <c r="I15" s="62"/>
      <c r="J15" s="54"/>
      <c r="K15" s="54"/>
      <c r="L15" s="51"/>
      <c r="M15" s="52"/>
      <c r="N15" s="54"/>
      <c r="O15" s="54"/>
      <c r="P15" s="54"/>
      <c r="Q15" s="54"/>
      <c r="R15" s="54"/>
      <c r="S15" s="54"/>
      <c r="T15" s="51"/>
      <c r="U15" s="51"/>
      <c r="V15" s="51"/>
      <c r="W15" s="51"/>
      <c r="X15" s="51"/>
      <c r="Y15" s="51"/>
      <c r="Z15" s="51"/>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767"/>
      <c r="B17" s="697"/>
      <c r="C17" s="698"/>
      <c r="D17" s="773" t="s">
        <v>56</v>
      </c>
      <c r="E17" s="774"/>
      <c r="F17" s="774"/>
      <c r="G17" s="774"/>
      <c r="H17" s="774"/>
      <c r="I17" s="774"/>
      <c r="J17" s="774"/>
      <c r="K17" s="774"/>
      <c r="L17" s="774"/>
      <c r="M17" s="774"/>
      <c r="N17" s="774"/>
      <c r="O17" s="774"/>
      <c r="P17" s="774"/>
      <c r="Q17" s="774"/>
      <c r="R17" s="774"/>
      <c r="S17" s="774"/>
      <c r="T17" s="774"/>
      <c r="U17" s="774"/>
      <c r="V17" s="774"/>
      <c r="W17" s="775"/>
      <c r="X17" s="90" t="s">
        <v>57</v>
      </c>
      <c r="Z17" s="1"/>
    </row>
    <row r="18" spans="1:27" ht="27.75" customHeight="1" x14ac:dyDescent="0.25">
      <c r="A18" s="768"/>
      <c r="B18" s="769"/>
      <c r="C18" s="770"/>
      <c r="D18" s="776"/>
      <c r="E18" s="777"/>
      <c r="F18" s="777"/>
      <c r="G18" s="777"/>
      <c r="H18" s="777"/>
      <c r="I18" s="777"/>
      <c r="J18" s="777"/>
      <c r="K18" s="777"/>
      <c r="L18" s="777"/>
      <c r="M18" s="777"/>
      <c r="N18" s="777"/>
      <c r="O18" s="777"/>
      <c r="P18" s="777"/>
      <c r="Q18" s="777"/>
      <c r="R18" s="777"/>
      <c r="S18" s="777"/>
      <c r="T18" s="777"/>
      <c r="U18" s="777"/>
      <c r="V18" s="777"/>
      <c r="W18" s="778"/>
      <c r="X18" s="141" t="s">
        <v>1034</v>
      </c>
      <c r="Z18" s="1"/>
    </row>
    <row r="19" spans="1:27" ht="27.75" customHeight="1" x14ac:dyDescent="0.25">
      <c r="A19" s="768"/>
      <c r="B19" s="769"/>
      <c r="C19" s="770"/>
      <c r="D19" s="776"/>
      <c r="E19" s="777"/>
      <c r="F19" s="777"/>
      <c r="G19" s="777"/>
      <c r="H19" s="777"/>
      <c r="I19" s="777"/>
      <c r="J19" s="777"/>
      <c r="K19" s="777"/>
      <c r="L19" s="777"/>
      <c r="M19" s="777"/>
      <c r="N19" s="777"/>
      <c r="O19" s="777"/>
      <c r="P19" s="777"/>
      <c r="Q19" s="777"/>
      <c r="R19" s="777"/>
      <c r="S19" s="777"/>
      <c r="T19" s="777"/>
      <c r="U19" s="777"/>
      <c r="V19" s="777"/>
      <c r="W19" s="778"/>
      <c r="X19" s="142" t="s">
        <v>1035</v>
      </c>
      <c r="Z19" s="1"/>
    </row>
    <row r="20" spans="1:27" ht="27.75" customHeight="1" thickBot="1" x14ac:dyDescent="0.3">
      <c r="A20" s="771"/>
      <c r="B20" s="655"/>
      <c r="C20" s="772"/>
      <c r="D20" s="779"/>
      <c r="E20" s="780"/>
      <c r="F20" s="780"/>
      <c r="G20" s="780"/>
      <c r="H20" s="780"/>
      <c r="I20" s="780"/>
      <c r="J20" s="780"/>
      <c r="K20" s="780"/>
      <c r="L20" s="780"/>
      <c r="M20" s="780"/>
      <c r="N20" s="780"/>
      <c r="O20" s="780"/>
      <c r="P20" s="780"/>
      <c r="Q20" s="780"/>
      <c r="R20" s="780"/>
      <c r="S20" s="780"/>
      <c r="T20" s="780"/>
      <c r="U20" s="780"/>
      <c r="V20" s="780"/>
      <c r="W20" s="781"/>
      <c r="X20" s="91"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2"/>
      <c r="W21" s="20"/>
      <c r="X21" s="21"/>
    </row>
    <row r="22" spans="1:27" ht="63" customHeight="1" thickBot="1" x14ac:dyDescent="0.3">
      <c r="A22" s="857" t="s">
        <v>59</v>
      </c>
      <c r="B22" s="858"/>
      <c r="C22" s="859"/>
      <c r="D22" s="23"/>
      <c r="E22" s="871" t="str">
        <f>CONCATENATE("INFORME DE SEGUIMIENTO DEL PROCESO ",A23)</f>
        <v>INFORME DE SEGUIMIENTO DEL PROCESO CONTROL INTERNO DISCIPLINARIO</v>
      </c>
      <c r="F22" s="872"/>
      <c r="G22" s="21"/>
      <c r="H22" s="863" t="s">
        <v>60</v>
      </c>
      <c r="I22" s="864"/>
      <c r="J22" s="865"/>
      <c r="K22" s="83"/>
      <c r="L22" s="89"/>
      <c r="M22" s="89"/>
      <c r="N22" s="89"/>
      <c r="O22" s="89"/>
      <c r="P22" s="89"/>
      <c r="Q22" s="87"/>
      <c r="R22" s="87"/>
      <c r="S22" s="87"/>
      <c r="T22" s="87"/>
      <c r="U22" s="87"/>
      <c r="V22" s="87"/>
      <c r="W22" s="87"/>
      <c r="X22" s="86"/>
    </row>
    <row r="23" spans="1:27" ht="53.25" customHeight="1" thickBot="1" x14ac:dyDescent="0.3">
      <c r="A23" s="874" t="s">
        <v>55</v>
      </c>
      <c r="B23" s="875"/>
      <c r="C23" s="876"/>
      <c r="D23" s="23"/>
      <c r="E23" s="93" t="s">
        <v>144</v>
      </c>
      <c r="F23" s="94">
        <f>COUNTA(E31:E40)</f>
        <v>0</v>
      </c>
      <c r="G23" s="21"/>
      <c r="H23" s="866" t="s">
        <v>66</v>
      </c>
      <c r="I23" s="867"/>
      <c r="J23" s="94">
        <f>COUNTIF(I31:I40,"Acción correctiva")</f>
        <v>0</v>
      </c>
      <c r="K23" s="88"/>
      <c r="L23" s="89"/>
      <c r="M23" s="89"/>
      <c r="N23" s="89"/>
      <c r="O23" s="89"/>
      <c r="P23" s="89"/>
      <c r="Q23" s="87"/>
      <c r="R23" s="87"/>
      <c r="S23" s="87"/>
      <c r="T23" s="87"/>
      <c r="U23" s="86"/>
      <c r="V23" s="86"/>
      <c r="W23" s="23"/>
      <c r="X23" s="86"/>
    </row>
    <row r="24" spans="1:27" ht="48.75" customHeight="1" thickBot="1" x14ac:dyDescent="0.4">
      <c r="A24" s="27"/>
      <c r="B24" s="23"/>
      <c r="C24" s="23"/>
      <c r="D24" s="28"/>
      <c r="E24" s="95" t="s">
        <v>61</v>
      </c>
      <c r="F24" s="96">
        <f>COUNTA(H31:H40)</f>
        <v>0</v>
      </c>
      <c r="G24" s="24"/>
      <c r="H24" s="868" t="s">
        <v>149</v>
      </c>
      <c r="I24" s="869"/>
      <c r="J24" s="99">
        <f>COUNTIF(I31:I40,"Acción Preventiva y/o de mejora")</f>
        <v>0</v>
      </c>
      <c r="K24" s="88"/>
      <c r="L24" s="89"/>
      <c r="M24" s="89"/>
      <c r="N24" s="89"/>
      <c r="O24" s="89"/>
      <c r="P24" s="89"/>
      <c r="Q24" s="87"/>
      <c r="R24" s="88"/>
      <c r="S24" s="88"/>
      <c r="T24" s="88"/>
      <c r="U24" s="86"/>
      <c r="V24" s="86"/>
      <c r="W24" s="23"/>
      <c r="X24" s="86"/>
    </row>
    <row r="25" spans="1:27" ht="53.25" customHeight="1" x14ac:dyDescent="0.35">
      <c r="A25" s="27"/>
      <c r="B25" s="23"/>
      <c r="C25" s="23"/>
      <c r="D25" s="33"/>
      <c r="E25" s="97" t="s">
        <v>145</v>
      </c>
      <c r="F25" s="96">
        <f>COUNTIF(W31:W40, "Vencida")</f>
        <v>0</v>
      </c>
      <c r="G25" s="24"/>
      <c r="H25" s="870"/>
      <c r="I25" s="870"/>
      <c r="J25" s="89"/>
      <c r="K25" s="88"/>
      <c r="L25" s="89"/>
      <c r="M25" s="89"/>
      <c r="N25" s="89"/>
      <c r="O25" s="89"/>
      <c r="P25" s="89"/>
      <c r="Q25" s="87"/>
      <c r="R25" s="88"/>
      <c r="S25" s="88"/>
      <c r="T25" s="88"/>
      <c r="U25" s="86"/>
      <c r="V25" s="86"/>
      <c r="W25" s="23"/>
      <c r="X25" s="47"/>
    </row>
    <row r="26" spans="1:27" ht="48.75" customHeight="1" x14ac:dyDescent="0.35">
      <c r="A26" s="27"/>
      <c r="B26" s="23"/>
      <c r="C26" s="23"/>
      <c r="D26" s="28"/>
      <c r="E26" s="97" t="s">
        <v>146</v>
      </c>
      <c r="F26" s="270">
        <f>COUNTIF(W31:W40, "En ejecución")</f>
        <v>0</v>
      </c>
      <c r="G26" s="24"/>
      <c r="H26" s="870"/>
      <c r="I26" s="870"/>
      <c r="J26" s="139"/>
      <c r="K26" s="89"/>
      <c r="L26" s="89"/>
      <c r="M26" s="89"/>
      <c r="N26" s="89"/>
      <c r="O26" s="89"/>
      <c r="P26" s="89"/>
      <c r="Q26" s="87"/>
      <c r="R26" s="88"/>
      <c r="S26" s="88"/>
      <c r="T26" s="88"/>
      <c r="U26" s="86"/>
      <c r="V26" s="86"/>
      <c r="W26" s="23"/>
      <c r="X26" s="47"/>
    </row>
    <row r="27" spans="1:27" ht="51" customHeight="1" thickBot="1" x14ac:dyDescent="0.4">
      <c r="A27" s="27"/>
      <c r="B27" s="23"/>
      <c r="C27" s="23"/>
      <c r="D27" s="33"/>
      <c r="E27" s="98" t="s">
        <v>148</v>
      </c>
      <c r="F27" s="99">
        <f>COUNTIF(W31:W40, "Cerrada")</f>
        <v>0</v>
      </c>
      <c r="G27" s="24"/>
      <c r="H27" s="25"/>
      <c r="I27" s="85"/>
      <c r="J27" s="84"/>
      <c r="K27" s="84"/>
      <c r="L27" s="89"/>
      <c r="M27" s="89"/>
      <c r="N27" s="89"/>
      <c r="O27" s="89"/>
      <c r="P27" s="89"/>
      <c r="Q27" s="87"/>
      <c r="R27" s="88"/>
      <c r="S27" s="88"/>
      <c r="T27" s="88"/>
      <c r="U27" s="86"/>
      <c r="V27" s="86"/>
      <c r="W27" s="23"/>
      <c r="X27" s="47"/>
    </row>
    <row r="28" spans="1:27" ht="41.25" customHeight="1" thickBot="1" x14ac:dyDescent="0.4">
      <c r="A28" s="27"/>
      <c r="B28" s="23"/>
      <c r="C28" s="23"/>
      <c r="D28" s="23"/>
      <c r="E28" s="79"/>
      <c r="F28" s="80"/>
      <c r="G28" s="24"/>
      <c r="H28" s="25"/>
      <c r="I28" s="81"/>
      <c r="J28" s="82"/>
      <c r="K28" s="81"/>
      <c r="L28" s="82"/>
      <c r="M28" s="92"/>
      <c r="N28" s="26"/>
      <c r="O28" s="26"/>
      <c r="P28" s="26"/>
      <c r="Q28" s="26"/>
      <c r="R28" s="20"/>
      <c r="S28" s="20"/>
      <c r="T28" s="20"/>
      <c r="U28" s="20"/>
      <c r="V28" s="20"/>
      <c r="W28" s="20"/>
      <c r="X28" s="20"/>
    </row>
    <row r="29" spans="1:27" s="73" customFormat="1" ht="45" customHeight="1" thickBot="1" x14ac:dyDescent="0.25">
      <c r="A29" s="791" t="s">
        <v>73</v>
      </c>
      <c r="B29" s="792"/>
      <c r="C29" s="792"/>
      <c r="D29" s="792"/>
      <c r="E29" s="792"/>
      <c r="F29" s="792"/>
      <c r="G29" s="793"/>
      <c r="H29" s="764" t="s">
        <v>74</v>
      </c>
      <c r="I29" s="765"/>
      <c r="J29" s="765"/>
      <c r="K29" s="765"/>
      <c r="L29" s="765"/>
      <c r="M29" s="765"/>
      <c r="N29" s="766"/>
      <c r="O29" s="782" t="s">
        <v>75</v>
      </c>
      <c r="P29" s="873"/>
      <c r="Q29" s="873"/>
      <c r="R29" s="873"/>
      <c r="S29" s="783"/>
      <c r="T29" s="784" t="s">
        <v>141</v>
      </c>
      <c r="U29" s="785"/>
      <c r="V29" s="785"/>
      <c r="W29" s="785"/>
      <c r="X29" s="786"/>
      <c r="Y29" s="75"/>
      <c r="Z29" s="76"/>
      <c r="AA29" s="77"/>
    </row>
    <row r="30" spans="1:27" ht="63" customHeight="1" thickBot="1" x14ac:dyDescent="0.3">
      <c r="A30" s="153" t="s">
        <v>147</v>
      </c>
      <c r="B30" s="154" t="s">
        <v>3</v>
      </c>
      <c r="C30" s="154" t="s">
        <v>77</v>
      </c>
      <c r="D30" s="154" t="s">
        <v>133</v>
      </c>
      <c r="E30" s="154" t="s">
        <v>134</v>
      </c>
      <c r="F30" s="154" t="s">
        <v>135</v>
      </c>
      <c r="G30" s="155" t="s">
        <v>136</v>
      </c>
      <c r="H30" s="156" t="s">
        <v>139</v>
      </c>
      <c r="I30" s="154" t="s">
        <v>5</v>
      </c>
      <c r="J30" s="154" t="s">
        <v>78</v>
      </c>
      <c r="K30" s="157" t="s">
        <v>79</v>
      </c>
      <c r="L30" s="157" t="s">
        <v>81</v>
      </c>
      <c r="M30" s="157" t="s">
        <v>82</v>
      </c>
      <c r="N30" s="158" t="s">
        <v>83</v>
      </c>
      <c r="O30" s="833" t="s">
        <v>84</v>
      </c>
      <c r="P30" s="834"/>
      <c r="Q30" s="834"/>
      <c r="R30" s="835"/>
      <c r="S30" s="158" t="s">
        <v>85</v>
      </c>
      <c r="T30" s="159" t="s">
        <v>84</v>
      </c>
      <c r="U30" s="157" t="s">
        <v>85</v>
      </c>
      <c r="V30" s="157" t="s">
        <v>158</v>
      </c>
      <c r="W30" s="157" t="s">
        <v>86</v>
      </c>
      <c r="X30" s="158" t="s">
        <v>155</v>
      </c>
      <c r="Y30" s="74"/>
      <c r="Z30" s="78"/>
      <c r="AA30" s="78"/>
    </row>
    <row r="31" spans="1:27" ht="37.5" customHeight="1" x14ac:dyDescent="0.25">
      <c r="A31" s="144"/>
      <c r="B31" s="144"/>
      <c r="C31" s="144"/>
      <c r="D31" s="144"/>
      <c r="E31" s="145"/>
      <c r="F31" s="144"/>
      <c r="G31" s="160"/>
      <c r="H31" s="160"/>
      <c r="I31" s="145"/>
      <c r="J31" s="145"/>
      <c r="K31" s="145"/>
      <c r="L31" s="145"/>
      <c r="M31" s="149"/>
      <c r="N31" s="145"/>
      <c r="O31" s="887"/>
      <c r="P31" s="888"/>
      <c r="Q31" s="888"/>
      <c r="R31" s="889"/>
      <c r="S31" s="145"/>
      <c r="T31" s="147"/>
      <c r="U31" s="147"/>
      <c r="V31" s="147"/>
      <c r="W31" s="143"/>
      <c r="X31" s="161"/>
      <c r="Y31" s="53"/>
      <c r="Z31" s="1"/>
    </row>
    <row r="32" spans="1:27" ht="37.5" customHeight="1" x14ac:dyDescent="0.25">
      <c r="A32" s="131"/>
      <c r="B32" s="128"/>
      <c r="C32" s="128"/>
      <c r="D32" s="131"/>
      <c r="E32" s="132"/>
      <c r="F32" s="128"/>
      <c r="G32" s="133"/>
      <c r="H32" s="133"/>
      <c r="I32" s="129"/>
      <c r="J32" s="132"/>
      <c r="K32" s="132"/>
      <c r="L32" s="132"/>
      <c r="M32" s="134"/>
      <c r="N32" s="132"/>
      <c r="O32" s="890"/>
      <c r="P32" s="891"/>
      <c r="Q32" s="891"/>
      <c r="R32" s="892"/>
      <c r="S32" s="132"/>
      <c r="T32" s="135"/>
      <c r="U32" s="135"/>
      <c r="V32" s="130"/>
      <c r="W32" s="137"/>
      <c r="X32" s="136"/>
      <c r="Y32" s="16"/>
      <c r="Z32" s="1"/>
    </row>
    <row r="33" spans="1:26" ht="37.5" customHeight="1" x14ac:dyDescent="0.25">
      <c r="A33" s="131"/>
      <c r="B33" s="128"/>
      <c r="C33" s="128"/>
      <c r="D33" s="131"/>
      <c r="E33" s="132"/>
      <c r="F33" s="128"/>
      <c r="G33" s="133"/>
      <c r="H33" s="133"/>
      <c r="I33" s="129"/>
      <c r="J33" s="131"/>
      <c r="K33" s="131"/>
      <c r="L33" s="132"/>
      <c r="M33" s="131"/>
      <c r="N33" s="131"/>
      <c r="O33" s="893"/>
      <c r="P33" s="894"/>
      <c r="Q33" s="894"/>
      <c r="R33" s="895"/>
      <c r="S33" s="131"/>
      <c r="T33" s="135"/>
      <c r="U33" s="135"/>
      <c r="V33" s="130"/>
      <c r="W33" s="137"/>
      <c r="X33" s="136"/>
      <c r="Y33" s="16"/>
      <c r="Z33" s="1"/>
    </row>
    <row r="34" spans="1:26" x14ac:dyDescent="0.25">
      <c r="A34" s="1"/>
      <c r="B34" s="1"/>
      <c r="C34" s="1"/>
      <c r="D34" s="1"/>
      <c r="E34" s="16"/>
      <c r="F34" s="1"/>
      <c r="G34" s="16"/>
      <c r="H34" s="16"/>
      <c r="I34" s="1"/>
      <c r="J34" s="1"/>
      <c r="K34" s="1"/>
      <c r="L34" s="1"/>
      <c r="M34" s="1"/>
      <c r="N34" s="1"/>
      <c r="O34" s="1"/>
      <c r="P34" s="1"/>
      <c r="Q34" s="1"/>
      <c r="R34" s="1"/>
      <c r="S34" s="1"/>
      <c r="T34" s="15"/>
      <c r="U34" s="15"/>
      <c r="V34" s="15"/>
      <c r="W34" s="13"/>
      <c r="X34" s="16"/>
      <c r="Y34" s="1"/>
      <c r="Z34" s="1"/>
    </row>
    <row r="35" spans="1:26" x14ac:dyDescent="0.25">
      <c r="A35" s="1"/>
      <c r="B35" s="1"/>
      <c r="C35" s="1"/>
      <c r="D35" s="1"/>
      <c r="E35" s="16"/>
      <c r="F35" s="1"/>
      <c r="G35" s="16"/>
      <c r="H35" s="16"/>
      <c r="I35" s="1"/>
      <c r="J35" s="1"/>
      <c r="K35" s="1"/>
      <c r="L35" s="1"/>
      <c r="M35" s="1"/>
      <c r="N35" s="1"/>
      <c r="O35" s="1"/>
      <c r="P35" s="1"/>
      <c r="Q35" s="1"/>
      <c r="R35" s="1"/>
      <c r="S35" s="1"/>
      <c r="T35" s="15"/>
      <c r="U35" s="15"/>
      <c r="V35" s="15"/>
      <c r="W35" s="13"/>
      <c r="X35" s="16"/>
      <c r="Y35" s="1"/>
      <c r="Z35" s="1"/>
    </row>
    <row r="36" spans="1:26" x14ac:dyDescent="0.25">
      <c r="A36" s="1"/>
      <c r="B36" s="1"/>
      <c r="C36" s="1"/>
      <c r="D36" s="1"/>
      <c r="E36" s="16"/>
      <c r="F36" s="1"/>
      <c r="G36" s="16"/>
      <c r="H36" s="16"/>
      <c r="I36" s="1"/>
      <c r="J36" s="1"/>
      <c r="K36" s="1"/>
      <c r="L36" s="1"/>
      <c r="M36" s="1"/>
      <c r="N36" s="1"/>
      <c r="O36" s="1"/>
      <c r="P36" s="1"/>
      <c r="Q36" s="1"/>
      <c r="R36" s="1"/>
      <c r="S36" s="1"/>
      <c r="T36" s="15"/>
      <c r="U36" s="15"/>
      <c r="V36" s="15"/>
      <c r="W36" s="13"/>
      <c r="X36" s="16"/>
      <c r="Y36" s="1"/>
      <c r="Z36" s="1"/>
    </row>
    <row r="37" spans="1:26" x14ac:dyDescent="0.25">
      <c r="A37" s="1"/>
      <c r="B37" s="1"/>
      <c r="C37" s="1"/>
      <c r="D37" s="1"/>
      <c r="E37" s="16"/>
      <c r="F37" s="1"/>
      <c r="G37" s="16"/>
      <c r="H37" s="16"/>
      <c r="I37" s="1"/>
      <c r="J37" s="1"/>
      <c r="K37" s="1"/>
      <c r="L37" s="1"/>
      <c r="M37" s="1"/>
      <c r="N37" s="1"/>
      <c r="O37" s="1"/>
      <c r="P37" s="1"/>
      <c r="Q37" s="1"/>
      <c r="R37" s="1"/>
      <c r="S37" s="1"/>
      <c r="T37" s="15"/>
      <c r="U37" s="15"/>
      <c r="V37" s="15"/>
      <c r="W37" s="13"/>
      <c r="X37" s="16"/>
      <c r="Y37" s="1"/>
      <c r="Z37" s="1"/>
    </row>
    <row r="38" spans="1:26" x14ac:dyDescent="0.25">
      <c r="A38" s="1"/>
      <c r="B38" s="1"/>
      <c r="C38" s="1"/>
      <c r="D38" s="1"/>
      <c r="E38" s="16"/>
      <c r="F38" s="1"/>
      <c r="G38" s="16"/>
      <c r="H38" s="16"/>
      <c r="I38" s="1"/>
      <c r="J38" s="1"/>
      <c r="K38" s="1"/>
      <c r="L38" s="1"/>
      <c r="M38" s="1"/>
      <c r="N38" s="1"/>
      <c r="O38" s="1"/>
      <c r="P38" s="1"/>
      <c r="Q38" s="1"/>
      <c r="R38" s="1"/>
      <c r="S38" s="1"/>
      <c r="T38" s="15"/>
      <c r="U38" s="15"/>
      <c r="V38" s="15"/>
      <c r="W38" s="13"/>
      <c r="X38" s="16"/>
      <c r="Y38" s="1"/>
      <c r="Z38" s="1"/>
    </row>
    <row r="39" spans="1:26" x14ac:dyDescent="0.25">
      <c r="A39" s="1"/>
      <c r="B39" s="1"/>
      <c r="C39" s="1"/>
      <c r="D39" s="1"/>
      <c r="E39" s="16"/>
      <c r="F39" s="1"/>
      <c r="G39" s="16"/>
      <c r="H39" s="16"/>
      <c r="I39" s="1"/>
      <c r="J39" s="1"/>
      <c r="K39" s="1"/>
      <c r="L39" s="1"/>
      <c r="M39" s="1"/>
      <c r="N39" s="1"/>
      <c r="O39" s="1"/>
      <c r="P39" s="1"/>
      <c r="Q39" s="1"/>
      <c r="R39" s="1"/>
      <c r="S39" s="1"/>
      <c r="T39" s="15"/>
      <c r="U39" s="15"/>
      <c r="V39" s="15"/>
      <c r="W39" s="13"/>
      <c r="X39" s="16"/>
      <c r="Y39" s="1"/>
      <c r="Z39" s="1"/>
    </row>
    <row r="40" spans="1:26" x14ac:dyDescent="0.25">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6" x14ac:dyDescent="0.25">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6" x14ac:dyDescent="0.25">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15"/>
      <c r="U86" s="15"/>
      <c r="V86" s="15"/>
      <c r="W86" s="13"/>
      <c r="X86" s="16"/>
      <c r="Y86" s="1"/>
      <c r="Z86" s="1"/>
    </row>
    <row r="87" spans="1:26" x14ac:dyDescent="0.25">
      <c r="A87" s="1"/>
      <c r="B87" s="1"/>
      <c r="C87" s="1"/>
      <c r="D87" s="1"/>
      <c r="E87" s="16"/>
      <c r="F87" s="1"/>
      <c r="G87" s="16"/>
      <c r="H87" s="16"/>
      <c r="I87" s="1"/>
      <c r="J87" s="1"/>
      <c r="K87" s="1"/>
      <c r="L87" s="1"/>
      <c r="M87" s="1"/>
      <c r="N87" s="1"/>
      <c r="O87" s="1"/>
      <c r="P87" s="1"/>
      <c r="Q87" s="1"/>
      <c r="R87" s="1"/>
      <c r="S87" s="1"/>
      <c r="T87" s="15"/>
      <c r="U87" s="15"/>
      <c r="V87" s="15"/>
      <c r="W87" s="13"/>
      <c r="X87" s="16"/>
      <c r="Y87" s="1"/>
      <c r="Z87" s="1"/>
    </row>
    <row r="88" spans="1:26" x14ac:dyDescent="0.25">
      <c r="A88" s="1"/>
      <c r="B88" s="1"/>
      <c r="C88" s="1"/>
      <c r="D88" s="1"/>
      <c r="E88" s="16"/>
      <c r="F88" s="1"/>
      <c r="G88" s="16"/>
      <c r="H88" s="16"/>
      <c r="I88" s="1"/>
      <c r="J88" s="1"/>
      <c r="K88" s="1"/>
      <c r="L88" s="1"/>
      <c r="M88" s="1"/>
      <c r="N88" s="1"/>
      <c r="O88" s="1"/>
      <c r="P88" s="1"/>
      <c r="Q88" s="1"/>
      <c r="R88" s="1"/>
      <c r="S88" s="1"/>
      <c r="T88" s="15"/>
      <c r="U88" s="15"/>
      <c r="V88" s="15"/>
      <c r="W88" s="13"/>
      <c r="X88" s="16"/>
      <c r="Y88" s="1"/>
      <c r="Z88" s="1"/>
    </row>
    <row r="89" spans="1:26" x14ac:dyDescent="0.25">
      <c r="A89" s="1"/>
      <c r="B89" s="1"/>
      <c r="C89" s="1"/>
      <c r="D89" s="1"/>
      <c r="E89" s="16"/>
      <c r="F89" s="1"/>
      <c r="G89" s="16"/>
      <c r="H89" s="16"/>
      <c r="I89" s="1"/>
      <c r="J89" s="1"/>
      <c r="K89" s="1"/>
      <c r="L89" s="1"/>
      <c r="M89" s="1"/>
      <c r="N89" s="1"/>
      <c r="O89" s="1"/>
      <c r="P89" s="1"/>
      <c r="Q89" s="1"/>
      <c r="R89" s="1"/>
      <c r="S89" s="1"/>
      <c r="T89" s="15"/>
      <c r="U89" s="15"/>
      <c r="V89" s="15"/>
      <c r="W89" s="13"/>
      <c r="X89" s="16"/>
      <c r="Y89" s="1"/>
      <c r="Z89" s="1"/>
    </row>
    <row r="90" spans="1:26" x14ac:dyDescent="0.25">
      <c r="A90" s="1"/>
      <c r="B90" s="1"/>
      <c r="C90" s="1"/>
      <c r="D90" s="1"/>
      <c r="E90" s="16"/>
      <c r="F90" s="1"/>
      <c r="G90" s="16"/>
      <c r="H90" s="16"/>
      <c r="I90" s="1"/>
      <c r="J90" s="1"/>
      <c r="K90" s="1"/>
      <c r="L90" s="1"/>
      <c r="M90" s="1"/>
      <c r="N90" s="1"/>
      <c r="O90" s="1"/>
      <c r="P90" s="1"/>
      <c r="Q90" s="1"/>
      <c r="R90" s="1"/>
      <c r="S90" s="1"/>
      <c r="T90" s="15"/>
      <c r="U90" s="15"/>
      <c r="V90" s="15"/>
      <c r="W90" s="13"/>
      <c r="X90" s="16"/>
      <c r="Y90" s="1"/>
      <c r="Z90" s="1"/>
    </row>
    <row r="91" spans="1:26" x14ac:dyDescent="0.25">
      <c r="A91" s="1"/>
      <c r="B91" s="1"/>
      <c r="C91" s="1"/>
      <c r="D91" s="1"/>
      <c r="E91" s="16"/>
      <c r="F91" s="1"/>
      <c r="G91" s="16"/>
      <c r="H91" s="16"/>
      <c r="I91" s="1"/>
      <c r="J91" s="1"/>
      <c r="K91" s="1"/>
      <c r="L91" s="1"/>
      <c r="M91" s="1"/>
      <c r="N91" s="1"/>
      <c r="O91" s="1"/>
      <c r="P91" s="1"/>
      <c r="Q91" s="1"/>
      <c r="R91" s="1"/>
      <c r="S91" s="1"/>
      <c r="T91" s="15"/>
      <c r="U91" s="15"/>
      <c r="V91" s="15"/>
      <c r="W91" s="13"/>
      <c r="X91" s="16"/>
      <c r="Y91" s="1"/>
      <c r="Z91" s="1"/>
    </row>
    <row r="92" spans="1:26" x14ac:dyDescent="0.25">
      <c r="A92" s="1"/>
      <c r="B92" s="1"/>
      <c r="C92" s="1"/>
      <c r="D92" s="1"/>
      <c r="E92" s="16"/>
      <c r="F92" s="1"/>
      <c r="G92" s="16"/>
      <c r="H92" s="16"/>
      <c r="I92" s="1"/>
      <c r="J92" s="1"/>
      <c r="K92" s="1"/>
      <c r="L92" s="1"/>
      <c r="M92" s="1"/>
      <c r="N92" s="1"/>
      <c r="O92" s="1"/>
      <c r="P92" s="1"/>
      <c r="Q92" s="1"/>
      <c r="R92" s="1"/>
      <c r="S92" s="1"/>
      <c r="T92" s="15"/>
      <c r="U92" s="15"/>
      <c r="V92" s="15"/>
      <c r="W92" s="13"/>
      <c r="X92" s="16"/>
      <c r="Y92" s="1"/>
      <c r="Z92" s="1"/>
    </row>
    <row r="93" spans="1:26" x14ac:dyDescent="0.25">
      <c r="A93" s="1"/>
      <c r="B93" s="1"/>
      <c r="C93" s="1"/>
      <c r="D93" s="1"/>
      <c r="E93" s="1"/>
      <c r="F93" s="1"/>
      <c r="G93" s="1"/>
      <c r="H93" s="1"/>
      <c r="I93" s="1"/>
      <c r="J93" s="1"/>
      <c r="K93" s="1"/>
      <c r="L93" s="1"/>
      <c r="M93" s="1"/>
      <c r="N93" s="1"/>
      <c r="O93" s="1"/>
      <c r="P93" s="1"/>
      <c r="Q93" s="1"/>
      <c r="R93" s="1"/>
      <c r="S93" s="1"/>
      <c r="T93" s="1"/>
      <c r="U93" s="1"/>
      <c r="V93" s="1"/>
      <c r="W93" s="13"/>
      <c r="X93" s="1"/>
      <c r="Y93" s="1"/>
      <c r="Z93" s="1"/>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row r="914" spans="23:23" x14ac:dyDescent="0.25">
      <c r="W914" s="13"/>
    </row>
    <row r="915" spans="23:23" x14ac:dyDescent="0.25">
      <c r="W915" s="13"/>
    </row>
    <row r="916" spans="23:23" x14ac:dyDescent="0.25">
      <c r="W916" s="13"/>
    </row>
    <row r="917" spans="23:23" x14ac:dyDescent="0.25">
      <c r="W917" s="13"/>
    </row>
    <row r="918" spans="23:23" x14ac:dyDescent="0.25">
      <c r="W918" s="13"/>
    </row>
    <row r="919" spans="23:23" x14ac:dyDescent="0.25">
      <c r="W919" s="13"/>
    </row>
  </sheetData>
  <mergeCells count="18">
    <mergeCell ref="A17:C20"/>
    <mergeCell ref="D17:W20"/>
    <mergeCell ref="A22:C22"/>
    <mergeCell ref="E22:F22"/>
    <mergeCell ref="H22:J22"/>
    <mergeCell ref="T29:X29"/>
    <mergeCell ref="O30:R30"/>
    <mergeCell ref="A23:C23"/>
    <mergeCell ref="H23:I23"/>
    <mergeCell ref="H24:I24"/>
    <mergeCell ref="H25:I25"/>
    <mergeCell ref="H26:I26"/>
    <mergeCell ref="O31:R31"/>
    <mergeCell ref="O32:R32"/>
    <mergeCell ref="O33:R33"/>
    <mergeCell ref="A29:G29"/>
    <mergeCell ref="H29:N29"/>
    <mergeCell ref="O29:S29"/>
  </mergeCells>
  <conditionalFormatting sqref="W31:W33">
    <cfRule type="containsText" dxfId="5" priority="1" stopIfTrue="1" operator="containsText" text="Cerrada">
      <formula>NOT(ISERROR(SEARCH("Cerrada",W31)))</formula>
    </cfRule>
    <cfRule type="containsText" dxfId="4" priority="2" stopIfTrue="1" operator="containsText" text="En ejecución">
      <formula>NOT(ISERROR(SEARCH("En ejecución",W31)))</formula>
    </cfRule>
    <cfRule type="containsText" dxfId="3" priority="3" stopIfTrue="1" operator="containsText" text="Vencida">
      <formula>NOT(ISERROR(SEARCH("Vencida",W31)))</formula>
    </cfRule>
  </conditionalFormatting>
  <dataValidations count="7">
    <dataValidation type="list" allowBlank="1" showInputMessage="1" showErrorMessage="1" sqref="W31:W33">
      <formula1>$I$2:$I$4</formula1>
    </dataValidation>
    <dataValidation type="list" allowBlank="1" showInputMessage="1" showErrorMessage="1" sqref="V31:V33">
      <formula1>$J$2:$J$4</formula1>
    </dataValidation>
    <dataValidation type="list" allowBlank="1" showInputMessage="1" showErrorMessage="1" sqref="I31:I33">
      <formula1>$H$2:$H$3</formula1>
    </dataValidation>
    <dataValidation type="list" allowBlank="1" showInputMessage="1" showErrorMessage="1" sqref="F31:F33">
      <formula1>$G$2:$G$5</formula1>
    </dataValidation>
    <dataValidation type="list" allowBlank="1" showInputMessage="1" showErrorMessage="1" sqref="C31:C33">
      <formula1>$D$2:$D$13</formula1>
    </dataValidation>
    <dataValidation type="list" allowBlank="1" showInputMessage="1" showErrorMessage="1" sqref="B31:B33">
      <formula1>$F$2:$F$6</formula1>
    </dataValidation>
    <dataValidation type="list" allowBlank="1" showErrorMessage="1" sqref="A23">
      <formula1>PROCESOS</formula1>
    </dataValidation>
  </dataValidation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A919"/>
  <sheetViews>
    <sheetView showGridLines="0" topLeftCell="A17" zoomScale="80" zoomScaleNormal="80" workbookViewId="0">
      <selection activeCell="J24" sqref="J24"/>
    </sheetView>
  </sheetViews>
  <sheetFormatPr baseColWidth="10" defaultColWidth="14.42578125" defaultRowHeight="15" customHeight="1" x14ac:dyDescent="0.25"/>
  <cols>
    <col min="1" max="1" width="6.5703125" style="138" customWidth="1"/>
    <col min="2" max="2" width="10.7109375" style="138" customWidth="1"/>
    <col min="3" max="3" width="17.5703125" style="138" customWidth="1"/>
    <col min="4" max="4" width="21.5703125" style="138" customWidth="1"/>
    <col min="5" max="5" width="52.28515625" style="138" customWidth="1"/>
    <col min="6" max="6" width="24.140625" style="138" customWidth="1"/>
    <col min="7" max="7" width="26.5703125" style="138" customWidth="1"/>
    <col min="8" max="8" width="25.85546875" style="138" customWidth="1"/>
    <col min="9" max="9" width="14" style="138" customWidth="1"/>
    <col min="10" max="10" width="18" style="138" customWidth="1"/>
    <col min="11" max="11" width="18.5703125" style="138" customWidth="1"/>
    <col min="12" max="12" width="20" style="138" customWidth="1"/>
    <col min="13" max="13" width="18.28515625" style="138" customWidth="1"/>
    <col min="14" max="15" width="18" style="138" customWidth="1"/>
    <col min="16" max="16" width="26.28515625" style="138" customWidth="1"/>
    <col min="17" max="17" width="24.85546875" style="138" customWidth="1"/>
    <col min="18" max="18" width="19.42578125" style="138" customWidth="1"/>
    <col min="19" max="19" width="28.140625" style="138" customWidth="1"/>
    <col min="20" max="20" width="57.28515625" style="138" customWidth="1"/>
    <col min="21" max="21" width="40.140625" style="138" customWidth="1"/>
    <col min="22" max="22" width="18.42578125" style="138" customWidth="1"/>
    <col min="23" max="23" width="19.42578125" style="138" customWidth="1"/>
    <col min="24" max="24" width="80.28515625" style="138" customWidth="1"/>
    <col min="25" max="25" width="31.140625" style="138" customWidth="1"/>
    <col min="26" max="26" width="14.42578125" style="138" customWidth="1"/>
    <col min="27" max="28" width="11" style="138" customWidth="1"/>
    <col min="29" max="16384" width="14.42578125" style="138"/>
  </cols>
  <sheetData>
    <row r="1" spans="1:26" ht="44.25" hidden="1" customHeight="1" x14ac:dyDescent="0.35">
      <c r="A1" s="2"/>
      <c r="B1" s="64"/>
      <c r="C1" s="65" t="s">
        <v>1</v>
      </c>
      <c r="D1" s="65" t="s">
        <v>2</v>
      </c>
      <c r="E1" s="5"/>
      <c r="F1" s="6" t="s">
        <v>3</v>
      </c>
      <c r="G1" s="6" t="s">
        <v>137</v>
      </c>
      <c r="H1" s="6" t="s">
        <v>5</v>
      </c>
      <c r="I1" s="6" t="s">
        <v>7</v>
      </c>
      <c r="J1" s="6" t="s">
        <v>158</v>
      </c>
      <c r="K1" s="1"/>
      <c r="L1" s="8"/>
      <c r="M1" s="7"/>
      <c r="N1" s="7"/>
      <c r="O1" s="7"/>
      <c r="P1" s="7"/>
      <c r="Q1" s="7"/>
      <c r="R1" s="7"/>
      <c r="S1" s="1"/>
      <c r="T1" s="1"/>
      <c r="U1" s="1"/>
      <c r="V1" s="1"/>
      <c r="W1" s="1"/>
      <c r="X1" s="1"/>
      <c r="Y1" s="1"/>
    </row>
    <row r="2" spans="1:26" s="55" customFormat="1" ht="26.25" hidden="1" thickBot="1" x14ac:dyDescent="0.25">
      <c r="A2" s="51"/>
      <c r="B2" s="63"/>
      <c r="C2" s="66" t="s">
        <v>8</v>
      </c>
      <c r="D2" s="67" t="s">
        <v>9</v>
      </c>
      <c r="E2" s="58"/>
      <c r="F2" s="70" t="s">
        <v>10</v>
      </c>
      <c r="G2" s="71" t="s">
        <v>154</v>
      </c>
      <c r="H2" s="70" t="s">
        <v>24</v>
      </c>
      <c r="I2" s="125" t="s">
        <v>142</v>
      </c>
      <c r="J2" s="56" t="s">
        <v>156</v>
      </c>
      <c r="K2" s="51"/>
      <c r="L2" s="52"/>
      <c r="M2" s="54"/>
      <c r="N2" s="54"/>
      <c r="O2" s="54"/>
      <c r="P2" s="54"/>
      <c r="Q2" s="54"/>
      <c r="R2" s="54"/>
      <c r="S2" s="51"/>
      <c r="T2" s="51"/>
      <c r="U2" s="51"/>
      <c r="V2" s="51"/>
      <c r="W2" s="51"/>
      <c r="X2" s="51"/>
      <c r="Y2" s="51"/>
    </row>
    <row r="3" spans="1:26" s="55" customFormat="1" ht="26.25" hidden="1" thickBot="1" x14ac:dyDescent="0.25">
      <c r="A3" s="51"/>
      <c r="B3" s="63"/>
      <c r="C3" s="66" t="s">
        <v>14</v>
      </c>
      <c r="D3" s="67" t="s">
        <v>15</v>
      </c>
      <c r="E3" s="58"/>
      <c r="F3" s="70" t="s">
        <v>128</v>
      </c>
      <c r="G3" s="71" t="s">
        <v>11</v>
      </c>
      <c r="H3" s="71" t="s">
        <v>140</v>
      </c>
      <c r="I3" s="127" t="s">
        <v>143</v>
      </c>
      <c r="J3" s="56" t="s">
        <v>159</v>
      </c>
      <c r="K3" s="51"/>
      <c r="L3" s="52"/>
      <c r="M3" s="54"/>
      <c r="N3" s="54"/>
      <c r="O3" s="54"/>
      <c r="P3" s="54"/>
      <c r="Q3" s="54"/>
      <c r="R3" s="54"/>
      <c r="S3" s="51"/>
      <c r="T3" s="51"/>
      <c r="U3" s="51"/>
      <c r="V3" s="51"/>
      <c r="W3" s="51"/>
      <c r="X3" s="51"/>
      <c r="Y3" s="51"/>
    </row>
    <row r="4" spans="1:26" s="55" customFormat="1" ht="26.25" hidden="1" thickBot="1" x14ac:dyDescent="0.25">
      <c r="A4" s="51"/>
      <c r="B4" s="63"/>
      <c r="C4" s="66" t="s">
        <v>119</v>
      </c>
      <c r="D4" s="67" t="s">
        <v>123</v>
      </c>
      <c r="E4" s="58"/>
      <c r="F4" s="70" t="s">
        <v>129</v>
      </c>
      <c r="G4" s="71" t="s">
        <v>138</v>
      </c>
      <c r="H4" s="59"/>
      <c r="I4" s="126" t="s">
        <v>30</v>
      </c>
      <c r="J4" s="56" t="s">
        <v>157</v>
      </c>
      <c r="K4" s="51"/>
      <c r="L4" s="52"/>
      <c r="M4" s="54"/>
      <c r="N4" s="54"/>
      <c r="O4" s="54"/>
      <c r="P4" s="54"/>
      <c r="Q4" s="54"/>
      <c r="R4" s="54"/>
      <c r="S4" s="51"/>
      <c r="T4" s="51"/>
      <c r="U4" s="51"/>
      <c r="V4" s="51"/>
      <c r="W4" s="51"/>
      <c r="X4" s="51"/>
      <c r="Y4" s="51"/>
    </row>
    <row r="5" spans="1:26" s="55" customFormat="1" ht="39" hidden="1" thickBot="1" x14ac:dyDescent="0.25">
      <c r="A5" s="51"/>
      <c r="B5" s="63"/>
      <c r="C5" s="67" t="s">
        <v>117</v>
      </c>
      <c r="D5" s="67" t="s">
        <v>125</v>
      </c>
      <c r="E5" s="58"/>
      <c r="F5" s="71" t="s">
        <v>130</v>
      </c>
      <c r="G5" s="71" t="s">
        <v>17</v>
      </c>
      <c r="H5" s="57"/>
      <c r="I5" s="56"/>
      <c r="J5" s="56"/>
      <c r="K5" s="51"/>
      <c r="L5" s="52"/>
      <c r="M5" s="54"/>
      <c r="N5" s="54"/>
      <c r="O5" s="54"/>
      <c r="P5" s="54"/>
      <c r="Q5" s="54"/>
      <c r="R5" s="54"/>
      <c r="S5" s="51"/>
      <c r="T5" s="51"/>
      <c r="U5" s="51"/>
      <c r="V5" s="51"/>
      <c r="W5" s="51"/>
      <c r="X5" s="51"/>
      <c r="Y5" s="51"/>
    </row>
    <row r="6" spans="1:26" s="55" customFormat="1" ht="26.25" hidden="1" thickBot="1" x14ac:dyDescent="0.25">
      <c r="A6" s="51"/>
      <c r="B6" s="63"/>
      <c r="C6" s="66" t="s">
        <v>38</v>
      </c>
      <c r="D6" s="67" t="s">
        <v>124</v>
      </c>
      <c r="F6" s="71" t="s">
        <v>131</v>
      </c>
      <c r="G6" s="57"/>
      <c r="H6" s="57"/>
      <c r="I6" s="56"/>
      <c r="J6" s="56"/>
      <c r="K6" s="51"/>
      <c r="L6" s="52"/>
      <c r="M6" s="54"/>
      <c r="N6" s="54"/>
      <c r="O6" s="54"/>
      <c r="P6" s="54"/>
      <c r="Q6" s="54"/>
      <c r="R6" s="54"/>
      <c r="S6" s="51"/>
      <c r="T6" s="51"/>
      <c r="U6" s="51"/>
      <c r="V6" s="51"/>
      <c r="W6" s="51"/>
      <c r="X6" s="51"/>
      <c r="Y6" s="51"/>
    </row>
    <row r="7" spans="1:26" s="55" customFormat="1" ht="26.25" hidden="1" thickBot="1" x14ac:dyDescent="0.25">
      <c r="A7" s="51"/>
      <c r="B7" s="63"/>
      <c r="C7" s="66" t="s">
        <v>42</v>
      </c>
      <c r="D7" s="67" t="s">
        <v>126</v>
      </c>
      <c r="E7" s="58"/>
      <c r="F7" s="59"/>
      <c r="G7" s="57"/>
      <c r="H7" s="57"/>
      <c r="I7" s="60"/>
      <c r="J7" s="60"/>
      <c r="K7" s="51"/>
      <c r="L7" s="52"/>
      <c r="M7" s="54"/>
      <c r="N7" s="54"/>
      <c r="O7" s="54"/>
      <c r="P7" s="54"/>
      <c r="Q7" s="54"/>
      <c r="R7" s="54"/>
      <c r="S7" s="51"/>
      <c r="T7" s="51"/>
      <c r="U7" s="51"/>
      <c r="V7" s="51"/>
      <c r="W7" s="51"/>
      <c r="X7" s="51"/>
      <c r="Y7" s="51"/>
    </row>
    <row r="8" spans="1:26" s="55" customFormat="1" ht="26.25" hidden="1" thickBot="1" x14ac:dyDescent="0.25">
      <c r="A8" s="51"/>
      <c r="B8" s="63"/>
      <c r="C8" s="66" t="s">
        <v>45</v>
      </c>
      <c r="D8" s="67" t="s">
        <v>35</v>
      </c>
      <c r="E8" s="58"/>
      <c r="F8" s="59"/>
      <c r="G8" s="57"/>
      <c r="H8" s="57"/>
      <c r="I8" s="56"/>
      <c r="J8" s="56"/>
      <c r="K8" s="51"/>
      <c r="L8" s="52"/>
      <c r="M8" s="54"/>
      <c r="N8" s="54"/>
      <c r="O8" s="54"/>
      <c r="P8" s="54"/>
      <c r="Q8" s="54"/>
      <c r="R8" s="54"/>
      <c r="S8" s="51"/>
      <c r="T8" s="51"/>
      <c r="U8" s="51"/>
      <c r="V8" s="51"/>
      <c r="W8" s="51"/>
      <c r="X8" s="51"/>
      <c r="Y8" s="51"/>
    </row>
    <row r="9" spans="1:26" s="55" customFormat="1" ht="51.75" hidden="1" thickBot="1" x14ac:dyDescent="0.25">
      <c r="A9" s="51"/>
      <c r="B9" s="63"/>
      <c r="C9" s="66" t="s">
        <v>120</v>
      </c>
      <c r="D9" s="67" t="s">
        <v>39</v>
      </c>
      <c r="E9" s="58"/>
      <c r="F9" s="57"/>
      <c r="G9" s="57"/>
      <c r="H9" s="57"/>
      <c r="I9" s="56"/>
      <c r="J9" s="56"/>
      <c r="K9" s="51"/>
      <c r="L9" s="52"/>
      <c r="M9" s="54"/>
      <c r="N9" s="54"/>
      <c r="O9" s="54"/>
      <c r="P9" s="54"/>
      <c r="Q9" s="54"/>
      <c r="R9" s="54"/>
      <c r="S9" s="51"/>
      <c r="T9" s="51"/>
      <c r="U9" s="51"/>
      <c r="V9" s="51"/>
      <c r="W9" s="51"/>
      <c r="X9" s="51"/>
      <c r="Y9" s="51"/>
    </row>
    <row r="10" spans="1:26" s="55" customFormat="1" ht="26.25" hidden="1" thickBot="1" x14ac:dyDescent="0.25">
      <c r="A10" s="51"/>
      <c r="B10" s="63"/>
      <c r="C10" s="66" t="s">
        <v>50</v>
      </c>
      <c r="D10" s="67" t="s">
        <v>43</v>
      </c>
      <c r="E10" s="58"/>
      <c r="F10" s="57"/>
      <c r="G10" s="57"/>
      <c r="H10" s="57"/>
      <c r="I10" s="56"/>
      <c r="J10" s="56"/>
      <c r="K10" s="51"/>
      <c r="L10" s="52"/>
      <c r="M10" s="54"/>
      <c r="N10" s="54"/>
      <c r="O10" s="54"/>
      <c r="P10" s="54"/>
      <c r="Q10" s="54"/>
      <c r="R10" s="54"/>
      <c r="S10" s="51"/>
      <c r="T10" s="51"/>
      <c r="U10" s="51"/>
      <c r="V10" s="51"/>
      <c r="W10" s="51"/>
      <c r="X10" s="51"/>
      <c r="Y10" s="51"/>
    </row>
    <row r="11" spans="1:26" s="55" customFormat="1" ht="39" hidden="1" thickBot="1" x14ac:dyDescent="0.25">
      <c r="A11" s="51"/>
      <c r="B11" s="63"/>
      <c r="C11" s="66" t="s">
        <v>52</v>
      </c>
      <c r="D11" s="67" t="s">
        <v>132</v>
      </c>
      <c r="E11" s="58"/>
      <c r="F11" s="57"/>
      <c r="G11" s="57"/>
      <c r="H11" s="57"/>
      <c r="I11" s="56"/>
      <c r="J11" s="56"/>
      <c r="K11" s="51"/>
      <c r="L11" s="52"/>
      <c r="M11" s="54"/>
      <c r="N11" s="54"/>
      <c r="O11" s="54"/>
      <c r="P11" s="54"/>
      <c r="Q11" s="54"/>
      <c r="R11" s="54"/>
      <c r="S11" s="51"/>
      <c r="T11" s="51"/>
      <c r="U11" s="51"/>
      <c r="V11" s="51"/>
      <c r="W11" s="51"/>
      <c r="X11" s="51"/>
      <c r="Y11" s="51"/>
    </row>
    <row r="12" spans="1:26" s="55" customFormat="1" ht="26.25" hidden="1" thickBot="1" x14ac:dyDescent="0.25">
      <c r="A12" s="51"/>
      <c r="B12" s="63"/>
      <c r="C12" s="66" t="s">
        <v>54</v>
      </c>
      <c r="D12" s="67" t="s">
        <v>127</v>
      </c>
      <c r="E12" s="58"/>
      <c r="F12" s="61"/>
      <c r="G12" s="61"/>
      <c r="H12" s="61"/>
      <c r="I12" s="62"/>
      <c r="J12" s="54"/>
      <c r="K12" s="54"/>
      <c r="L12" s="51"/>
      <c r="M12" s="52"/>
      <c r="N12" s="54"/>
      <c r="O12" s="54"/>
      <c r="P12" s="54"/>
      <c r="Q12" s="54"/>
      <c r="R12" s="54"/>
      <c r="S12" s="54"/>
      <c r="T12" s="51"/>
      <c r="U12" s="51"/>
      <c r="V12" s="51"/>
      <c r="W12" s="51"/>
      <c r="X12" s="51"/>
      <c r="Y12" s="51"/>
      <c r="Z12" s="51"/>
    </row>
    <row r="13" spans="1:26" s="55" customFormat="1" ht="39" hidden="1" thickBot="1" x14ac:dyDescent="0.25">
      <c r="A13" s="51"/>
      <c r="B13" s="63"/>
      <c r="C13" s="66" t="s">
        <v>55</v>
      </c>
      <c r="D13" s="67" t="s">
        <v>53</v>
      </c>
      <c r="E13" s="58"/>
      <c r="F13" s="61"/>
      <c r="G13" s="61"/>
      <c r="H13" s="61"/>
      <c r="I13" s="62"/>
      <c r="J13" s="54"/>
      <c r="K13" s="54"/>
      <c r="L13" s="51"/>
      <c r="M13" s="52"/>
      <c r="N13" s="54"/>
      <c r="O13" s="54"/>
      <c r="P13" s="54"/>
      <c r="Q13" s="54"/>
      <c r="R13" s="54"/>
      <c r="S13" s="54"/>
      <c r="T13" s="51"/>
      <c r="U13" s="51"/>
      <c r="V13" s="51"/>
      <c r="W13" s="51"/>
      <c r="X13" s="51"/>
      <c r="Y13" s="51"/>
      <c r="Z13" s="51"/>
    </row>
    <row r="14" spans="1:26" s="55" customFormat="1" ht="26.25" hidden="1" thickBot="1" x14ac:dyDescent="0.25">
      <c r="A14" s="51"/>
      <c r="B14" s="63"/>
      <c r="C14" s="67" t="s">
        <v>121</v>
      </c>
      <c r="D14" s="68"/>
      <c r="E14" s="58"/>
      <c r="F14" s="61"/>
      <c r="G14" s="61"/>
      <c r="H14" s="61"/>
      <c r="I14" s="62"/>
      <c r="J14" s="54"/>
      <c r="K14" s="54"/>
      <c r="L14" s="51"/>
      <c r="M14" s="52"/>
      <c r="N14" s="54"/>
      <c r="O14" s="54"/>
      <c r="P14" s="54"/>
      <c r="Q14" s="54"/>
      <c r="R14" s="54"/>
      <c r="S14" s="54"/>
      <c r="T14" s="51"/>
      <c r="U14" s="51"/>
      <c r="V14" s="51"/>
      <c r="W14" s="51"/>
      <c r="X14" s="51"/>
      <c r="Y14" s="51"/>
      <c r="Z14" s="51"/>
    </row>
    <row r="15" spans="1:26" s="55" customFormat="1" ht="39" hidden="1" thickBot="1" x14ac:dyDescent="0.25">
      <c r="A15" s="51"/>
      <c r="B15" s="63"/>
      <c r="C15" s="69" t="s">
        <v>21</v>
      </c>
      <c r="D15" s="67"/>
      <c r="E15" s="58"/>
      <c r="F15" s="61"/>
      <c r="G15" s="61"/>
      <c r="H15" s="61"/>
      <c r="I15" s="62"/>
      <c r="J15" s="54"/>
      <c r="K15" s="54"/>
      <c r="L15" s="51"/>
      <c r="M15" s="52"/>
      <c r="N15" s="54"/>
      <c r="O15" s="54"/>
      <c r="P15" s="54"/>
      <c r="Q15" s="54"/>
      <c r="R15" s="54"/>
      <c r="S15" s="54"/>
      <c r="T15" s="51"/>
      <c r="U15" s="51"/>
      <c r="V15" s="51"/>
      <c r="W15" s="51"/>
      <c r="X15" s="51"/>
      <c r="Y15" s="51"/>
      <c r="Z15" s="51"/>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767"/>
      <c r="B17" s="697"/>
      <c r="C17" s="698"/>
      <c r="D17" s="773" t="s">
        <v>56</v>
      </c>
      <c r="E17" s="774"/>
      <c r="F17" s="774"/>
      <c r="G17" s="774"/>
      <c r="H17" s="774"/>
      <c r="I17" s="774"/>
      <c r="J17" s="774"/>
      <c r="K17" s="774"/>
      <c r="L17" s="774"/>
      <c r="M17" s="774"/>
      <c r="N17" s="774"/>
      <c r="O17" s="774"/>
      <c r="P17" s="774"/>
      <c r="Q17" s="774"/>
      <c r="R17" s="774"/>
      <c r="S17" s="774"/>
      <c r="T17" s="774"/>
      <c r="U17" s="774"/>
      <c r="V17" s="774"/>
      <c r="W17" s="775"/>
      <c r="X17" s="90" t="s">
        <v>57</v>
      </c>
      <c r="Z17" s="1"/>
    </row>
    <row r="18" spans="1:27" ht="27.75" customHeight="1" x14ac:dyDescent="0.25">
      <c r="A18" s="768"/>
      <c r="B18" s="769"/>
      <c r="C18" s="770"/>
      <c r="D18" s="776"/>
      <c r="E18" s="777"/>
      <c r="F18" s="777"/>
      <c r="G18" s="777"/>
      <c r="H18" s="777"/>
      <c r="I18" s="777"/>
      <c r="J18" s="777"/>
      <c r="K18" s="777"/>
      <c r="L18" s="777"/>
      <c r="M18" s="777"/>
      <c r="N18" s="777"/>
      <c r="O18" s="777"/>
      <c r="P18" s="777"/>
      <c r="Q18" s="777"/>
      <c r="R18" s="777"/>
      <c r="S18" s="777"/>
      <c r="T18" s="777"/>
      <c r="U18" s="777"/>
      <c r="V18" s="777"/>
      <c r="W18" s="778"/>
      <c r="X18" s="141" t="s">
        <v>1034</v>
      </c>
      <c r="Z18" s="1"/>
    </row>
    <row r="19" spans="1:27" ht="27.75" customHeight="1" x14ac:dyDescent="0.25">
      <c r="A19" s="768"/>
      <c r="B19" s="769"/>
      <c r="C19" s="770"/>
      <c r="D19" s="776"/>
      <c r="E19" s="777"/>
      <c r="F19" s="777"/>
      <c r="G19" s="777"/>
      <c r="H19" s="777"/>
      <c r="I19" s="777"/>
      <c r="J19" s="777"/>
      <c r="K19" s="777"/>
      <c r="L19" s="777"/>
      <c r="M19" s="777"/>
      <c r="N19" s="777"/>
      <c r="O19" s="777"/>
      <c r="P19" s="777"/>
      <c r="Q19" s="777"/>
      <c r="R19" s="777"/>
      <c r="S19" s="777"/>
      <c r="T19" s="777"/>
      <c r="U19" s="777"/>
      <c r="V19" s="777"/>
      <c r="W19" s="778"/>
      <c r="X19" s="142" t="s">
        <v>1035</v>
      </c>
      <c r="Z19" s="1"/>
    </row>
    <row r="20" spans="1:27" ht="27.75" customHeight="1" thickBot="1" x14ac:dyDescent="0.3">
      <c r="A20" s="771"/>
      <c r="B20" s="655"/>
      <c r="C20" s="772"/>
      <c r="D20" s="779"/>
      <c r="E20" s="780"/>
      <c r="F20" s="780"/>
      <c r="G20" s="780"/>
      <c r="H20" s="780"/>
      <c r="I20" s="780"/>
      <c r="J20" s="780"/>
      <c r="K20" s="780"/>
      <c r="L20" s="780"/>
      <c r="M20" s="780"/>
      <c r="N20" s="780"/>
      <c r="O20" s="780"/>
      <c r="P20" s="780"/>
      <c r="Q20" s="780"/>
      <c r="R20" s="780"/>
      <c r="S20" s="780"/>
      <c r="T20" s="780"/>
      <c r="U20" s="780"/>
      <c r="V20" s="780"/>
      <c r="W20" s="781"/>
      <c r="X20" s="91"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2"/>
      <c r="W21" s="20"/>
      <c r="X21" s="21"/>
    </row>
    <row r="22" spans="1:27" ht="63" customHeight="1" thickBot="1" x14ac:dyDescent="0.3">
      <c r="A22" s="857" t="s">
        <v>59</v>
      </c>
      <c r="B22" s="858"/>
      <c r="C22" s="859"/>
      <c r="D22" s="23"/>
      <c r="E22" s="871" t="str">
        <f>CONCATENATE("INFORME DE SEGUIMIENTO DEL PROCESO ",A23)</f>
        <v>INFORME DE SEGUIMIENTO DEL PROCESO EVALUACIÓN Y CONTROL</v>
      </c>
      <c r="F22" s="872"/>
      <c r="G22" s="21"/>
      <c r="H22" s="863" t="s">
        <v>60</v>
      </c>
      <c r="I22" s="864"/>
      <c r="J22" s="865"/>
      <c r="K22" s="83"/>
      <c r="L22" s="84"/>
      <c r="M22" s="84"/>
      <c r="N22" s="84"/>
      <c r="O22" s="84"/>
      <c r="P22" s="84"/>
      <c r="Q22" s="87"/>
      <c r="R22" s="87"/>
      <c r="S22" s="87"/>
      <c r="T22" s="87"/>
      <c r="U22" s="87"/>
      <c r="V22" s="87"/>
      <c r="W22" s="87"/>
      <c r="X22" s="86"/>
    </row>
    <row r="23" spans="1:27" ht="53.25" customHeight="1" thickBot="1" x14ac:dyDescent="0.3">
      <c r="A23" s="874" t="s">
        <v>121</v>
      </c>
      <c r="B23" s="875"/>
      <c r="C23" s="876"/>
      <c r="D23" s="23"/>
      <c r="E23" s="93" t="s">
        <v>144</v>
      </c>
      <c r="F23" s="94">
        <f>COUNTA(E31:E40)</f>
        <v>0</v>
      </c>
      <c r="G23" s="21"/>
      <c r="H23" s="866" t="s">
        <v>66</v>
      </c>
      <c r="I23" s="867"/>
      <c r="J23" s="94">
        <f>COUNTIF(I31:I40,"Acción correctiva")</f>
        <v>0</v>
      </c>
      <c r="K23" s="88"/>
      <c r="L23" s="84"/>
      <c r="M23" s="84"/>
      <c r="N23" s="84"/>
      <c r="O23" s="84"/>
      <c r="P23" s="84"/>
      <c r="Q23" s="87"/>
      <c r="R23" s="87"/>
      <c r="S23" s="87"/>
      <c r="T23" s="87"/>
      <c r="U23" s="86"/>
      <c r="V23" s="86"/>
      <c r="W23" s="23"/>
      <c r="X23" s="86"/>
    </row>
    <row r="24" spans="1:27" ht="48.75" customHeight="1" thickBot="1" x14ac:dyDescent="0.4">
      <c r="A24" s="27"/>
      <c r="B24" s="23"/>
      <c r="C24" s="23"/>
      <c r="D24" s="28"/>
      <c r="E24" s="95" t="s">
        <v>61</v>
      </c>
      <c r="F24" s="96">
        <f>COUNTA(H31:H40)</f>
        <v>0</v>
      </c>
      <c r="G24" s="24"/>
      <c r="H24" s="868" t="s">
        <v>149</v>
      </c>
      <c r="I24" s="869"/>
      <c r="J24" s="99">
        <f>COUNTIF(I31:I40,"Acción Preventiva y/o de mejora")</f>
        <v>0</v>
      </c>
      <c r="K24" s="88"/>
      <c r="L24" s="84"/>
      <c r="M24" s="84"/>
      <c r="N24" s="84"/>
      <c r="O24" s="84"/>
      <c r="P24" s="84"/>
      <c r="Q24" s="87"/>
      <c r="R24" s="88"/>
      <c r="S24" s="88"/>
      <c r="T24" s="88"/>
      <c r="U24" s="86"/>
      <c r="V24" s="86"/>
      <c r="W24" s="23"/>
      <c r="X24" s="86"/>
    </row>
    <row r="25" spans="1:27" ht="53.25" customHeight="1" x14ac:dyDescent="0.35">
      <c r="A25" s="27"/>
      <c r="B25" s="23"/>
      <c r="C25" s="23"/>
      <c r="D25" s="33"/>
      <c r="E25" s="97" t="s">
        <v>145</v>
      </c>
      <c r="F25" s="96">
        <f>COUNTIF(W31:W40, "Vencida")</f>
        <v>0</v>
      </c>
      <c r="G25" s="24"/>
      <c r="H25" s="870"/>
      <c r="I25" s="870"/>
      <c r="J25" s="89"/>
      <c r="K25" s="88"/>
      <c r="L25" s="84"/>
      <c r="M25" s="84"/>
      <c r="N25" s="84"/>
      <c r="O25" s="84"/>
      <c r="P25" s="84"/>
      <c r="Q25" s="87"/>
      <c r="R25" s="88"/>
      <c r="S25" s="88"/>
      <c r="T25" s="88"/>
      <c r="U25" s="86"/>
      <c r="V25" s="86"/>
      <c r="W25" s="23"/>
      <c r="X25" s="47"/>
    </row>
    <row r="26" spans="1:27" ht="48.75" customHeight="1" x14ac:dyDescent="0.35">
      <c r="A26" s="27"/>
      <c r="B26" s="23"/>
      <c r="C26" s="23"/>
      <c r="D26" s="28"/>
      <c r="E26" s="97" t="s">
        <v>146</v>
      </c>
      <c r="F26" s="270">
        <f>COUNTIF(W31:W40, "En ejecución")</f>
        <v>0</v>
      </c>
      <c r="G26" s="24"/>
      <c r="H26" s="870"/>
      <c r="I26" s="870"/>
      <c r="J26" s="139"/>
      <c r="K26" s="89"/>
      <c r="L26" s="84"/>
      <c r="M26" s="84"/>
      <c r="N26" s="84"/>
      <c r="O26" s="84"/>
      <c r="P26" s="84"/>
      <c r="Q26" s="87"/>
      <c r="R26" s="88"/>
      <c r="S26" s="88"/>
      <c r="T26" s="88"/>
      <c r="U26" s="86"/>
      <c r="V26" s="86"/>
      <c r="W26" s="23"/>
      <c r="X26" s="47"/>
    </row>
    <row r="27" spans="1:27" ht="51" customHeight="1" thickBot="1" x14ac:dyDescent="0.4">
      <c r="A27" s="27"/>
      <c r="B27" s="23"/>
      <c r="C27" s="23"/>
      <c r="D27" s="33"/>
      <c r="E27" s="98" t="s">
        <v>148</v>
      </c>
      <c r="F27" s="99">
        <f>COUNTIF(W31:W40, "Cerrada")</f>
        <v>0</v>
      </c>
      <c r="G27" s="24"/>
      <c r="H27" s="25"/>
      <c r="I27" s="85"/>
      <c r="J27" s="84"/>
      <c r="K27" s="84"/>
      <c r="L27" s="84"/>
      <c r="M27" s="84"/>
      <c r="N27" s="84"/>
      <c r="O27" s="84"/>
      <c r="P27" s="84"/>
      <c r="Q27" s="87"/>
      <c r="R27" s="88"/>
      <c r="S27" s="88"/>
      <c r="T27" s="88"/>
      <c r="U27" s="86"/>
      <c r="V27" s="86"/>
      <c r="W27" s="23"/>
      <c r="X27" s="47"/>
    </row>
    <row r="28" spans="1:27" ht="41.25" customHeight="1" thickBot="1" x14ac:dyDescent="0.4">
      <c r="A28" s="27"/>
      <c r="B28" s="23"/>
      <c r="C28" s="23"/>
      <c r="D28" s="23"/>
      <c r="E28" s="79"/>
      <c r="F28" s="80"/>
      <c r="G28" s="24"/>
      <c r="H28" s="25"/>
      <c r="I28" s="81"/>
      <c r="J28" s="82"/>
      <c r="K28" s="81"/>
      <c r="L28" s="82"/>
      <c r="M28" s="92"/>
      <c r="N28" s="26"/>
      <c r="O28" s="26"/>
      <c r="P28" s="26"/>
      <c r="Q28" s="26"/>
      <c r="R28" s="20"/>
      <c r="S28" s="20"/>
      <c r="T28" s="20"/>
      <c r="U28" s="20"/>
      <c r="V28" s="20"/>
      <c r="W28" s="20"/>
      <c r="X28" s="20"/>
    </row>
    <row r="29" spans="1:27" s="73" customFormat="1" ht="45" customHeight="1" thickBot="1" x14ac:dyDescent="0.25">
      <c r="A29" s="791" t="s">
        <v>73</v>
      </c>
      <c r="B29" s="792"/>
      <c r="C29" s="792"/>
      <c r="D29" s="792"/>
      <c r="E29" s="792"/>
      <c r="F29" s="792"/>
      <c r="G29" s="793"/>
      <c r="H29" s="764" t="s">
        <v>74</v>
      </c>
      <c r="I29" s="765"/>
      <c r="J29" s="765"/>
      <c r="K29" s="765"/>
      <c r="L29" s="765"/>
      <c r="M29" s="765"/>
      <c r="N29" s="766"/>
      <c r="O29" s="782" t="s">
        <v>75</v>
      </c>
      <c r="P29" s="873"/>
      <c r="Q29" s="873"/>
      <c r="R29" s="873"/>
      <c r="S29" s="783"/>
      <c r="T29" s="784" t="s">
        <v>141</v>
      </c>
      <c r="U29" s="785"/>
      <c r="V29" s="785"/>
      <c r="W29" s="785"/>
      <c r="X29" s="786"/>
      <c r="Y29" s="75"/>
      <c r="Z29" s="76"/>
      <c r="AA29" s="77"/>
    </row>
    <row r="30" spans="1:27" ht="63" customHeight="1" thickBot="1" x14ac:dyDescent="0.3">
      <c r="A30" s="153" t="s">
        <v>147</v>
      </c>
      <c r="B30" s="154" t="s">
        <v>3</v>
      </c>
      <c r="C30" s="154" t="s">
        <v>77</v>
      </c>
      <c r="D30" s="154" t="s">
        <v>133</v>
      </c>
      <c r="E30" s="154" t="s">
        <v>134</v>
      </c>
      <c r="F30" s="154" t="s">
        <v>135</v>
      </c>
      <c r="G30" s="155" t="s">
        <v>136</v>
      </c>
      <c r="H30" s="156" t="s">
        <v>139</v>
      </c>
      <c r="I30" s="154" t="s">
        <v>5</v>
      </c>
      <c r="J30" s="154" t="s">
        <v>78</v>
      </c>
      <c r="K30" s="157" t="s">
        <v>79</v>
      </c>
      <c r="L30" s="157" t="s">
        <v>81</v>
      </c>
      <c r="M30" s="157" t="s">
        <v>82</v>
      </c>
      <c r="N30" s="158" t="s">
        <v>83</v>
      </c>
      <c r="O30" s="833" t="s">
        <v>84</v>
      </c>
      <c r="P30" s="834"/>
      <c r="Q30" s="834"/>
      <c r="R30" s="835"/>
      <c r="S30" s="158" t="s">
        <v>85</v>
      </c>
      <c r="T30" s="159" t="s">
        <v>84</v>
      </c>
      <c r="U30" s="157" t="s">
        <v>85</v>
      </c>
      <c r="V30" s="157" t="s">
        <v>158</v>
      </c>
      <c r="W30" s="157" t="s">
        <v>86</v>
      </c>
      <c r="X30" s="158" t="s">
        <v>155</v>
      </c>
      <c r="Y30" s="74"/>
      <c r="Z30" s="78"/>
      <c r="AA30" s="78"/>
    </row>
    <row r="31" spans="1:27" ht="37.5" customHeight="1" x14ac:dyDescent="0.25">
      <c r="A31" s="144"/>
      <c r="B31" s="144"/>
      <c r="C31" s="144"/>
      <c r="D31" s="144"/>
      <c r="E31" s="145"/>
      <c r="F31" s="144"/>
      <c r="G31" s="160"/>
      <c r="H31" s="160"/>
      <c r="I31" s="145"/>
      <c r="J31" s="145"/>
      <c r="K31" s="145"/>
      <c r="L31" s="145"/>
      <c r="M31" s="149"/>
      <c r="N31" s="145"/>
      <c r="O31" s="887"/>
      <c r="P31" s="888"/>
      <c r="Q31" s="888"/>
      <c r="R31" s="889"/>
      <c r="S31" s="145"/>
      <c r="T31" s="147"/>
      <c r="U31" s="147"/>
      <c r="V31" s="147"/>
      <c r="W31" s="143"/>
      <c r="X31" s="161"/>
      <c r="Y31" s="53"/>
      <c r="Z31" s="1"/>
    </row>
    <row r="32" spans="1:27" ht="37.5" customHeight="1" x14ac:dyDescent="0.25">
      <c r="A32" s="131"/>
      <c r="B32" s="128"/>
      <c r="C32" s="128"/>
      <c r="D32" s="131"/>
      <c r="E32" s="132"/>
      <c r="F32" s="128"/>
      <c r="G32" s="133"/>
      <c r="H32" s="133"/>
      <c r="I32" s="129"/>
      <c r="J32" s="132"/>
      <c r="K32" s="132"/>
      <c r="L32" s="132"/>
      <c r="M32" s="134"/>
      <c r="N32" s="132"/>
      <c r="O32" s="890"/>
      <c r="P32" s="891"/>
      <c r="Q32" s="891"/>
      <c r="R32" s="892"/>
      <c r="S32" s="132"/>
      <c r="T32" s="135"/>
      <c r="U32" s="135"/>
      <c r="V32" s="130"/>
      <c r="W32" s="137"/>
      <c r="X32" s="136"/>
      <c r="Y32" s="16"/>
      <c r="Z32" s="1"/>
    </row>
    <row r="33" spans="1:26" ht="37.5" customHeight="1" x14ac:dyDescent="0.25">
      <c r="A33" s="131"/>
      <c r="B33" s="128"/>
      <c r="C33" s="128"/>
      <c r="D33" s="131"/>
      <c r="E33" s="132"/>
      <c r="F33" s="128"/>
      <c r="G33" s="133"/>
      <c r="H33" s="133"/>
      <c r="I33" s="129"/>
      <c r="J33" s="131"/>
      <c r="K33" s="131"/>
      <c r="L33" s="132"/>
      <c r="M33" s="131"/>
      <c r="N33" s="131"/>
      <c r="O33" s="893"/>
      <c r="P33" s="894"/>
      <c r="Q33" s="894"/>
      <c r="R33" s="895"/>
      <c r="S33" s="131"/>
      <c r="T33" s="135"/>
      <c r="U33" s="135"/>
      <c r="V33" s="130"/>
      <c r="W33" s="137"/>
      <c r="X33" s="136"/>
      <c r="Y33" s="16"/>
      <c r="Z33" s="1"/>
    </row>
    <row r="34" spans="1:26" x14ac:dyDescent="0.25">
      <c r="A34" s="1"/>
      <c r="B34" s="1"/>
      <c r="C34" s="1"/>
      <c r="D34" s="1"/>
      <c r="E34" s="16"/>
      <c r="F34" s="1"/>
      <c r="G34" s="16"/>
      <c r="H34" s="16"/>
      <c r="I34" s="1"/>
      <c r="J34" s="1"/>
      <c r="K34" s="1"/>
      <c r="L34" s="1"/>
      <c r="M34" s="1"/>
      <c r="N34" s="1"/>
      <c r="O34" s="1"/>
      <c r="P34" s="1"/>
      <c r="Q34" s="1"/>
      <c r="R34" s="1"/>
      <c r="S34" s="1"/>
      <c r="T34" s="15"/>
      <c r="U34" s="15"/>
      <c r="V34" s="15"/>
      <c r="W34" s="13"/>
      <c r="X34" s="16"/>
      <c r="Y34" s="1"/>
      <c r="Z34" s="1"/>
    </row>
    <row r="35" spans="1:26" x14ac:dyDescent="0.25">
      <c r="A35" s="1"/>
      <c r="B35" s="1"/>
      <c r="C35" s="1"/>
      <c r="D35" s="1"/>
      <c r="E35" s="16"/>
      <c r="F35" s="1"/>
      <c r="G35" s="16"/>
      <c r="H35" s="16"/>
      <c r="I35" s="1"/>
      <c r="J35" s="1"/>
      <c r="K35" s="1"/>
      <c r="L35" s="1"/>
      <c r="M35" s="1"/>
      <c r="N35" s="1"/>
      <c r="O35" s="1"/>
      <c r="P35" s="1"/>
      <c r="Q35" s="1"/>
      <c r="R35" s="1"/>
      <c r="S35" s="1"/>
      <c r="T35" s="15"/>
      <c r="U35" s="15"/>
      <c r="V35" s="15"/>
      <c r="W35" s="13"/>
      <c r="X35" s="16"/>
      <c r="Y35" s="1"/>
      <c r="Z35" s="1"/>
    </row>
    <row r="36" spans="1:26" x14ac:dyDescent="0.25">
      <c r="A36" s="1"/>
      <c r="B36" s="1"/>
      <c r="C36" s="1"/>
      <c r="D36" s="1"/>
      <c r="E36" s="16"/>
      <c r="F36" s="1"/>
      <c r="G36" s="16"/>
      <c r="H36" s="16"/>
      <c r="I36" s="1"/>
      <c r="J36" s="1"/>
      <c r="K36" s="1"/>
      <c r="L36" s="1"/>
      <c r="M36" s="1"/>
      <c r="N36" s="1"/>
      <c r="O36" s="1"/>
      <c r="P36" s="1"/>
      <c r="Q36" s="1"/>
      <c r="R36" s="1"/>
      <c r="S36" s="1"/>
      <c r="T36" s="15"/>
      <c r="U36" s="15"/>
      <c r="V36" s="15"/>
      <c r="W36" s="13"/>
      <c r="X36" s="16"/>
      <c r="Y36" s="1"/>
      <c r="Z36" s="1"/>
    </row>
    <row r="37" spans="1:26" x14ac:dyDescent="0.25">
      <c r="A37" s="1"/>
      <c r="B37" s="1"/>
      <c r="C37" s="1"/>
      <c r="D37" s="1"/>
      <c r="E37" s="16"/>
      <c r="F37" s="1"/>
      <c r="G37" s="16"/>
      <c r="H37" s="16"/>
      <c r="I37" s="1"/>
      <c r="J37" s="1"/>
      <c r="K37" s="1"/>
      <c r="L37" s="1"/>
      <c r="M37" s="1"/>
      <c r="N37" s="1"/>
      <c r="O37" s="1"/>
      <c r="P37" s="1"/>
      <c r="Q37" s="1"/>
      <c r="R37" s="1"/>
      <c r="S37" s="1"/>
      <c r="T37" s="15"/>
      <c r="U37" s="15"/>
      <c r="V37" s="15"/>
      <c r="W37" s="13"/>
      <c r="X37" s="16"/>
      <c r="Y37" s="1"/>
      <c r="Z37" s="1"/>
    </row>
    <row r="38" spans="1:26" x14ac:dyDescent="0.25">
      <c r="A38" s="1"/>
      <c r="B38" s="1"/>
      <c r="C38" s="1"/>
      <c r="D38" s="1"/>
      <c r="E38" s="16"/>
      <c r="F38" s="1"/>
      <c r="G38" s="16"/>
      <c r="H38" s="16"/>
      <c r="I38" s="1"/>
      <c r="J38" s="1"/>
      <c r="K38" s="1"/>
      <c r="L38" s="1"/>
      <c r="M38" s="1"/>
      <c r="N38" s="1"/>
      <c r="O38" s="1"/>
      <c r="P38" s="1"/>
      <c r="Q38" s="1"/>
      <c r="R38" s="1"/>
      <c r="S38" s="1"/>
      <c r="T38" s="15"/>
      <c r="U38" s="15"/>
      <c r="V38" s="15"/>
      <c r="W38" s="13"/>
      <c r="X38" s="16"/>
      <c r="Y38" s="1"/>
      <c r="Z38" s="1"/>
    </row>
    <row r="39" spans="1:26" x14ac:dyDescent="0.25">
      <c r="A39" s="1"/>
      <c r="B39" s="1"/>
      <c r="C39" s="1"/>
      <c r="D39" s="1"/>
      <c r="E39" s="16"/>
      <c r="F39" s="1"/>
      <c r="G39" s="16"/>
      <c r="H39" s="16"/>
      <c r="I39" s="1"/>
      <c r="J39" s="1"/>
      <c r="K39" s="1"/>
      <c r="L39" s="1"/>
      <c r="M39" s="1"/>
      <c r="N39" s="1"/>
      <c r="O39" s="1"/>
      <c r="P39" s="1"/>
      <c r="Q39" s="1"/>
      <c r="R39" s="1"/>
      <c r="S39" s="1"/>
      <c r="T39" s="15"/>
      <c r="U39" s="15"/>
      <c r="V39" s="15"/>
      <c r="W39" s="13"/>
      <c r="X39" s="16"/>
      <c r="Y39" s="1"/>
      <c r="Z39" s="1"/>
    </row>
    <row r="40" spans="1:26" x14ac:dyDescent="0.25">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6" x14ac:dyDescent="0.25">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6" x14ac:dyDescent="0.25">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15"/>
      <c r="U86" s="15"/>
      <c r="V86" s="15"/>
      <c r="W86" s="13"/>
      <c r="X86" s="16"/>
      <c r="Y86" s="1"/>
      <c r="Z86" s="1"/>
    </row>
    <row r="87" spans="1:26" x14ac:dyDescent="0.25">
      <c r="A87" s="1"/>
      <c r="B87" s="1"/>
      <c r="C87" s="1"/>
      <c r="D87" s="1"/>
      <c r="E87" s="16"/>
      <c r="F87" s="1"/>
      <c r="G87" s="16"/>
      <c r="H87" s="16"/>
      <c r="I87" s="1"/>
      <c r="J87" s="1"/>
      <c r="K87" s="1"/>
      <c r="L87" s="1"/>
      <c r="M87" s="1"/>
      <c r="N87" s="1"/>
      <c r="O87" s="1"/>
      <c r="P87" s="1"/>
      <c r="Q87" s="1"/>
      <c r="R87" s="1"/>
      <c r="S87" s="1"/>
      <c r="T87" s="15"/>
      <c r="U87" s="15"/>
      <c r="V87" s="15"/>
      <c r="W87" s="13"/>
      <c r="X87" s="16"/>
      <c r="Y87" s="1"/>
      <c r="Z87" s="1"/>
    </row>
    <row r="88" spans="1:26" x14ac:dyDescent="0.25">
      <c r="A88" s="1"/>
      <c r="B88" s="1"/>
      <c r="C88" s="1"/>
      <c r="D88" s="1"/>
      <c r="E88" s="16"/>
      <c r="F88" s="1"/>
      <c r="G88" s="16"/>
      <c r="H88" s="16"/>
      <c r="I88" s="1"/>
      <c r="J88" s="1"/>
      <c r="K88" s="1"/>
      <c r="L88" s="1"/>
      <c r="M88" s="1"/>
      <c r="N88" s="1"/>
      <c r="O88" s="1"/>
      <c r="P88" s="1"/>
      <c r="Q88" s="1"/>
      <c r="R88" s="1"/>
      <c r="S88" s="1"/>
      <c r="T88" s="15"/>
      <c r="U88" s="15"/>
      <c r="V88" s="15"/>
      <c r="W88" s="13"/>
      <c r="X88" s="16"/>
      <c r="Y88" s="1"/>
      <c r="Z88" s="1"/>
    </row>
    <row r="89" spans="1:26" x14ac:dyDescent="0.25">
      <c r="A89" s="1"/>
      <c r="B89" s="1"/>
      <c r="C89" s="1"/>
      <c r="D89" s="1"/>
      <c r="E89" s="16"/>
      <c r="F89" s="1"/>
      <c r="G89" s="16"/>
      <c r="H89" s="16"/>
      <c r="I89" s="1"/>
      <c r="J89" s="1"/>
      <c r="K89" s="1"/>
      <c r="L89" s="1"/>
      <c r="M89" s="1"/>
      <c r="N89" s="1"/>
      <c r="O89" s="1"/>
      <c r="P89" s="1"/>
      <c r="Q89" s="1"/>
      <c r="R89" s="1"/>
      <c r="S89" s="1"/>
      <c r="T89" s="15"/>
      <c r="U89" s="15"/>
      <c r="V89" s="15"/>
      <c r="W89" s="13"/>
      <c r="X89" s="16"/>
      <c r="Y89" s="1"/>
      <c r="Z89" s="1"/>
    </row>
    <row r="90" spans="1:26" x14ac:dyDescent="0.25">
      <c r="A90" s="1"/>
      <c r="B90" s="1"/>
      <c r="C90" s="1"/>
      <c r="D90" s="1"/>
      <c r="E90" s="16"/>
      <c r="F90" s="1"/>
      <c r="G90" s="16"/>
      <c r="H90" s="16"/>
      <c r="I90" s="1"/>
      <c r="J90" s="1"/>
      <c r="K90" s="1"/>
      <c r="L90" s="1"/>
      <c r="M90" s="1"/>
      <c r="N90" s="1"/>
      <c r="O90" s="1"/>
      <c r="P90" s="1"/>
      <c r="Q90" s="1"/>
      <c r="R90" s="1"/>
      <c r="S90" s="1"/>
      <c r="T90" s="15"/>
      <c r="U90" s="15"/>
      <c r="V90" s="15"/>
      <c r="W90" s="13"/>
      <c r="X90" s="16"/>
      <c r="Y90" s="1"/>
      <c r="Z90" s="1"/>
    </row>
    <row r="91" spans="1:26" x14ac:dyDescent="0.25">
      <c r="A91" s="1"/>
      <c r="B91" s="1"/>
      <c r="C91" s="1"/>
      <c r="D91" s="1"/>
      <c r="E91" s="16"/>
      <c r="F91" s="1"/>
      <c r="G91" s="16"/>
      <c r="H91" s="16"/>
      <c r="I91" s="1"/>
      <c r="J91" s="1"/>
      <c r="K91" s="1"/>
      <c r="L91" s="1"/>
      <c r="M91" s="1"/>
      <c r="N91" s="1"/>
      <c r="O91" s="1"/>
      <c r="P91" s="1"/>
      <c r="Q91" s="1"/>
      <c r="R91" s="1"/>
      <c r="S91" s="1"/>
      <c r="T91" s="15"/>
      <c r="U91" s="15"/>
      <c r="V91" s="15"/>
      <c r="W91" s="13"/>
      <c r="X91" s="16"/>
      <c r="Y91" s="1"/>
      <c r="Z91" s="1"/>
    </row>
    <row r="92" spans="1:26" x14ac:dyDescent="0.25">
      <c r="A92" s="1"/>
      <c r="B92" s="1"/>
      <c r="C92" s="1"/>
      <c r="D92" s="1"/>
      <c r="E92" s="16"/>
      <c r="F92" s="1"/>
      <c r="G92" s="16"/>
      <c r="H92" s="16"/>
      <c r="I92" s="1"/>
      <c r="J92" s="1"/>
      <c r="K92" s="1"/>
      <c r="L92" s="1"/>
      <c r="M92" s="1"/>
      <c r="N92" s="1"/>
      <c r="O92" s="1"/>
      <c r="P92" s="1"/>
      <c r="Q92" s="1"/>
      <c r="R92" s="1"/>
      <c r="S92" s="1"/>
      <c r="T92" s="15"/>
      <c r="U92" s="15"/>
      <c r="V92" s="15"/>
      <c r="W92" s="13"/>
      <c r="X92" s="16"/>
      <c r="Y92" s="1"/>
      <c r="Z92" s="1"/>
    </row>
    <row r="93" spans="1:26" x14ac:dyDescent="0.25">
      <c r="A93" s="1"/>
      <c r="B93" s="1"/>
      <c r="C93" s="1"/>
      <c r="D93" s="1"/>
      <c r="E93" s="1"/>
      <c r="F93" s="1"/>
      <c r="G93" s="1"/>
      <c r="H93" s="1"/>
      <c r="I93" s="1"/>
      <c r="J93" s="1"/>
      <c r="K93" s="1"/>
      <c r="L93" s="1"/>
      <c r="M93" s="1"/>
      <c r="N93" s="1"/>
      <c r="O93" s="1"/>
      <c r="P93" s="1"/>
      <c r="Q93" s="1"/>
      <c r="R93" s="1"/>
      <c r="S93" s="1"/>
      <c r="T93" s="1"/>
      <c r="U93" s="1"/>
      <c r="V93" s="1"/>
      <c r="W93" s="13"/>
      <c r="X93" s="1"/>
      <c r="Y93" s="1"/>
      <c r="Z93" s="1"/>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row r="914" spans="23:23" x14ac:dyDescent="0.25">
      <c r="W914" s="13"/>
    </row>
    <row r="915" spans="23:23" x14ac:dyDescent="0.25">
      <c r="W915" s="13"/>
    </row>
    <row r="916" spans="23:23" x14ac:dyDescent="0.25">
      <c r="W916" s="13"/>
    </row>
    <row r="917" spans="23:23" x14ac:dyDescent="0.25">
      <c r="W917" s="13"/>
    </row>
    <row r="918" spans="23:23" x14ac:dyDescent="0.25">
      <c r="W918" s="13"/>
    </row>
    <row r="919" spans="23:23" x14ac:dyDescent="0.25">
      <c r="W919" s="13"/>
    </row>
  </sheetData>
  <mergeCells count="18">
    <mergeCell ref="A17:C20"/>
    <mergeCell ref="D17:W20"/>
    <mergeCell ref="A22:C22"/>
    <mergeCell ref="E22:F22"/>
    <mergeCell ref="H22:J22"/>
    <mergeCell ref="T29:X29"/>
    <mergeCell ref="O30:R30"/>
    <mergeCell ref="A23:C23"/>
    <mergeCell ref="H23:I23"/>
    <mergeCell ref="H24:I24"/>
    <mergeCell ref="H25:I25"/>
    <mergeCell ref="H26:I26"/>
    <mergeCell ref="O31:R31"/>
    <mergeCell ref="O32:R32"/>
    <mergeCell ref="O33:R33"/>
    <mergeCell ref="A29:G29"/>
    <mergeCell ref="H29:N29"/>
    <mergeCell ref="O29:S29"/>
  </mergeCells>
  <conditionalFormatting sqref="W31:W33">
    <cfRule type="containsText" dxfId="2" priority="1" stopIfTrue="1" operator="containsText" text="Cerrada">
      <formula>NOT(ISERROR(SEARCH("Cerrada",W31)))</formula>
    </cfRule>
    <cfRule type="containsText" dxfId="1" priority="2" stopIfTrue="1" operator="containsText" text="En ejecución">
      <formula>NOT(ISERROR(SEARCH("En ejecución",W31)))</formula>
    </cfRule>
    <cfRule type="containsText" dxfId="0" priority="3" stopIfTrue="1" operator="containsText" text="Vencida">
      <formula>NOT(ISERROR(SEARCH("Vencida",W31)))</formula>
    </cfRule>
  </conditionalFormatting>
  <dataValidations count="7">
    <dataValidation type="list" allowBlank="1" showErrorMessage="1" sqref="A23">
      <formula1>PROCESOS</formula1>
    </dataValidation>
    <dataValidation type="list" allowBlank="1" showInputMessage="1" showErrorMessage="1" sqref="B31:B33">
      <formula1>$F$2:$F$6</formula1>
    </dataValidation>
    <dataValidation type="list" allowBlank="1" showInputMessage="1" showErrorMessage="1" sqref="C31:C33">
      <formula1>$D$2:$D$13</formula1>
    </dataValidation>
    <dataValidation type="list" allowBlank="1" showInputMessage="1" showErrorMessage="1" sqref="F31:F33">
      <formula1>$G$2:$G$5</formula1>
    </dataValidation>
    <dataValidation type="list" allowBlank="1" showInputMessage="1" showErrorMessage="1" sqref="I31:I33">
      <formula1>$H$2:$H$3</formula1>
    </dataValidation>
    <dataValidation type="list" allowBlank="1" showInputMessage="1" showErrorMessage="1" sqref="V31:V33">
      <formula1>$J$2:$J$4</formula1>
    </dataValidation>
    <dataValidation type="list" allowBlank="1" showInputMessage="1" showErrorMessage="1" sqref="W31:W33">
      <formula1>$I$2:$I$4</formula1>
    </dataValidation>
  </dataValidation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A918"/>
  <sheetViews>
    <sheetView showGridLines="0" topLeftCell="A20" zoomScale="80" zoomScaleNormal="80" workbookViewId="0">
      <selection activeCell="H27" sqref="H27"/>
    </sheetView>
  </sheetViews>
  <sheetFormatPr baseColWidth="10" defaultColWidth="14.42578125" defaultRowHeight="15" customHeight="1" x14ac:dyDescent="0.25"/>
  <cols>
    <col min="1" max="1" width="6.5703125" style="138" customWidth="1"/>
    <col min="2" max="2" width="15.5703125" style="138" customWidth="1"/>
    <col min="3" max="3" width="17.5703125" style="138" customWidth="1"/>
    <col min="4" max="4" width="21.5703125" style="138" customWidth="1"/>
    <col min="5" max="5" width="52.28515625" style="138" customWidth="1"/>
    <col min="6" max="6" width="24.140625" style="138" customWidth="1"/>
    <col min="7" max="7" width="26.5703125" style="138" customWidth="1"/>
    <col min="8" max="8" width="25.85546875" style="138" customWidth="1"/>
    <col min="9" max="9" width="14" style="138" customWidth="1"/>
    <col min="10" max="10" width="18" style="138" customWidth="1"/>
    <col min="11" max="11" width="18.5703125" style="138" customWidth="1"/>
    <col min="12" max="12" width="20" style="138" customWidth="1"/>
    <col min="13" max="13" width="18.28515625" style="138" customWidth="1"/>
    <col min="14" max="15" width="18" style="138" customWidth="1"/>
    <col min="16" max="16" width="26.28515625" style="138" customWidth="1"/>
    <col min="17" max="17" width="24.85546875" style="138" customWidth="1"/>
    <col min="18" max="18" width="19.42578125" style="138" customWidth="1"/>
    <col min="19" max="19" width="36.42578125" style="138" customWidth="1"/>
    <col min="20" max="20" width="57.28515625" style="138" customWidth="1"/>
    <col min="21" max="21" width="40.140625" style="138" customWidth="1"/>
    <col min="22" max="22" width="18.42578125" style="138" customWidth="1"/>
    <col min="23" max="23" width="19.42578125" style="138" customWidth="1"/>
    <col min="24" max="24" width="80.28515625" style="138" customWidth="1"/>
    <col min="25" max="25" width="31.140625" style="138" customWidth="1"/>
    <col min="26" max="26" width="14.42578125" style="138" customWidth="1"/>
    <col min="27" max="28" width="11" style="138" customWidth="1"/>
    <col min="29" max="16384" width="14.42578125" style="138"/>
  </cols>
  <sheetData>
    <row r="1" spans="1:26" ht="44.25" hidden="1" customHeight="1" x14ac:dyDescent="0.35">
      <c r="A1" s="2"/>
      <c r="B1" s="64"/>
      <c r="C1" s="65" t="s">
        <v>1</v>
      </c>
      <c r="D1" s="65" t="s">
        <v>2</v>
      </c>
      <c r="E1" s="5"/>
      <c r="F1" s="6" t="s">
        <v>3</v>
      </c>
      <c r="G1" s="6" t="s">
        <v>137</v>
      </c>
      <c r="H1" s="6" t="s">
        <v>5</v>
      </c>
      <c r="I1" s="6" t="s">
        <v>7</v>
      </c>
      <c r="J1" s="6" t="s">
        <v>158</v>
      </c>
      <c r="K1" s="1"/>
      <c r="L1" s="8"/>
      <c r="M1" s="7"/>
      <c r="N1" s="7"/>
      <c r="O1" s="7"/>
      <c r="P1" s="7"/>
      <c r="Q1" s="7"/>
      <c r="R1" s="7"/>
      <c r="S1" s="1"/>
      <c r="T1" s="1"/>
      <c r="U1" s="1"/>
      <c r="V1" s="1"/>
      <c r="W1" s="1"/>
      <c r="X1" s="1"/>
      <c r="Y1" s="1"/>
    </row>
    <row r="2" spans="1:26" s="55" customFormat="1" ht="26.25" hidden="1" thickBot="1" x14ac:dyDescent="0.25">
      <c r="A2" s="51"/>
      <c r="B2" s="63"/>
      <c r="C2" s="66" t="s">
        <v>8</v>
      </c>
      <c r="D2" s="67" t="s">
        <v>9</v>
      </c>
      <c r="E2" s="58"/>
      <c r="F2" s="70" t="s">
        <v>10</v>
      </c>
      <c r="G2" s="71" t="s">
        <v>154</v>
      </c>
      <c r="H2" s="70" t="s">
        <v>24</v>
      </c>
      <c r="I2" s="125" t="s">
        <v>142</v>
      </c>
      <c r="J2" s="56" t="s">
        <v>156</v>
      </c>
      <c r="K2" s="51"/>
      <c r="L2" s="52"/>
      <c r="M2" s="54"/>
      <c r="N2" s="54"/>
      <c r="O2" s="54"/>
      <c r="P2" s="54"/>
      <c r="Q2" s="54"/>
      <c r="R2" s="54"/>
      <c r="S2" s="51"/>
      <c r="T2" s="51"/>
      <c r="U2" s="51"/>
      <c r="V2" s="51"/>
      <c r="W2" s="51"/>
      <c r="X2" s="51"/>
      <c r="Y2" s="51"/>
    </row>
    <row r="3" spans="1:26" s="55" customFormat="1" ht="26.25" hidden="1" thickBot="1" x14ac:dyDescent="0.25">
      <c r="A3" s="51"/>
      <c r="B3" s="63"/>
      <c r="C3" s="66" t="s">
        <v>14</v>
      </c>
      <c r="D3" s="67" t="s">
        <v>15</v>
      </c>
      <c r="E3" s="58"/>
      <c r="F3" s="70" t="s">
        <v>128</v>
      </c>
      <c r="G3" s="71" t="s">
        <v>11</v>
      </c>
      <c r="H3" s="71" t="s">
        <v>140</v>
      </c>
      <c r="I3" s="127" t="s">
        <v>143</v>
      </c>
      <c r="J3" s="56" t="s">
        <v>159</v>
      </c>
      <c r="K3" s="51"/>
      <c r="L3" s="52"/>
      <c r="M3" s="54"/>
      <c r="N3" s="54"/>
      <c r="O3" s="54"/>
      <c r="P3" s="54"/>
      <c r="Q3" s="54"/>
      <c r="R3" s="54"/>
      <c r="S3" s="51"/>
      <c r="T3" s="51"/>
      <c r="U3" s="51"/>
      <c r="V3" s="51"/>
      <c r="W3" s="51"/>
      <c r="X3" s="51"/>
      <c r="Y3" s="51"/>
    </row>
    <row r="4" spans="1:26" s="55" customFormat="1" ht="26.25" hidden="1" thickBot="1" x14ac:dyDescent="0.25">
      <c r="A4" s="51"/>
      <c r="B4" s="63"/>
      <c r="C4" s="66" t="s">
        <v>119</v>
      </c>
      <c r="D4" s="67" t="s">
        <v>123</v>
      </c>
      <c r="E4" s="58"/>
      <c r="F4" s="70" t="s">
        <v>129</v>
      </c>
      <c r="G4" s="71" t="s">
        <v>138</v>
      </c>
      <c r="H4" s="59"/>
      <c r="I4" s="126" t="s">
        <v>30</v>
      </c>
      <c r="J4" s="56" t="s">
        <v>157</v>
      </c>
      <c r="K4" s="51"/>
      <c r="L4" s="52"/>
      <c r="M4" s="54"/>
      <c r="N4" s="54"/>
      <c r="O4" s="54"/>
      <c r="P4" s="54"/>
      <c r="Q4" s="54"/>
      <c r="R4" s="54"/>
      <c r="S4" s="51"/>
      <c r="T4" s="51"/>
      <c r="U4" s="51"/>
      <c r="V4" s="51"/>
      <c r="W4" s="51"/>
      <c r="X4" s="51"/>
      <c r="Y4" s="51"/>
    </row>
    <row r="5" spans="1:26" s="55" customFormat="1" ht="39" hidden="1" thickBot="1" x14ac:dyDescent="0.25">
      <c r="A5" s="51"/>
      <c r="B5" s="63"/>
      <c r="C5" s="67" t="s">
        <v>117</v>
      </c>
      <c r="D5" s="67" t="s">
        <v>125</v>
      </c>
      <c r="E5" s="58"/>
      <c r="F5" s="71" t="s">
        <v>130</v>
      </c>
      <c r="G5" s="71" t="s">
        <v>17</v>
      </c>
      <c r="H5" s="57"/>
      <c r="I5" s="56"/>
      <c r="J5" s="56"/>
      <c r="K5" s="51"/>
      <c r="L5" s="52"/>
      <c r="M5" s="54"/>
      <c r="N5" s="54"/>
      <c r="O5" s="54"/>
      <c r="P5" s="54"/>
      <c r="Q5" s="54"/>
      <c r="R5" s="54"/>
      <c r="S5" s="51"/>
      <c r="T5" s="51"/>
      <c r="U5" s="51"/>
      <c r="V5" s="51"/>
      <c r="W5" s="51"/>
      <c r="X5" s="51"/>
      <c r="Y5" s="51"/>
    </row>
    <row r="6" spans="1:26" s="55" customFormat="1" ht="26.25" hidden="1" thickBot="1" x14ac:dyDescent="0.25">
      <c r="A6" s="51"/>
      <c r="B6" s="63"/>
      <c r="C6" s="66" t="s">
        <v>38</v>
      </c>
      <c r="D6" s="67" t="s">
        <v>124</v>
      </c>
      <c r="F6" s="71" t="s">
        <v>131</v>
      </c>
      <c r="G6" s="57"/>
      <c r="H6" s="57"/>
      <c r="I6" s="56"/>
      <c r="J6" s="56"/>
      <c r="K6" s="51"/>
      <c r="L6" s="52"/>
      <c r="M6" s="54"/>
      <c r="N6" s="54"/>
      <c r="O6" s="54"/>
      <c r="P6" s="54"/>
      <c r="Q6" s="54"/>
      <c r="R6" s="54"/>
      <c r="S6" s="51"/>
      <c r="T6" s="51"/>
      <c r="U6" s="51"/>
      <c r="V6" s="51"/>
      <c r="W6" s="51"/>
      <c r="X6" s="51"/>
      <c r="Y6" s="51"/>
    </row>
    <row r="7" spans="1:26" s="55" customFormat="1" ht="26.25" hidden="1" thickBot="1" x14ac:dyDescent="0.25">
      <c r="A7" s="51"/>
      <c r="B7" s="63"/>
      <c r="C7" s="66" t="s">
        <v>42</v>
      </c>
      <c r="D7" s="67" t="s">
        <v>126</v>
      </c>
      <c r="E7" s="58"/>
      <c r="F7" s="59"/>
      <c r="G7" s="57"/>
      <c r="H7" s="57"/>
      <c r="I7" s="60"/>
      <c r="J7" s="60"/>
      <c r="K7" s="51"/>
      <c r="L7" s="52"/>
      <c r="M7" s="54"/>
      <c r="N7" s="54"/>
      <c r="O7" s="54"/>
      <c r="P7" s="54"/>
      <c r="Q7" s="54"/>
      <c r="R7" s="54"/>
      <c r="S7" s="51"/>
      <c r="T7" s="51"/>
      <c r="U7" s="51"/>
      <c r="V7" s="51"/>
      <c r="W7" s="51"/>
      <c r="X7" s="51"/>
      <c r="Y7" s="51"/>
    </row>
    <row r="8" spans="1:26" s="55" customFormat="1" ht="26.25" hidden="1" thickBot="1" x14ac:dyDescent="0.25">
      <c r="A8" s="51"/>
      <c r="B8" s="63"/>
      <c r="C8" s="66" t="s">
        <v>45</v>
      </c>
      <c r="D8" s="67" t="s">
        <v>35</v>
      </c>
      <c r="E8" s="58"/>
      <c r="F8" s="59"/>
      <c r="G8" s="57"/>
      <c r="H8" s="57"/>
      <c r="I8" s="56"/>
      <c r="J8" s="56"/>
      <c r="K8" s="51"/>
      <c r="L8" s="52"/>
      <c r="M8" s="54"/>
      <c r="N8" s="54"/>
      <c r="O8" s="54"/>
      <c r="P8" s="54"/>
      <c r="Q8" s="54"/>
      <c r="R8" s="54"/>
      <c r="S8" s="51"/>
      <c r="T8" s="51"/>
      <c r="U8" s="51"/>
      <c r="V8" s="51"/>
      <c r="W8" s="51"/>
      <c r="X8" s="51"/>
      <c r="Y8" s="51"/>
    </row>
    <row r="9" spans="1:26" s="55" customFormat="1" ht="51.75" hidden="1" thickBot="1" x14ac:dyDescent="0.25">
      <c r="A9" s="51"/>
      <c r="B9" s="63"/>
      <c r="C9" s="66" t="s">
        <v>120</v>
      </c>
      <c r="D9" s="67" t="s">
        <v>39</v>
      </c>
      <c r="E9" s="58"/>
      <c r="F9" s="57"/>
      <c r="G9" s="57"/>
      <c r="H9" s="57"/>
      <c r="I9" s="56"/>
      <c r="J9" s="56"/>
      <c r="K9" s="51"/>
      <c r="L9" s="52"/>
      <c r="M9" s="54"/>
      <c r="N9" s="54"/>
      <c r="O9" s="54"/>
      <c r="P9" s="54"/>
      <c r="Q9" s="54"/>
      <c r="R9" s="54"/>
      <c r="S9" s="51"/>
      <c r="T9" s="51"/>
      <c r="U9" s="51"/>
      <c r="V9" s="51"/>
      <c r="W9" s="51"/>
      <c r="X9" s="51"/>
      <c r="Y9" s="51"/>
    </row>
    <row r="10" spans="1:26" s="55" customFormat="1" ht="26.25" hidden="1" thickBot="1" x14ac:dyDescent="0.25">
      <c r="A10" s="51"/>
      <c r="B10" s="63"/>
      <c r="C10" s="66" t="s">
        <v>50</v>
      </c>
      <c r="D10" s="67" t="s">
        <v>43</v>
      </c>
      <c r="E10" s="58"/>
      <c r="F10" s="57"/>
      <c r="G10" s="57"/>
      <c r="H10" s="57"/>
      <c r="I10" s="56"/>
      <c r="J10" s="56"/>
      <c r="K10" s="51"/>
      <c r="L10" s="52"/>
      <c r="M10" s="54"/>
      <c r="N10" s="54"/>
      <c r="O10" s="54"/>
      <c r="P10" s="54"/>
      <c r="Q10" s="54"/>
      <c r="R10" s="54"/>
      <c r="S10" s="51"/>
      <c r="T10" s="51"/>
      <c r="U10" s="51"/>
      <c r="V10" s="51"/>
      <c r="W10" s="51"/>
      <c r="X10" s="51"/>
      <c r="Y10" s="51"/>
    </row>
    <row r="11" spans="1:26" s="55" customFormat="1" ht="39" hidden="1" thickBot="1" x14ac:dyDescent="0.25">
      <c r="A11" s="51"/>
      <c r="B11" s="63"/>
      <c r="C11" s="66" t="s">
        <v>52</v>
      </c>
      <c r="D11" s="67" t="s">
        <v>132</v>
      </c>
      <c r="E11" s="58"/>
      <c r="F11" s="57"/>
      <c r="G11" s="57"/>
      <c r="H11" s="57"/>
      <c r="I11" s="56"/>
      <c r="J11" s="56"/>
      <c r="K11" s="51"/>
      <c r="L11" s="52"/>
      <c r="M11" s="54"/>
      <c r="N11" s="54"/>
      <c r="O11" s="54"/>
      <c r="P11" s="54"/>
      <c r="Q11" s="54"/>
      <c r="R11" s="54"/>
      <c r="S11" s="51"/>
      <c r="T11" s="51"/>
      <c r="U11" s="51"/>
      <c r="V11" s="51"/>
      <c r="W11" s="51"/>
      <c r="X11" s="51"/>
      <c r="Y11" s="51"/>
    </row>
    <row r="12" spans="1:26" s="55" customFormat="1" ht="26.25" hidden="1" thickBot="1" x14ac:dyDescent="0.25">
      <c r="A12" s="51"/>
      <c r="B12" s="63"/>
      <c r="C12" s="66" t="s">
        <v>54</v>
      </c>
      <c r="D12" s="67" t="s">
        <v>127</v>
      </c>
      <c r="E12" s="58"/>
      <c r="F12" s="61"/>
      <c r="G12" s="61"/>
      <c r="H12" s="61"/>
      <c r="I12" s="62"/>
      <c r="J12" s="54"/>
      <c r="K12" s="54"/>
      <c r="L12" s="51"/>
      <c r="M12" s="52"/>
      <c r="N12" s="54"/>
      <c r="O12" s="54"/>
      <c r="P12" s="54"/>
      <c r="Q12" s="54"/>
      <c r="R12" s="54"/>
      <c r="S12" s="54"/>
      <c r="T12" s="51"/>
      <c r="U12" s="51"/>
      <c r="V12" s="51"/>
      <c r="W12" s="51"/>
      <c r="X12" s="51"/>
      <c r="Y12" s="51"/>
      <c r="Z12" s="51"/>
    </row>
    <row r="13" spans="1:26" s="55" customFormat="1" ht="39" hidden="1" thickBot="1" x14ac:dyDescent="0.25">
      <c r="A13" s="51"/>
      <c r="B13" s="63"/>
      <c r="C13" s="66" t="s">
        <v>55</v>
      </c>
      <c r="D13" s="67" t="s">
        <v>53</v>
      </c>
      <c r="E13" s="58"/>
      <c r="F13" s="61"/>
      <c r="G13" s="61"/>
      <c r="H13" s="61"/>
      <c r="I13" s="62"/>
      <c r="J13" s="54"/>
      <c r="K13" s="54"/>
      <c r="L13" s="51"/>
      <c r="M13" s="52"/>
      <c r="N13" s="54"/>
      <c r="O13" s="54"/>
      <c r="P13" s="54"/>
      <c r="Q13" s="54"/>
      <c r="R13" s="54"/>
      <c r="S13" s="54"/>
      <c r="T13" s="51"/>
      <c r="U13" s="51"/>
      <c r="V13" s="51"/>
      <c r="W13" s="51"/>
      <c r="X13" s="51"/>
      <c r="Y13" s="51"/>
      <c r="Z13" s="51"/>
    </row>
    <row r="14" spans="1:26" s="55" customFormat="1" ht="26.25" hidden="1" thickBot="1" x14ac:dyDescent="0.25">
      <c r="A14" s="51"/>
      <c r="B14" s="63"/>
      <c r="C14" s="67" t="s">
        <v>121</v>
      </c>
      <c r="D14" s="68"/>
      <c r="E14" s="58"/>
      <c r="F14" s="61"/>
      <c r="G14" s="61"/>
      <c r="H14" s="61"/>
      <c r="I14" s="62"/>
      <c r="J14" s="54"/>
      <c r="K14" s="54"/>
      <c r="L14" s="51"/>
      <c r="M14" s="52"/>
      <c r="N14" s="54"/>
      <c r="O14" s="54"/>
      <c r="P14" s="54"/>
      <c r="Q14" s="54"/>
      <c r="R14" s="54"/>
      <c r="S14" s="54"/>
      <c r="T14" s="51"/>
      <c r="U14" s="51"/>
      <c r="V14" s="51"/>
      <c r="W14" s="51"/>
      <c r="X14" s="51"/>
      <c r="Y14" s="51"/>
      <c r="Z14" s="51"/>
    </row>
    <row r="15" spans="1:26" s="55" customFormat="1" ht="39" hidden="1" thickBot="1" x14ac:dyDescent="0.25">
      <c r="A15" s="51"/>
      <c r="B15" s="63"/>
      <c r="C15" s="69" t="s">
        <v>21</v>
      </c>
      <c r="D15" s="67"/>
      <c r="E15" s="58"/>
      <c r="F15" s="61"/>
      <c r="G15" s="61"/>
      <c r="H15" s="61"/>
      <c r="I15" s="62"/>
      <c r="J15" s="54"/>
      <c r="K15" s="54"/>
      <c r="L15" s="51"/>
      <c r="M15" s="52"/>
      <c r="N15" s="54"/>
      <c r="O15" s="54"/>
      <c r="P15" s="54"/>
      <c r="Q15" s="54"/>
      <c r="R15" s="54"/>
      <c r="S15" s="54"/>
      <c r="T15" s="51"/>
      <c r="U15" s="51"/>
      <c r="V15" s="51"/>
      <c r="W15" s="51"/>
      <c r="X15" s="51"/>
      <c r="Y15" s="51"/>
      <c r="Z15" s="51"/>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767"/>
      <c r="B17" s="697"/>
      <c r="C17" s="698"/>
      <c r="D17" s="773" t="s">
        <v>56</v>
      </c>
      <c r="E17" s="774"/>
      <c r="F17" s="774"/>
      <c r="G17" s="774"/>
      <c r="H17" s="774"/>
      <c r="I17" s="774"/>
      <c r="J17" s="774"/>
      <c r="K17" s="774"/>
      <c r="L17" s="774"/>
      <c r="M17" s="774"/>
      <c r="N17" s="774"/>
      <c r="O17" s="774"/>
      <c r="P17" s="774"/>
      <c r="Q17" s="774"/>
      <c r="R17" s="774"/>
      <c r="S17" s="774"/>
      <c r="T17" s="774"/>
      <c r="U17" s="774"/>
      <c r="V17" s="774"/>
      <c r="W17" s="775"/>
      <c r="X17" s="90" t="s">
        <v>57</v>
      </c>
      <c r="Z17" s="1"/>
    </row>
    <row r="18" spans="1:27" ht="27.75" customHeight="1" x14ac:dyDescent="0.25">
      <c r="A18" s="768"/>
      <c r="B18" s="769"/>
      <c r="C18" s="770"/>
      <c r="D18" s="776"/>
      <c r="E18" s="777"/>
      <c r="F18" s="777"/>
      <c r="G18" s="777"/>
      <c r="H18" s="777"/>
      <c r="I18" s="777"/>
      <c r="J18" s="777"/>
      <c r="K18" s="777"/>
      <c r="L18" s="777"/>
      <c r="M18" s="777"/>
      <c r="N18" s="777"/>
      <c r="O18" s="777"/>
      <c r="P18" s="777"/>
      <c r="Q18" s="777"/>
      <c r="R18" s="777"/>
      <c r="S18" s="777"/>
      <c r="T18" s="777"/>
      <c r="U18" s="777"/>
      <c r="V18" s="777"/>
      <c r="W18" s="778"/>
      <c r="X18" s="141" t="s">
        <v>1034</v>
      </c>
      <c r="Z18" s="1"/>
    </row>
    <row r="19" spans="1:27" ht="27.75" customHeight="1" x14ac:dyDescent="0.25">
      <c r="A19" s="768"/>
      <c r="B19" s="769"/>
      <c r="C19" s="770"/>
      <c r="D19" s="776"/>
      <c r="E19" s="777"/>
      <c r="F19" s="777"/>
      <c r="G19" s="777"/>
      <c r="H19" s="777"/>
      <c r="I19" s="777"/>
      <c r="J19" s="777"/>
      <c r="K19" s="777"/>
      <c r="L19" s="777"/>
      <c r="M19" s="777"/>
      <c r="N19" s="777"/>
      <c r="O19" s="777"/>
      <c r="P19" s="777"/>
      <c r="Q19" s="777"/>
      <c r="R19" s="777"/>
      <c r="S19" s="777"/>
      <c r="T19" s="777"/>
      <c r="U19" s="777"/>
      <c r="V19" s="777"/>
      <c r="W19" s="778"/>
      <c r="X19" s="142" t="s">
        <v>1037</v>
      </c>
      <c r="Z19" s="1"/>
    </row>
    <row r="20" spans="1:27" ht="27.75" customHeight="1" thickBot="1" x14ac:dyDescent="0.3">
      <c r="A20" s="771"/>
      <c r="B20" s="655"/>
      <c r="C20" s="772"/>
      <c r="D20" s="779"/>
      <c r="E20" s="780"/>
      <c r="F20" s="780"/>
      <c r="G20" s="780"/>
      <c r="H20" s="780"/>
      <c r="I20" s="780"/>
      <c r="J20" s="780"/>
      <c r="K20" s="780"/>
      <c r="L20" s="780"/>
      <c r="M20" s="780"/>
      <c r="N20" s="780"/>
      <c r="O20" s="780"/>
      <c r="P20" s="780"/>
      <c r="Q20" s="780"/>
      <c r="R20" s="780"/>
      <c r="S20" s="780"/>
      <c r="T20" s="780"/>
      <c r="U20" s="780"/>
      <c r="V20" s="780"/>
      <c r="W20" s="781"/>
      <c r="X20" s="91"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2"/>
      <c r="W21" s="20"/>
      <c r="X21" s="21"/>
    </row>
    <row r="22" spans="1:27" ht="63" customHeight="1" thickBot="1" x14ac:dyDescent="0.3">
      <c r="A22" s="857" t="s">
        <v>59</v>
      </c>
      <c r="B22" s="858"/>
      <c r="C22" s="859"/>
      <c r="D22" s="23"/>
      <c r="E22" s="871" t="str">
        <f>CONCATENATE("INFORME DE SEGUIMIENTO DEL PROCESO ",A23)</f>
        <v>INFORME DE SEGUIMIENTO DEL PROCESO MEJORAMIENTO INTEGRAL Y CONTINUO</v>
      </c>
      <c r="F22" s="872"/>
      <c r="G22" s="21"/>
      <c r="H22" s="863" t="s">
        <v>60</v>
      </c>
      <c r="I22" s="864"/>
      <c r="J22" s="865"/>
      <c r="K22" s="83"/>
      <c r="L22" s="87"/>
      <c r="M22" s="87"/>
      <c r="N22" s="87"/>
      <c r="O22" s="87"/>
      <c r="P22" s="87"/>
      <c r="Q22" s="87"/>
      <c r="R22" s="87"/>
      <c r="S22" s="87"/>
      <c r="T22" s="87"/>
      <c r="U22" s="87"/>
      <c r="V22" s="87"/>
      <c r="W22" s="87"/>
      <c r="X22" s="86"/>
    </row>
    <row r="23" spans="1:27" ht="53.25" customHeight="1" thickBot="1" x14ac:dyDescent="0.3">
      <c r="A23" s="874" t="s">
        <v>21</v>
      </c>
      <c r="B23" s="875"/>
      <c r="C23" s="876"/>
      <c r="D23" s="23"/>
      <c r="E23" s="93" t="s">
        <v>144</v>
      </c>
      <c r="F23" s="94">
        <f>COUNTA(E31:E40)</f>
        <v>0</v>
      </c>
      <c r="G23" s="21"/>
      <c r="H23" s="866" t="s">
        <v>66</v>
      </c>
      <c r="I23" s="867"/>
      <c r="J23" s="94">
        <f>COUNTIF(I32:I39,"Acción correctiva")</f>
        <v>0</v>
      </c>
      <c r="K23" s="88"/>
      <c r="L23" s="87"/>
      <c r="M23" s="87"/>
      <c r="N23" s="87"/>
      <c r="O23" s="87"/>
      <c r="P23" s="87"/>
      <c r="Q23" s="87"/>
      <c r="R23" s="87"/>
      <c r="S23" s="87"/>
      <c r="T23" s="87"/>
      <c r="U23" s="86"/>
      <c r="V23" s="86"/>
      <c r="W23" s="23"/>
      <c r="X23" s="86"/>
    </row>
    <row r="24" spans="1:27" ht="48.75" customHeight="1" thickBot="1" x14ac:dyDescent="0.4">
      <c r="A24" s="27"/>
      <c r="B24" s="23"/>
      <c r="C24" s="23"/>
      <c r="D24" s="28"/>
      <c r="E24" s="95" t="s">
        <v>61</v>
      </c>
      <c r="F24" s="96">
        <f>COUNTA(H31:H40)</f>
        <v>0</v>
      </c>
      <c r="G24" s="24"/>
      <c r="H24" s="868" t="s">
        <v>149</v>
      </c>
      <c r="I24" s="869"/>
      <c r="J24" s="99">
        <f>COUNTIF(I32:I39,"Acción Preventiva y/o de mejora")</f>
        <v>0</v>
      </c>
      <c r="K24" s="88"/>
      <c r="L24" s="87"/>
      <c r="M24" s="87"/>
      <c r="N24" s="87"/>
      <c r="O24" s="87"/>
      <c r="P24" s="87"/>
      <c r="Q24" s="87"/>
      <c r="R24" s="88"/>
      <c r="S24" s="88"/>
      <c r="T24" s="88"/>
      <c r="U24" s="86"/>
      <c r="V24" s="86"/>
      <c r="W24" s="23"/>
      <c r="X24" s="86"/>
    </row>
    <row r="25" spans="1:27" ht="53.25" customHeight="1" x14ac:dyDescent="0.35">
      <c r="A25" s="27"/>
      <c r="B25" s="23"/>
      <c r="C25" s="23"/>
      <c r="D25" s="33"/>
      <c r="E25" s="97" t="s">
        <v>145</v>
      </c>
      <c r="F25" s="96">
        <f>COUNTIF(W31:W40, "Vencida")</f>
        <v>0</v>
      </c>
      <c r="G25" s="24"/>
      <c r="H25" s="870"/>
      <c r="I25" s="870"/>
      <c r="J25" s="89"/>
      <c r="K25" s="88"/>
      <c r="L25" s="87"/>
      <c r="M25" s="87"/>
      <c r="N25" s="87"/>
      <c r="O25" s="87"/>
      <c r="P25" s="87"/>
      <c r="Q25" s="87"/>
      <c r="R25" s="88"/>
      <c r="S25" s="88"/>
      <c r="T25" s="88"/>
      <c r="U25" s="86"/>
      <c r="V25" s="86"/>
      <c r="W25" s="23"/>
      <c r="X25" s="47"/>
    </row>
    <row r="26" spans="1:27" ht="48.75" customHeight="1" x14ac:dyDescent="0.35">
      <c r="A26" s="27"/>
      <c r="B26" s="23"/>
      <c r="C26" s="23"/>
      <c r="D26" s="28"/>
      <c r="E26" s="97" t="s">
        <v>146</v>
      </c>
      <c r="F26" s="270">
        <f>COUNTIF(W31:W40, "En ejecución")</f>
        <v>0</v>
      </c>
      <c r="G26" s="24"/>
      <c r="H26" s="870"/>
      <c r="I26" s="870"/>
      <c r="J26" s="139"/>
      <c r="K26" s="89"/>
      <c r="L26" s="87"/>
      <c r="M26" s="87"/>
      <c r="N26" s="87"/>
      <c r="O26" s="87"/>
      <c r="P26" s="87"/>
      <c r="Q26" s="87"/>
      <c r="R26" s="88"/>
      <c r="S26" s="88"/>
      <c r="T26" s="88"/>
      <c r="U26" s="86"/>
      <c r="V26" s="86"/>
      <c r="W26" s="23"/>
      <c r="X26" s="47"/>
    </row>
    <row r="27" spans="1:27" ht="51" customHeight="1" thickBot="1" x14ac:dyDescent="0.4">
      <c r="A27" s="27"/>
      <c r="B27" s="23"/>
      <c r="C27" s="23"/>
      <c r="D27" s="33"/>
      <c r="E27" s="98" t="s">
        <v>148</v>
      </c>
      <c r="F27" s="99">
        <f>COUNTIF(W31:W40, "Cerrada")</f>
        <v>0</v>
      </c>
      <c r="G27" s="24"/>
      <c r="H27" s="25"/>
      <c r="I27" s="85"/>
      <c r="J27" s="84"/>
      <c r="K27" s="84"/>
      <c r="L27" s="87"/>
      <c r="M27" s="87"/>
      <c r="N27" s="87"/>
      <c r="O27" s="87"/>
      <c r="P27" s="87"/>
      <c r="Q27" s="87"/>
      <c r="R27" s="88"/>
      <c r="S27" s="88"/>
      <c r="T27" s="88"/>
      <c r="U27" s="86"/>
      <c r="V27" s="86"/>
      <c r="W27" s="23"/>
      <c r="X27" s="47"/>
    </row>
    <row r="28" spans="1:27" ht="41.25" customHeight="1" thickBot="1" x14ac:dyDescent="0.4">
      <c r="A28" s="27"/>
      <c r="B28" s="23"/>
      <c r="C28" s="23"/>
      <c r="D28" s="23"/>
      <c r="E28" s="79"/>
      <c r="F28" s="80"/>
      <c r="G28" s="24"/>
      <c r="H28" s="25"/>
      <c r="I28" s="81"/>
      <c r="J28" s="82"/>
      <c r="K28" s="81"/>
      <c r="L28" s="87"/>
      <c r="M28" s="87"/>
      <c r="N28" s="87"/>
      <c r="O28" s="87"/>
      <c r="P28" s="87"/>
      <c r="Q28" s="26"/>
      <c r="R28" s="20"/>
      <c r="S28" s="20"/>
      <c r="T28" s="20"/>
      <c r="U28" s="20"/>
      <c r="V28" s="20"/>
      <c r="W28" s="20"/>
      <c r="X28" s="20"/>
    </row>
    <row r="29" spans="1:27" s="73" customFormat="1" ht="45" customHeight="1" thickBot="1" x14ac:dyDescent="0.25">
      <c r="A29" s="791" t="s">
        <v>73</v>
      </c>
      <c r="B29" s="792"/>
      <c r="C29" s="792"/>
      <c r="D29" s="792"/>
      <c r="E29" s="792"/>
      <c r="F29" s="792"/>
      <c r="G29" s="793"/>
      <c r="H29" s="764" t="s">
        <v>74</v>
      </c>
      <c r="I29" s="765"/>
      <c r="J29" s="765"/>
      <c r="K29" s="765"/>
      <c r="L29" s="765"/>
      <c r="M29" s="765"/>
      <c r="N29" s="766"/>
      <c r="O29" s="782" t="s">
        <v>75</v>
      </c>
      <c r="P29" s="873"/>
      <c r="Q29" s="873"/>
      <c r="R29" s="873"/>
      <c r="S29" s="783"/>
      <c r="T29" s="784" t="s">
        <v>141</v>
      </c>
      <c r="U29" s="785"/>
      <c r="V29" s="785"/>
      <c r="W29" s="785"/>
      <c r="X29" s="786"/>
      <c r="Y29" s="75"/>
      <c r="Z29" s="76"/>
      <c r="AA29" s="77"/>
    </row>
    <row r="30" spans="1:27" ht="63" customHeight="1" thickBot="1" x14ac:dyDescent="0.3">
      <c r="A30" s="153" t="s">
        <v>147</v>
      </c>
      <c r="B30" s="154" t="s">
        <v>3</v>
      </c>
      <c r="C30" s="154" t="s">
        <v>77</v>
      </c>
      <c r="D30" s="154" t="s">
        <v>133</v>
      </c>
      <c r="E30" s="154" t="s">
        <v>134</v>
      </c>
      <c r="F30" s="154" t="s">
        <v>135</v>
      </c>
      <c r="G30" s="155" t="s">
        <v>136</v>
      </c>
      <c r="H30" s="156" t="s">
        <v>139</v>
      </c>
      <c r="I30" s="154" t="s">
        <v>5</v>
      </c>
      <c r="J30" s="154" t="s">
        <v>78</v>
      </c>
      <c r="K30" s="157" t="s">
        <v>79</v>
      </c>
      <c r="L30" s="157" t="s">
        <v>81</v>
      </c>
      <c r="M30" s="157" t="s">
        <v>82</v>
      </c>
      <c r="N30" s="158" t="s">
        <v>83</v>
      </c>
      <c r="O30" s="833" t="s">
        <v>84</v>
      </c>
      <c r="P30" s="834"/>
      <c r="Q30" s="834"/>
      <c r="R30" s="835"/>
      <c r="S30" s="158" t="s">
        <v>85</v>
      </c>
      <c r="T30" s="159" t="s">
        <v>84</v>
      </c>
      <c r="U30" s="157" t="s">
        <v>85</v>
      </c>
      <c r="V30" s="157" t="s">
        <v>158</v>
      </c>
      <c r="W30" s="157" t="s">
        <v>86</v>
      </c>
      <c r="X30" s="158" t="s">
        <v>155</v>
      </c>
      <c r="Y30" s="74"/>
      <c r="Z30" s="78"/>
      <c r="AA30" s="78"/>
    </row>
    <row r="33" spans="1:26" x14ac:dyDescent="0.25">
      <c r="A33" s="51"/>
      <c r="B33" s="51"/>
      <c r="C33" s="51"/>
      <c r="D33" s="51"/>
      <c r="E33" s="53"/>
      <c r="F33" s="51"/>
      <c r="G33" s="53"/>
      <c r="H33" s="53"/>
      <c r="I33" s="51"/>
      <c r="J33" s="51"/>
      <c r="K33" s="51"/>
      <c r="L33" s="51"/>
      <c r="M33" s="51"/>
      <c r="N33" s="51"/>
      <c r="O33" s="51"/>
      <c r="P33" s="51"/>
      <c r="Q33" s="51"/>
      <c r="R33" s="51"/>
      <c r="S33" s="51"/>
      <c r="T33" s="276"/>
      <c r="U33" s="276"/>
      <c r="V33" s="15"/>
      <c r="W33" s="13"/>
      <c r="X33" s="16"/>
      <c r="Y33" s="1"/>
      <c r="Z33" s="1"/>
    </row>
    <row r="34" spans="1:26" x14ac:dyDescent="0.25">
      <c r="A34" s="51"/>
      <c r="B34" s="51"/>
      <c r="C34" s="51"/>
      <c r="D34" s="51"/>
      <c r="E34" s="53"/>
      <c r="F34" s="51"/>
      <c r="G34" s="53"/>
      <c r="H34" s="53"/>
      <c r="I34" s="51"/>
      <c r="J34" s="51"/>
      <c r="K34" s="51"/>
      <c r="L34" s="51"/>
      <c r="M34" s="51"/>
      <c r="N34" s="51"/>
      <c r="O34" s="51"/>
      <c r="P34" s="51"/>
      <c r="Q34" s="51"/>
      <c r="R34" s="51"/>
      <c r="S34" s="51"/>
      <c r="T34" s="276"/>
      <c r="U34" s="276"/>
      <c r="V34" s="15"/>
      <c r="W34" s="13"/>
      <c r="X34" s="16"/>
      <c r="Y34" s="1"/>
      <c r="Z34" s="1"/>
    </row>
    <row r="35" spans="1:26" x14ac:dyDescent="0.25">
      <c r="A35" s="1"/>
      <c r="B35" s="1"/>
      <c r="C35" s="1"/>
      <c r="D35" s="1"/>
      <c r="E35" s="16"/>
      <c r="F35" s="1"/>
      <c r="G35" s="16"/>
      <c r="H35" s="16"/>
      <c r="I35" s="1"/>
      <c r="J35" s="1"/>
      <c r="K35" s="1"/>
      <c r="L35" s="1"/>
      <c r="M35" s="1"/>
      <c r="N35" s="1"/>
      <c r="O35" s="1"/>
      <c r="P35" s="1"/>
      <c r="Q35" s="1"/>
      <c r="R35" s="1"/>
      <c r="S35" s="1"/>
      <c r="T35" s="15"/>
      <c r="U35" s="15"/>
      <c r="V35" s="15"/>
      <c r="W35" s="13"/>
      <c r="X35" s="16"/>
      <c r="Y35" s="1"/>
      <c r="Z35" s="1"/>
    </row>
    <row r="36" spans="1:26" x14ac:dyDescent="0.25">
      <c r="A36" s="1"/>
      <c r="B36" s="1"/>
      <c r="C36" s="1"/>
      <c r="D36" s="1"/>
      <c r="E36" s="16"/>
      <c r="F36" s="1"/>
      <c r="G36" s="16"/>
      <c r="H36" s="16"/>
      <c r="I36" s="1"/>
      <c r="J36" s="1"/>
      <c r="K36" s="1"/>
      <c r="L36" s="1"/>
      <c r="M36" s="1"/>
      <c r="N36" s="1"/>
      <c r="O36" s="1"/>
      <c r="P36" s="1"/>
      <c r="Q36" s="1"/>
      <c r="R36" s="1"/>
      <c r="S36" s="1"/>
      <c r="T36" s="15"/>
      <c r="U36" s="15"/>
      <c r="V36" s="15"/>
      <c r="W36" s="13"/>
      <c r="X36" s="16"/>
      <c r="Y36" s="1"/>
      <c r="Z36" s="1"/>
    </row>
    <row r="37" spans="1:26" x14ac:dyDescent="0.25">
      <c r="A37" s="1"/>
      <c r="B37" s="1"/>
      <c r="C37" s="1"/>
      <c r="D37" s="1"/>
      <c r="E37" s="16"/>
      <c r="F37" s="1"/>
      <c r="G37" s="16"/>
      <c r="H37" s="16"/>
      <c r="I37" s="1"/>
      <c r="J37" s="1"/>
      <c r="K37" s="1"/>
      <c r="L37" s="1"/>
      <c r="M37" s="1"/>
      <c r="N37" s="1"/>
      <c r="O37" s="1"/>
      <c r="P37" s="1"/>
      <c r="Q37" s="1"/>
      <c r="R37" s="1"/>
      <c r="S37" s="1"/>
      <c r="T37" s="15"/>
      <c r="U37" s="15"/>
      <c r="V37" s="15"/>
      <c r="W37" s="13"/>
      <c r="X37" s="16"/>
      <c r="Y37" s="1"/>
      <c r="Z37" s="1"/>
    </row>
    <row r="38" spans="1:26" x14ac:dyDescent="0.25">
      <c r="A38" s="1"/>
      <c r="B38" s="1"/>
      <c r="C38" s="1"/>
      <c r="D38" s="1"/>
      <c r="E38" s="16"/>
      <c r="F38" s="1"/>
      <c r="G38" s="16"/>
      <c r="H38" s="16"/>
      <c r="I38" s="1"/>
      <c r="J38" s="1"/>
      <c r="K38" s="1"/>
      <c r="L38" s="1"/>
      <c r="M38" s="1"/>
      <c r="N38" s="1"/>
      <c r="O38" s="1"/>
      <c r="P38" s="1"/>
      <c r="Q38" s="1"/>
      <c r="R38" s="1"/>
      <c r="S38" s="1"/>
      <c r="T38" s="15"/>
      <c r="U38" s="15"/>
      <c r="V38" s="15"/>
      <c r="W38" s="13"/>
      <c r="X38" s="16"/>
      <c r="Y38" s="1"/>
      <c r="Z38" s="1"/>
    </row>
    <row r="39" spans="1:26" x14ac:dyDescent="0.25">
      <c r="A39" s="1"/>
      <c r="B39" s="1"/>
      <c r="C39" s="1"/>
      <c r="D39" s="1"/>
      <c r="E39" s="16"/>
      <c r="F39" s="1"/>
      <c r="G39" s="16"/>
      <c r="H39" s="16"/>
      <c r="I39" s="1"/>
      <c r="J39" s="1"/>
      <c r="K39" s="1"/>
      <c r="L39" s="1"/>
      <c r="M39" s="1"/>
      <c r="N39" s="1"/>
      <c r="O39" s="1"/>
      <c r="P39" s="1"/>
      <c r="Q39" s="1"/>
      <c r="R39" s="1"/>
      <c r="S39" s="1"/>
      <c r="T39" s="15"/>
      <c r="U39" s="15"/>
      <c r="V39" s="15"/>
      <c r="W39" s="13"/>
      <c r="X39" s="16"/>
      <c r="Y39" s="1"/>
      <c r="Z39" s="1"/>
    </row>
    <row r="40" spans="1:26" x14ac:dyDescent="0.25">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6" x14ac:dyDescent="0.25">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6" x14ac:dyDescent="0.25">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15"/>
      <c r="U86" s="15"/>
      <c r="V86" s="15"/>
      <c r="W86" s="13"/>
      <c r="X86" s="16"/>
      <c r="Y86" s="1"/>
      <c r="Z86" s="1"/>
    </row>
    <row r="87" spans="1:26" x14ac:dyDescent="0.25">
      <c r="A87" s="1"/>
      <c r="B87" s="1"/>
      <c r="C87" s="1"/>
      <c r="D87" s="1"/>
      <c r="E87" s="16"/>
      <c r="F87" s="1"/>
      <c r="G87" s="16"/>
      <c r="H87" s="16"/>
      <c r="I87" s="1"/>
      <c r="J87" s="1"/>
      <c r="K87" s="1"/>
      <c r="L87" s="1"/>
      <c r="M87" s="1"/>
      <c r="N87" s="1"/>
      <c r="O87" s="1"/>
      <c r="P87" s="1"/>
      <c r="Q87" s="1"/>
      <c r="R87" s="1"/>
      <c r="S87" s="1"/>
      <c r="T87" s="15"/>
      <c r="U87" s="15"/>
      <c r="V87" s="15"/>
      <c r="W87" s="13"/>
      <c r="X87" s="16"/>
      <c r="Y87" s="1"/>
      <c r="Z87" s="1"/>
    </row>
    <row r="88" spans="1:26" x14ac:dyDescent="0.25">
      <c r="A88" s="1"/>
      <c r="B88" s="1"/>
      <c r="C88" s="1"/>
      <c r="D88" s="1"/>
      <c r="E88" s="16"/>
      <c r="F88" s="1"/>
      <c r="G88" s="16"/>
      <c r="H88" s="16"/>
      <c r="I88" s="1"/>
      <c r="J88" s="1"/>
      <c r="K88" s="1"/>
      <c r="L88" s="1"/>
      <c r="M88" s="1"/>
      <c r="N88" s="1"/>
      <c r="O88" s="1"/>
      <c r="P88" s="1"/>
      <c r="Q88" s="1"/>
      <c r="R88" s="1"/>
      <c r="S88" s="1"/>
      <c r="T88" s="15"/>
      <c r="U88" s="15"/>
      <c r="V88" s="15"/>
      <c r="W88" s="13"/>
      <c r="X88" s="16"/>
      <c r="Y88" s="1"/>
      <c r="Z88" s="1"/>
    </row>
    <row r="89" spans="1:26" x14ac:dyDescent="0.25">
      <c r="A89" s="1"/>
      <c r="B89" s="1"/>
      <c r="C89" s="1"/>
      <c r="D89" s="1"/>
      <c r="E89" s="16"/>
      <c r="F89" s="1"/>
      <c r="G89" s="16"/>
      <c r="H89" s="16"/>
      <c r="I89" s="1"/>
      <c r="J89" s="1"/>
      <c r="K89" s="1"/>
      <c r="L89" s="1"/>
      <c r="M89" s="1"/>
      <c r="N89" s="1"/>
      <c r="O89" s="1"/>
      <c r="P89" s="1"/>
      <c r="Q89" s="1"/>
      <c r="R89" s="1"/>
      <c r="S89" s="1"/>
      <c r="T89" s="15"/>
      <c r="U89" s="15"/>
      <c r="V89" s="15"/>
      <c r="W89" s="13"/>
      <c r="X89" s="16"/>
      <c r="Y89" s="1"/>
      <c r="Z89" s="1"/>
    </row>
    <row r="90" spans="1:26" x14ac:dyDescent="0.25">
      <c r="A90" s="1"/>
      <c r="B90" s="1"/>
      <c r="C90" s="1"/>
      <c r="D90" s="1"/>
      <c r="E90" s="16"/>
      <c r="F90" s="1"/>
      <c r="G90" s="16"/>
      <c r="H90" s="16"/>
      <c r="I90" s="1"/>
      <c r="J90" s="1"/>
      <c r="K90" s="1"/>
      <c r="L90" s="1"/>
      <c r="M90" s="1"/>
      <c r="N90" s="1"/>
      <c r="O90" s="1"/>
      <c r="P90" s="1"/>
      <c r="Q90" s="1"/>
      <c r="R90" s="1"/>
      <c r="S90" s="1"/>
      <c r="T90" s="15"/>
      <c r="U90" s="15"/>
      <c r="V90" s="15"/>
      <c r="W90" s="13"/>
      <c r="X90" s="16"/>
      <c r="Y90" s="1"/>
      <c r="Z90" s="1"/>
    </row>
    <row r="91" spans="1:26" x14ac:dyDescent="0.25">
      <c r="A91" s="1"/>
      <c r="B91" s="1"/>
      <c r="C91" s="1"/>
      <c r="D91" s="1"/>
      <c r="E91" s="16"/>
      <c r="F91" s="1"/>
      <c r="G91" s="16"/>
      <c r="H91" s="16"/>
      <c r="I91" s="1"/>
      <c r="J91" s="1"/>
      <c r="K91" s="1"/>
      <c r="L91" s="1"/>
      <c r="M91" s="1"/>
      <c r="N91" s="1"/>
      <c r="O91" s="1"/>
      <c r="P91" s="1"/>
      <c r="Q91" s="1"/>
      <c r="R91" s="1"/>
      <c r="S91" s="1"/>
      <c r="T91" s="15"/>
      <c r="U91" s="15"/>
      <c r="V91" s="15"/>
      <c r="W91" s="13"/>
      <c r="X91" s="16"/>
      <c r="Y91" s="1"/>
      <c r="Z91" s="1"/>
    </row>
    <row r="92" spans="1:26" x14ac:dyDescent="0.25">
      <c r="A92" s="1"/>
      <c r="B92" s="1"/>
      <c r="C92" s="1"/>
      <c r="D92" s="1"/>
      <c r="E92" s="1"/>
      <c r="F92" s="1"/>
      <c r="G92" s="1"/>
      <c r="H92" s="1"/>
      <c r="I92" s="1"/>
      <c r="J92" s="1"/>
      <c r="K92" s="1"/>
      <c r="L92" s="1"/>
      <c r="M92" s="1"/>
      <c r="N92" s="1"/>
      <c r="O92" s="1"/>
      <c r="P92" s="1"/>
      <c r="Q92" s="1"/>
      <c r="R92" s="1"/>
      <c r="S92" s="1"/>
      <c r="T92" s="1"/>
      <c r="U92" s="1"/>
      <c r="V92" s="1"/>
      <c r="W92" s="13"/>
      <c r="X92" s="1"/>
      <c r="Y92" s="1"/>
      <c r="Z92" s="1"/>
    </row>
    <row r="93" spans="1:26" x14ac:dyDescent="0.25">
      <c r="W93" s="13"/>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row r="914" spans="23:23" x14ac:dyDescent="0.25">
      <c r="W914" s="13"/>
    </row>
    <row r="915" spans="23:23" x14ac:dyDescent="0.25">
      <c r="W915" s="13"/>
    </row>
    <row r="916" spans="23:23" x14ac:dyDescent="0.25">
      <c r="W916" s="13"/>
    </row>
    <row r="917" spans="23:23" x14ac:dyDescent="0.25">
      <c r="W917" s="13"/>
    </row>
    <row r="918" spans="23:23" x14ac:dyDescent="0.25">
      <c r="W918" s="13"/>
    </row>
  </sheetData>
  <mergeCells count="15">
    <mergeCell ref="A17:C20"/>
    <mergeCell ref="D17:W20"/>
    <mergeCell ref="A22:C22"/>
    <mergeCell ref="E22:F22"/>
    <mergeCell ref="H22:J22"/>
    <mergeCell ref="A23:C23"/>
    <mergeCell ref="H23:I23"/>
    <mergeCell ref="H24:I24"/>
    <mergeCell ref="H25:I25"/>
    <mergeCell ref="H26:I26"/>
    <mergeCell ref="A29:G29"/>
    <mergeCell ref="H29:N29"/>
    <mergeCell ref="O29:S29"/>
    <mergeCell ref="T29:X29"/>
    <mergeCell ref="O30:R30"/>
  </mergeCells>
  <dataValidations count="1">
    <dataValidation type="list" allowBlank="1" showErrorMessage="1" sqref="A23">
      <formula1>PROCESOS</formula1>
    </dataValidation>
  </dataValidation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00"/>
  <sheetViews>
    <sheetView showGridLines="0" workbookViewId="0"/>
  </sheetViews>
  <sheetFormatPr baseColWidth="10" defaultColWidth="14.42578125" defaultRowHeight="15" customHeight="1" x14ac:dyDescent="0.25"/>
  <cols>
    <col min="1" max="1" width="11.42578125" customWidth="1"/>
    <col min="2" max="2" width="45.140625" customWidth="1"/>
    <col min="3" max="3" width="33" customWidth="1"/>
    <col min="4" max="4" width="24.5703125" customWidth="1"/>
    <col min="5" max="5" width="13.85546875" customWidth="1"/>
    <col min="6" max="6" width="10" customWidth="1"/>
    <col min="7" max="7" width="22.42578125" customWidth="1"/>
    <col min="8" max="8" width="49.28515625" customWidth="1"/>
    <col min="9" max="18" width="9.42578125" customWidth="1"/>
    <col min="19" max="26" width="12.5703125" customWidth="1"/>
  </cols>
  <sheetData>
    <row r="1" spans="1:8" x14ac:dyDescent="0.25">
      <c r="A1" s="3" t="s">
        <v>0</v>
      </c>
      <c r="B1" s="4" t="s">
        <v>1</v>
      </c>
      <c r="C1" s="4" t="s">
        <v>2</v>
      </c>
      <c r="D1" s="6" t="s">
        <v>7</v>
      </c>
      <c r="E1" s="6" t="s">
        <v>4</v>
      </c>
      <c r="F1" s="6" t="s">
        <v>6</v>
      </c>
      <c r="G1" s="6" t="s">
        <v>5</v>
      </c>
      <c r="H1" s="6" t="s">
        <v>3</v>
      </c>
    </row>
    <row r="2" spans="1:8" x14ac:dyDescent="0.25">
      <c r="A2" s="9" t="s">
        <v>87</v>
      </c>
      <c r="B2" s="10" t="s">
        <v>8</v>
      </c>
      <c r="C2" s="10" t="s">
        <v>9</v>
      </c>
      <c r="D2" s="10" t="s">
        <v>20</v>
      </c>
      <c r="E2" s="10" t="s">
        <v>11</v>
      </c>
      <c r="F2" s="9" t="s">
        <v>13</v>
      </c>
      <c r="G2" s="10" t="s">
        <v>12</v>
      </c>
      <c r="H2" s="10" t="s">
        <v>10</v>
      </c>
    </row>
    <row r="3" spans="1:8" x14ac:dyDescent="0.25">
      <c r="A3" s="9" t="s">
        <v>89</v>
      </c>
      <c r="B3" s="10" t="s">
        <v>14</v>
      </c>
      <c r="C3" s="10" t="s">
        <v>15</v>
      </c>
      <c r="D3" s="10" t="s">
        <v>26</v>
      </c>
      <c r="E3" s="10" t="s">
        <v>17</v>
      </c>
      <c r="F3" s="9" t="s">
        <v>19</v>
      </c>
      <c r="G3" s="10" t="s">
        <v>18</v>
      </c>
      <c r="H3" s="10" t="s">
        <v>16</v>
      </c>
    </row>
    <row r="4" spans="1:8" x14ac:dyDescent="0.25">
      <c r="A4" s="9" t="s">
        <v>91</v>
      </c>
      <c r="B4" s="10" t="s">
        <v>119</v>
      </c>
      <c r="C4" s="10" t="s">
        <v>22</v>
      </c>
      <c r="D4" s="10" t="s">
        <v>30</v>
      </c>
      <c r="E4" s="10"/>
      <c r="F4" s="9" t="s">
        <v>25</v>
      </c>
      <c r="G4" s="10" t="s">
        <v>24</v>
      </c>
      <c r="H4" s="10" t="s">
        <v>23</v>
      </c>
    </row>
    <row r="5" spans="1:8" x14ac:dyDescent="0.25">
      <c r="A5" s="9" t="s">
        <v>93</v>
      </c>
      <c r="B5" s="10" t="s">
        <v>117</v>
      </c>
      <c r="C5" s="10" t="s">
        <v>27</v>
      </c>
      <c r="D5" s="10" t="s">
        <v>34</v>
      </c>
      <c r="E5" s="10"/>
      <c r="F5" s="9" t="s">
        <v>72</v>
      </c>
      <c r="G5" s="10" t="s">
        <v>29</v>
      </c>
      <c r="H5" s="10" t="s">
        <v>28</v>
      </c>
    </row>
    <row r="6" spans="1:8" x14ac:dyDescent="0.25">
      <c r="A6" s="9" t="s">
        <v>95</v>
      </c>
      <c r="B6" s="10" t="s">
        <v>38</v>
      </c>
      <c r="C6" s="10" t="s">
        <v>31</v>
      </c>
      <c r="D6" s="10"/>
      <c r="E6" s="10"/>
      <c r="F6" s="9" t="s">
        <v>33</v>
      </c>
      <c r="H6" s="10" t="s">
        <v>32</v>
      </c>
    </row>
    <row r="7" spans="1:8" x14ac:dyDescent="0.25">
      <c r="A7" s="9" t="s">
        <v>97</v>
      </c>
      <c r="B7" s="10" t="s">
        <v>42</v>
      </c>
      <c r="C7" s="10" t="s">
        <v>35</v>
      </c>
      <c r="D7" s="10"/>
      <c r="E7" s="10"/>
      <c r="F7" s="9" t="s">
        <v>37</v>
      </c>
      <c r="H7" s="10" t="s">
        <v>36</v>
      </c>
    </row>
    <row r="8" spans="1:8" x14ac:dyDescent="0.25">
      <c r="A8" s="9" t="s">
        <v>99</v>
      </c>
      <c r="B8" s="10" t="s">
        <v>45</v>
      </c>
      <c r="C8" s="10" t="s">
        <v>39</v>
      </c>
      <c r="D8" s="10"/>
      <c r="E8" s="10"/>
      <c r="F8" s="9" t="s">
        <v>41</v>
      </c>
      <c r="H8" s="10" t="s">
        <v>40</v>
      </c>
    </row>
    <row r="9" spans="1:8" x14ac:dyDescent="0.25">
      <c r="A9" s="9" t="s">
        <v>101</v>
      </c>
      <c r="B9" s="10" t="s">
        <v>120</v>
      </c>
      <c r="C9" s="10" t="s">
        <v>43</v>
      </c>
      <c r="D9" s="10"/>
      <c r="E9" s="10"/>
      <c r="F9" s="9"/>
      <c r="H9" s="10" t="s">
        <v>44</v>
      </c>
    </row>
    <row r="10" spans="1:8" x14ac:dyDescent="0.25">
      <c r="A10" s="9" t="s">
        <v>103</v>
      </c>
      <c r="B10" s="10" t="s">
        <v>50</v>
      </c>
      <c r="C10" s="10" t="s">
        <v>46</v>
      </c>
      <c r="D10" s="10"/>
      <c r="E10" s="10"/>
      <c r="F10" s="9"/>
      <c r="H10" s="10" t="s">
        <v>122</v>
      </c>
    </row>
    <row r="11" spans="1:8" x14ac:dyDescent="0.25">
      <c r="A11" s="9" t="s">
        <v>105</v>
      </c>
      <c r="B11" s="10" t="s">
        <v>52</v>
      </c>
      <c r="C11" s="10" t="s">
        <v>48</v>
      </c>
      <c r="D11" s="11"/>
      <c r="E11" s="11"/>
      <c r="F11" s="12"/>
      <c r="H11" s="10" t="s">
        <v>47</v>
      </c>
    </row>
    <row r="12" spans="1:8" x14ac:dyDescent="0.25">
      <c r="A12" s="9" t="s">
        <v>107</v>
      </c>
      <c r="B12" s="10" t="s">
        <v>54</v>
      </c>
      <c r="C12" s="10" t="s">
        <v>118</v>
      </c>
      <c r="D12" s="11"/>
      <c r="E12" s="11"/>
      <c r="F12" s="12"/>
    </row>
    <row r="13" spans="1:8" x14ac:dyDescent="0.25">
      <c r="A13" s="9" t="s">
        <v>109</v>
      </c>
      <c r="B13" s="10" t="s">
        <v>55</v>
      </c>
      <c r="C13" s="10" t="s">
        <v>49</v>
      </c>
      <c r="D13" s="11"/>
      <c r="E13" s="11"/>
      <c r="F13" s="12"/>
    </row>
    <row r="14" spans="1:8" x14ac:dyDescent="0.25">
      <c r="A14" s="9" t="s">
        <v>111</v>
      </c>
      <c r="B14" s="10" t="s">
        <v>121</v>
      </c>
      <c r="C14" s="10" t="s">
        <v>51</v>
      </c>
      <c r="D14" s="11"/>
      <c r="E14" s="11"/>
      <c r="F14" s="12"/>
    </row>
    <row r="15" spans="1:8" x14ac:dyDescent="0.25">
      <c r="A15" s="9" t="s">
        <v>113</v>
      </c>
      <c r="B15" s="10" t="s">
        <v>21</v>
      </c>
      <c r="C15" s="10" t="s">
        <v>53</v>
      </c>
      <c r="D15" s="1"/>
      <c r="E15" s="11"/>
      <c r="F15" s="12"/>
    </row>
    <row r="16" spans="1:8" x14ac:dyDescent="0.25">
      <c r="A16" s="1"/>
      <c r="B16" s="1"/>
      <c r="C16" s="1"/>
      <c r="D16" s="1"/>
      <c r="E16" s="11"/>
      <c r="F16" s="12"/>
    </row>
    <row r="17" spans="1:6" x14ac:dyDescent="0.25">
      <c r="A17" s="1"/>
      <c r="B17" s="1"/>
      <c r="C17" s="1"/>
      <c r="D17" s="1"/>
      <c r="E17" s="11"/>
      <c r="F17" s="12"/>
    </row>
    <row r="18" spans="1:6" x14ac:dyDescent="0.25">
      <c r="A18" s="1"/>
      <c r="B18" s="1"/>
      <c r="C18" s="1"/>
      <c r="D18" s="1"/>
      <c r="E18" s="1"/>
      <c r="F18" s="1"/>
    </row>
    <row r="19" spans="1:6" x14ac:dyDescent="0.25">
      <c r="A19" s="1"/>
      <c r="B19" s="1"/>
      <c r="C19" s="1"/>
      <c r="D19" s="1"/>
      <c r="E19" s="1"/>
      <c r="F19" s="1"/>
    </row>
    <row r="20" spans="1:6" x14ac:dyDescent="0.25">
      <c r="A20" s="1"/>
      <c r="B20" s="1"/>
      <c r="C20" s="1"/>
      <c r="D20" s="1"/>
      <c r="E20" s="1"/>
      <c r="F20" s="1"/>
    </row>
    <row r="21" spans="1:6" x14ac:dyDescent="0.25">
      <c r="A21" s="1"/>
      <c r="B21" s="1"/>
      <c r="C21" s="1"/>
      <c r="D21" s="1"/>
      <c r="E21" s="1"/>
      <c r="F21" s="1"/>
    </row>
    <row r="22" spans="1:6" x14ac:dyDescent="0.25">
      <c r="A22" s="1"/>
      <c r="B22" s="1"/>
      <c r="C22" s="1"/>
      <c r="D22" s="1"/>
      <c r="E22" s="1"/>
      <c r="F22" s="1"/>
    </row>
    <row r="23" spans="1:6" x14ac:dyDescent="0.25">
      <c r="A23" s="1"/>
      <c r="B23" s="1"/>
      <c r="C23" s="1"/>
      <c r="D23" s="1"/>
      <c r="E23" s="1"/>
      <c r="F23" s="1"/>
    </row>
    <row r="24" spans="1:6" x14ac:dyDescent="0.25">
      <c r="A24" s="1"/>
      <c r="B24" s="1"/>
      <c r="C24" s="1"/>
      <c r="D24" s="1"/>
      <c r="E24" s="1"/>
      <c r="F24" s="1"/>
    </row>
    <row r="25" spans="1:6" x14ac:dyDescent="0.25">
      <c r="A25" s="1"/>
      <c r="B25" s="1"/>
      <c r="C25" s="1"/>
      <c r="D25" s="1"/>
      <c r="E25" s="1"/>
      <c r="F25" s="1"/>
    </row>
    <row r="26" spans="1:6" x14ac:dyDescent="0.25">
      <c r="A26" s="1"/>
      <c r="B26" s="1"/>
      <c r="C26" s="1"/>
      <c r="D26" s="1"/>
      <c r="E26" s="1"/>
      <c r="F26" s="1"/>
    </row>
    <row r="27" spans="1:6" x14ac:dyDescent="0.25">
      <c r="A27" s="1"/>
      <c r="B27" s="1"/>
      <c r="C27" s="1"/>
      <c r="D27" s="1"/>
      <c r="E27" s="1"/>
      <c r="F27" s="1"/>
    </row>
    <row r="28" spans="1:6" x14ac:dyDescent="0.25">
      <c r="A28" s="1"/>
      <c r="B28" s="1"/>
      <c r="C28" s="1"/>
      <c r="D28" s="1"/>
      <c r="E28" s="1"/>
      <c r="F28" s="1"/>
    </row>
    <row r="29" spans="1:6" x14ac:dyDescent="0.25">
      <c r="A29" s="1"/>
      <c r="B29" s="1"/>
      <c r="C29" s="1"/>
      <c r="D29" s="1"/>
      <c r="E29" s="1"/>
      <c r="F29" s="1"/>
    </row>
    <row r="30" spans="1:6" x14ac:dyDescent="0.25">
      <c r="A30" s="1"/>
      <c r="B30" s="1"/>
      <c r="C30" s="1"/>
      <c r="D30" s="1"/>
      <c r="E30" s="1"/>
      <c r="F30" s="1"/>
    </row>
    <row r="31" spans="1:6" x14ac:dyDescent="0.25">
      <c r="A31" s="1"/>
      <c r="B31" s="1"/>
      <c r="C31" s="1"/>
      <c r="D31" s="1"/>
      <c r="E31" s="1"/>
      <c r="F31" s="1"/>
    </row>
    <row r="32" spans="1:6" x14ac:dyDescent="0.25">
      <c r="A32" s="1"/>
      <c r="B32" s="1"/>
      <c r="C32" s="1"/>
      <c r="D32" s="1"/>
      <c r="E32" s="1"/>
      <c r="F32" s="1"/>
    </row>
    <row r="33" spans="1:6" x14ac:dyDescent="0.25">
      <c r="A33" s="1"/>
      <c r="B33" s="1"/>
      <c r="C33" s="1"/>
      <c r="D33" s="1"/>
      <c r="E33" s="1"/>
      <c r="F33" s="1"/>
    </row>
    <row r="34" spans="1:6" x14ac:dyDescent="0.25">
      <c r="A34" s="1"/>
      <c r="B34" s="1"/>
      <c r="C34" s="1"/>
      <c r="D34" s="1"/>
      <c r="E34" s="1"/>
      <c r="F34" s="1"/>
    </row>
    <row r="35" spans="1:6" x14ac:dyDescent="0.25">
      <c r="A35" s="1"/>
      <c r="B35" s="1"/>
      <c r="C35" s="1"/>
      <c r="D35" s="1"/>
      <c r="E35" s="1"/>
      <c r="F35" s="1"/>
    </row>
    <row r="36" spans="1:6" x14ac:dyDescent="0.25">
      <c r="A36" s="1"/>
      <c r="B36" s="1"/>
      <c r="C36" s="1"/>
      <c r="D36" s="1"/>
      <c r="E36" s="1"/>
      <c r="F36" s="1"/>
    </row>
    <row r="37" spans="1:6" x14ac:dyDescent="0.25">
      <c r="A37" s="1"/>
      <c r="B37" s="1"/>
      <c r="C37" s="1"/>
      <c r="D37" s="1"/>
      <c r="E37" s="1"/>
      <c r="F37" s="1"/>
    </row>
    <row r="38" spans="1:6" x14ac:dyDescent="0.25">
      <c r="A38" s="1"/>
      <c r="B38" s="1"/>
      <c r="C38" s="1"/>
      <c r="D38" s="1"/>
      <c r="E38" s="1"/>
      <c r="F38" s="1"/>
    </row>
    <row r="39" spans="1:6" x14ac:dyDescent="0.25">
      <c r="A39" s="1"/>
      <c r="B39" s="1"/>
      <c r="C39" s="1"/>
      <c r="D39" s="1"/>
      <c r="E39" s="1"/>
      <c r="F39" s="1"/>
    </row>
    <row r="40" spans="1:6" x14ac:dyDescent="0.25">
      <c r="A40" s="1"/>
      <c r="B40" s="1"/>
      <c r="C40" s="1"/>
      <c r="D40" s="1"/>
      <c r="E40" s="1"/>
      <c r="F40" s="1"/>
    </row>
    <row r="41" spans="1:6" x14ac:dyDescent="0.25">
      <c r="A41" s="1"/>
      <c r="B41" s="1"/>
      <c r="C41" s="1"/>
      <c r="D41" s="1"/>
      <c r="E41" s="1"/>
      <c r="F41" s="1"/>
    </row>
    <row r="42" spans="1:6" x14ac:dyDescent="0.25">
      <c r="A42" s="1"/>
      <c r="B42" s="1"/>
      <c r="C42" s="1"/>
      <c r="D42" s="1"/>
      <c r="E42" s="1"/>
      <c r="F42" s="1"/>
    </row>
    <row r="43" spans="1:6" x14ac:dyDescent="0.25">
      <c r="A43" s="1"/>
      <c r="B43" s="1"/>
      <c r="C43" s="1"/>
      <c r="D43" s="1"/>
      <c r="E43" s="1"/>
      <c r="F43" s="1"/>
    </row>
    <row r="44" spans="1:6" x14ac:dyDescent="0.25">
      <c r="A44" s="1"/>
      <c r="B44" s="1"/>
      <c r="C44" s="1"/>
      <c r="D44" s="1"/>
      <c r="E44" s="1"/>
      <c r="F44" s="1"/>
    </row>
    <row r="45" spans="1:6" x14ac:dyDescent="0.25">
      <c r="A45" s="1"/>
      <c r="B45" s="1"/>
      <c r="C45" s="1"/>
      <c r="D45" s="1"/>
      <c r="E45" s="1"/>
      <c r="F45" s="1"/>
    </row>
    <row r="46" spans="1:6" x14ac:dyDescent="0.25">
      <c r="A46" s="1"/>
      <c r="B46" s="1"/>
      <c r="C46" s="1"/>
      <c r="D46" s="1"/>
      <c r="E46" s="1"/>
      <c r="F46" s="1"/>
    </row>
    <row r="47" spans="1:6" x14ac:dyDescent="0.25">
      <c r="A47" s="1"/>
      <c r="B47" s="1"/>
      <c r="C47" s="1"/>
      <c r="D47" s="1"/>
      <c r="E47" s="1"/>
      <c r="F47" s="1"/>
    </row>
    <row r="48" spans="1:6" x14ac:dyDescent="0.25">
      <c r="A48" s="1"/>
      <c r="B48" s="1"/>
      <c r="C48" s="1"/>
      <c r="D48" s="1"/>
      <c r="E48" s="1"/>
      <c r="F48" s="1"/>
    </row>
    <row r="49" spans="1:6" x14ac:dyDescent="0.25">
      <c r="A49" s="1"/>
      <c r="B49" s="1"/>
      <c r="C49" s="1"/>
      <c r="D49" s="1"/>
      <c r="E49" s="1"/>
      <c r="F49" s="1"/>
    </row>
    <row r="50" spans="1:6" x14ac:dyDescent="0.25">
      <c r="A50" s="1"/>
      <c r="B50" s="1"/>
      <c r="C50" s="1"/>
      <c r="D50" s="1"/>
      <c r="E50" s="1"/>
      <c r="F50" s="1"/>
    </row>
    <row r="51" spans="1:6" x14ac:dyDescent="0.25">
      <c r="A51" s="1"/>
      <c r="B51" s="1"/>
      <c r="C51" s="1"/>
      <c r="D51" s="1"/>
      <c r="E51" s="1"/>
      <c r="F51" s="1"/>
    </row>
    <row r="52" spans="1:6" x14ac:dyDescent="0.25">
      <c r="A52" s="1"/>
      <c r="B52" s="1"/>
      <c r="C52" s="1"/>
      <c r="D52" s="1"/>
      <c r="E52" s="1"/>
      <c r="F52" s="1"/>
    </row>
    <row r="53" spans="1:6" x14ac:dyDescent="0.25">
      <c r="A53" s="1"/>
      <c r="B53" s="1"/>
      <c r="C53" s="1"/>
      <c r="D53" s="1"/>
      <c r="E53" s="1"/>
      <c r="F53" s="1"/>
    </row>
    <row r="54" spans="1:6" x14ac:dyDescent="0.25">
      <c r="A54" s="1"/>
      <c r="B54" s="1"/>
      <c r="C54" s="1"/>
      <c r="D54" s="1"/>
      <c r="E54" s="1"/>
      <c r="F54" s="1"/>
    </row>
    <row r="55" spans="1:6" x14ac:dyDescent="0.25">
      <c r="A55" s="1"/>
      <c r="B55" s="1"/>
      <c r="C55" s="1"/>
      <c r="D55" s="1"/>
      <c r="E55" s="1"/>
      <c r="F55" s="1"/>
    </row>
    <row r="56" spans="1:6" x14ac:dyDescent="0.25">
      <c r="A56" s="1"/>
      <c r="B56" s="1"/>
      <c r="C56" s="1"/>
      <c r="D56" s="1"/>
      <c r="E56" s="1"/>
      <c r="F56" s="1"/>
    </row>
    <row r="57" spans="1:6" x14ac:dyDescent="0.25">
      <c r="A57" s="1"/>
      <c r="B57" s="1"/>
      <c r="C57" s="1"/>
      <c r="D57" s="1"/>
      <c r="E57" s="1"/>
      <c r="F57" s="1"/>
    </row>
    <row r="58" spans="1:6" x14ac:dyDescent="0.25">
      <c r="A58" s="1"/>
      <c r="B58" s="1"/>
      <c r="C58" s="1"/>
      <c r="D58" s="1"/>
      <c r="E58" s="1"/>
      <c r="F58" s="1"/>
    </row>
    <row r="59" spans="1:6" x14ac:dyDescent="0.25">
      <c r="A59" s="1"/>
      <c r="B59" s="1"/>
      <c r="C59" s="1"/>
      <c r="D59" s="1"/>
      <c r="E59" s="1"/>
      <c r="F59" s="1"/>
    </row>
    <row r="60" spans="1:6" x14ac:dyDescent="0.25">
      <c r="A60" s="1"/>
      <c r="B60" s="1"/>
      <c r="C60" s="1"/>
      <c r="D60" s="1"/>
      <c r="E60" s="1"/>
      <c r="F60" s="1"/>
    </row>
    <row r="61" spans="1:6" x14ac:dyDescent="0.25">
      <c r="A61" s="1"/>
      <c r="B61" s="1"/>
      <c r="C61" s="1"/>
      <c r="D61" s="1"/>
      <c r="E61" s="1"/>
      <c r="F61" s="1"/>
    </row>
    <row r="62" spans="1:6" x14ac:dyDescent="0.25">
      <c r="A62" s="1"/>
      <c r="B62" s="1"/>
      <c r="C62" s="1"/>
      <c r="D62" s="1"/>
      <c r="E62" s="1"/>
      <c r="F62" s="1"/>
    </row>
    <row r="63" spans="1:6" x14ac:dyDescent="0.25">
      <c r="A63" s="1"/>
      <c r="B63" s="1"/>
      <c r="C63" s="1"/>
      <c r="D63" s="1"/>
      <c r="E63" s="1"/>
      <c r="F63" s="1"/>
    </row>
    <row r="64" spans="1:6" x14ac:dyDescent="0.25">
      <c r="A64" s="1"/>
      <c r="B64" s="1"/>
      <c r="C64" s="1"/>
      <c r="D64" s="1"/>
      <c r="E64" s="1"/>
      <c r="F64" s="1"/>
    </row>
    <row r="65" spans="1:6" x14ac:dyDescent="0.25">
      <c r="A65" s="1"/>
      <c r="B65" s="1"/>
      <c r="C65" s="1"/>
      <c r="D65" s="1"/>
      <c r="E65" s="1"/>
      <c r="F65" s="1"/>
    </row>
    <row r="66" spans="1:6" x14ac:dyDescent="0.25">
      <c r="A66" s="1"/>
      <c r="B66" s="1"/>
      <c r="C66" s="1"/>
      <c r="D66" s="1"/>
      <c r="E66" s="1"/>
      <c r="F66" s="1"/>
    </row>
    <row r="67" spans="1:6" x14ac:dyDescent="0.25">
      <c r="A67" s="1"/>
      <c r="B67" s="1"/>
      <c r="C67" s="1"/>
      <c r="D67" s="1"/>
      <c r="E67" s="1"/>
      <c r="F67" s="1"/>
    </row>
    <row r="68" spans="1:6" x14ac:dyDescent="0.25">
      <c r="A68" s="1"/>
      <c r="B68" s="1"/>
      <c r="C68" s="1"/>
      <c r="D68" s="1"/>
      <c r="E68" s="1"/>
      <c r="F68" s="1"/>
    </row>
    <row r="69" spans="1:6" x14ac:dyDescent="0.25">
      <c r="A69" s="1"/>
      <c r="B69" s="1"/>
      <c r="C69" s="1"/>
      <c r="D69" s="1"/>
      <c r="E69" s="1"/>
      <c r="F69" s="1"/>
    </row>
    <row r="70" spans="1:6" x14ac:dyDescent="0.25">
      <c r="A70" s="1"/>
      <c r="B70" s="1"/>
      <c r="C70" s="1"/>
      <c r="D70" s="1"/>
      <c r="E70" s="1"/>
      <c r="F70" s="1"/>
    </row>
    <row r="71" spans="1:6" x14ac:dyDescent="0.25">
      <c r="A71" s="1"/>
      <c r="B71" s="1"/>
      <c r="C71" s="1"/>
      <c r="D71" s="1"/>
      <c r="E71" s="1"/>
      <c r="F71" s="1"/>
    </row>
    <row r="72" spans="1:6" x14ac:dyDescent="0.25">
      <c r="A72" s="1"/>
      <c r="B72" s="1"/>
      <c r="C72" s="1"/>
      <c r="D72" s="1"/>
      <c r="E72" s="1"/>
      <c r="F72" s="1"/>
    </row>
    <row r="73" spans="1:6" x14ac:dyDescent="0.25">
      <c r="A73" s="1"/>
      <c r="B73" s="1"/>
      <c r="C73" s="1"/>
      <c r="D73" s="1"/>
      <c r="E73" s="1"/>
      <c r="F73" s="1"/>
    </row>
    <row r="74" spans="1:6" x14ac:dyDescent="0.25">
      <c r="A74" s="1"/>
      <c r="B74" s="1"/>
      <c r="C74" s="1"/>
      <c r="D74" s="1"/>
      <c r="E74" s="1"/>
      <c r="F74" s="1"/>
    </row>
    <row r="75" spans="1:6" x14ac:dyDescent="0.25">
      <c r="A75" s="1"/>
      <c r="B75" s="1"/>
      <c r="C75" s="1"/>
      <c r="D75" s="1"/>
      <c r="E75" s="1"/>
      <c r="F75" s="1"/>
    </row>
    <row r="76" spans="1:6" x14ac:dyDescent="0.25">
      <c r="A76" s="1"/>
      <c r="B76" s="1"/>
      <c r="C76" s="1"/>
      <c r="D76" s="1"/>
      <c r="E76" s="1"/>
      <c r="F76" s="1"/>
    </row>
    <row r="77" spans="1:6" x14ac:dyDescent="0.25">
      <c r="A77" s="1"/>
      <c r="B77" s="1"/>
      <c r="C77" s="1"/>
      <c r="D77" s="1"/>
      <c r="E77" s="1"/>
      <c r="F77" s="1"/>
    </row>
    <row r="78" spans="1:6" x14ac:dyDescent="0.25">
      <c r="A78" s="1"/>
      <c r="B78" s="1"/>
      <c r="C78" s="1"/>
      <c r="D78" s="1"/>
      <c r="E78" s="1"/>
      <c r="F78" s="1"/>
    </row>
    <row r="79" spans="1:6" x14ac:dyDescent="0.25">
      <c r="A79" s="1"/>
      <c r="B79" s="1"/>
      <c r="C79" s="1"/>
      <c r="D79" s="1"/>
      <c r="E79" s="1"/>
      <c r="F79" s="1"/>
    </row>
    <row r="80" spans="1:6" x14ac:dyDescent="0.25">
      <c r="A80" s="1"/>
      <c r="B80" s="1"/>
      <c r="C80" s="1"/>
      <c r="D80" s="1"/>
      <c r="E80" s="1"/>
      <c r="F80" s="1"/>
    </row>
    <row r="81" spans="1:6" x14ac:dyDescent="0.25">
      <c r="A81" s="1"/>
      <c r="B81" s="1"/>
      <c r="C81" s="1"/>
      <c r="D81" s="1"/>
      <c r="E81" s="1"/>
      <c r="F81" s="1"/>
    </row>
    <row r="82" spans="1:6" x14ac:dyDescent="0.25">
      <c r="A82" s="1"/>
      <c r="B82" s="1"/>
      <c r="C82" s="1"/>
      <c r="D82" s="1"/>
      <c r="E82" s="1"/>
      <c r="F82" s="1"/>
    </row>
    <row r="83" spans="1:6" x14ac:dyDescent="0.25">
      <c r="A83" s="1"/>
      <c r="B83" s="1"/>
      <c r="C83" s="1"/>
      <c r="D83" s="1"/>
      <c r="E83" s="1"/>
      <c r="F83" s="1"/>
    </row>
    <row r="84" spans="1:6" x14ac:dyDescent="0.25">
      <c r="A84" s="1"/>
      <c r="B84" s="1"/>
      <c r="C84" s="1"/>
      <c r="D84" s="1"/>
      <c r="E84" s="1"/>
      <c r="F84" s="1"/>
    </row>
    <row r="85" spans="1:6" x14ac:dyDescent="0.25">
      <c r="A85" s="1"/>
      <c r="B85" s="1"/>
      <c r="C85" s="1"/>
      <c r="D85" s="1"/>
      <c r="E85" s="1"/>
      <c r="F85" s="1"/>
    </row>
    <row r="86" spans="1:6" x14ac:dyDescent="0.25">
      <c r="A86" s="1"/>
      <c r="B86" s="1"/>
      <c r="C86" s="1"/>
      <c r="D86" s="1"/>
      <c r="E86" s="1"/>
      <c r="F86" s="1"/>
    </row>
    <row r="87" spans="1:6" x14ac:dyDescent="0.25">
      <c r="A87" s="1"/>
      <c r="B87" s="1"/>
      <c r="C87" s="1"/>
      <c r="D87" s="1"/>
      <c r="E87" s="1"/>
      <c r="F87" s="1"/>
    </row>
    <row r="88" spans="1:6" x14ac:dyDescent="0.25">
      <c r="A88" s="1"/>
      <c r="B88" s="1"/>
      <c r="C88" s="1"/>
      <c r="D88" s="1"/>
      <c r="E88" s="1"/>
      <c r="F88" s="1"/>
    </row>
    <row r="89" spans="1:6" x14ac:dyDescent="0.25">
      <c r="A89" s="1"/>
      <c r="B89" s="1"/>
      <c r="C89" s="1"/>
      <c r="D89" s="1"/>
      <c r="E89" s="1"/>
      <c r="F89" s="1"/>
    </row>
    <row r="90" spans="1:6" x14ac:dyDescent="0.25">
      <c r="A90" s="1"/>
      <c r="B90" s="1"/>
      <c r="C90" s="1"/>
      <c r="D90" s="1"/>
      <c r="E90" s="1"/>
      <c r="F90" s="1"/>
    </row>
    <row r="91" spans="1:6" x14ac:dyDescent="0.25">
      <c r="A91" s="1"/>
      <c r="B91" s="1"/>
      <c r="C91" s="1"/>
      <c r="D91" s="1"/>
      <c r="E91" s="1"/>
      <c r="F91" s="1"/>
    </row>
    <row r="92" spans="1:6" x14ac:dyDescent="0.25">
      <c r="A92" s="1"/>
      <c r="B92" s="1"/>
      <c r="C92" s="1"/>
      <c r="D92" s="1"/>
      <c r="E92" s="1"/>
      <c r="F92" s="1"/>
    </row>
    <row r="93" spans="1:6" x14ac:dyDescent="0.25">
      <c r="A93" s="1"/>
      <c r="B93" s="1"/>
      <c r="C93" s="1"/>
      <c r="D93" s="1"/>
      <c r="E93" s="1"/>
      <c r="F93" s="1"/>
    </row>
    <row r="94" spans="1:6" x14ac:dyDescent="0.25">
      <c r="A94" s="1"/>
      <c r="B94" s="1"/>
      <c r="C94" s="1"/>
      <c r="D94" s="1"/>
      <c r="E94" s="1"/>
      <c r="F94" s="1"/>
    </row>
    <row r="95" spans="1:6" x14ac:dyDescent="0.25">
      <c r="A95" s="1"/>
      <c r="B95" s="1"/>
      <c r="C95" s="1"/>
      <c r="D95" s="1"/>
      <c r="E95" s="1"/>
      <c r="F95" s="1"/>
    </row>
    <row r="96" spans="1:6" x14ac:dyDescent="0.25">
      <c r="A96" s="1"/>
      <c r="B96" s="1"/>
      <c r="C96" s="1"/>
      <c r="D96" s="1"/>
      <c r="E96" s="1"/>
      <c r="F96" s="1"/>
    </row>
    <row r="97" spans="1:6" x14ac:dyDescent="0.25">
      <c r="A97" s="1"/>
      <c r="B97" s="1"/>
      <c r="C97" s="1"/>
      <c r="D97" s="1"/>
      <c r="E97" s="1"/>
      <c r="F97" s="1"/>
    </row>
    <row r="98" spans="1:6" x14ac:dyDescent="0.25">
      <c r="A98" s="1"/>
      <c r="B98" s="1"/>
      <c r="C98" s="1"/>
      <c r="D98" s="1"/>
      <c r="E98" s="1"/>
      <c r="F98" s="1"/>
    </row>
    <row r="99" spans="1:6" x14ac:dyDescent="0.25">
      <c r="A99" s="1"/>
      <c r="B99" s="1"/>
      <c r="C99" s="1"/>
      <c r="D99" s="1"/>
      <c r="E99" s="1"/>
      <c r="F99" s="1"/>
    </row>
    <row r="100" spans="1:6" x14ac:dyDescent="0.25">
      <c r="A100" s="1"/>
      <c r="B100" s="1"/>
      <c r="C100" s="1"/>
      <c r="D100" s="1"/>
      <c r="E100" s="1"/>
      <c r="F100" s="1"/>
    </row>
    <row r="101" spans="1:6" x14ac:dyDescent="0.25">
      <c r="A101" s="1"/>
      <c r="B101" s="1"/>
      <c r="C101" s="1"/>
      <c r="D101" s="1"/>
      <c r="E101" s="1"/>
      <c r="F101" s="1"/>
    </row>
    <row r="102" spans="1:6" x14ac:dyDescent="0.25">
      <c r="A102" s="1"/>
      <c r="B102" s="1"/>
      <c r="C102" s="1"/>
      <c r="D102" s="1"/>
      <c r="E102" s="1"/>
      <c r="F102" s="1"/>
    </row>
    <row r="103" spans="1:6" x14ac:dyDescent="0.25">
      <c r="A103" s="1"/>
      <c r="B103" s="1"/>
      <c r="C103" s="1"/>
      <c r="D103" s="1"/>
      <c r="E103" s="1"/>
      <c r="F103" s="1"/>
    </row>
    <row r="104" spans="1:6" x14ac:dyDescent="0.25">
      <c r="A104" s="1"/>
      <c r="B104" s="1"/>
      <c r="C104" s="1"/>
      <c r="D104" s="1"/>
      <c r="E104" s="1"/>
      <c r="F104" s="1"/>
    </row>
    <row r="105" spans="1:6" x14ac:dyDescent="0.25">
      <c r="A105" s="1"/>
      <c r="B105" s="1"/>
      <c r="C105" s="1"/>
      <c r="D105" s="1"/>
      <c r="E105" s="1"/>
      <c r="F105" s="1"/>
    </row>
    <row r="106" spans="1:6" x14ac:dyDescent="0.25">
      <c r="A106" s="1"/>
      <c r="B106" s="1"/>
      <c r="C106" s="1"/>
      <c r="D106" s="1"/>
      <c r="E106" s="1"/>
      <c r="F106" s="1"/>
    </row>
    <row r="107" spans="1:6" x14ac:dyDescent="0.25">
      <c r="A107" s="1"/>
      <c r="B107" s="1"/>
      <c r="C107" s="1"/>
      <c r="D107" s="1"/>
      <c r="E107" s="1"/>
      <c r="F107" s="1"/>
    </row>
    <row r="108" spans="1:6" x14ac:dyDescent="0.25">
      <c r="A108" s="1"/>
      <c r="B108" s="1"/>
      <c r="C108" s="1"/>
      <c r="D108" s="1"/>
      <c r="E108" s="1"/>
      <c r="F108" s="1"/>
    </row>
    <row r="109" spans="1:6" x14ac:dyDescent="0.25">
      <c r="A109" s="1"/>
      <c r="B109" s="1"/>
      <c r="C109" s="1"/>
      <c r="D109" s="1"/>
      <c r="E109" s="1"/>
      <c r="F109" s="1"/>
    </row>
    <row r="110" spans="1:6" x14ac:dyDescent="0.25">
      <c r="A110" s="1"/>
      <c r="B110" s="1"/>
      <c r="C110" s="1"/>
      <c r="D110" s="1"/>
      <c r="E110" s="1"/>
      <c r="F110" s="1"/>
    </row>
    <row r="111" spans="1:6" x14ac:dyDescent="0.25">
      <c r="A111" s="1"/>
      <c r="B111" s="1"/>
      <c r="C111" s="1"/>
      <c r="D111" s="1"/>
      <c r="E111" s="1"/>
      <c r="F111" s="1"/>
    </row>
    <row r="112" spans="1:6" x14ac:dyDescent="0.25">
      <c r="A112" s="1"/>
      <c r="B112" s="1"/>
      <c r="C112" s="1"/>
      <c r="D112" s="1"/>
      <c r="E112" s="1"/>
      <c r="F112" s="1"/>
    </row>
    <row r="113" spans="1:6" x14ac:dyDescent="0.25">
      <c r="A113" s="1"/>
      <c r="B113" s="1"/>
      <c r="C113" s="1"/>
      <c r="D113" s="1"/>
      <c r="E113" s="1"/>
      <c r="F113" s="1"/>
    </row>
    <row r="114" spans="1:6" x14ac:dyDescent="0.25">
      <c r="A114" s="1"/>
      <c r="B114" s="1"/>
      <c r="C114" s="1"/>
      <c r="D114" s="1"/>
      <c r="E114" s="1"/>
      <c r="F114" s="1"/>
    </row>
    <row r="115" spans="1:6" x14ac:dyDescent="0.25">
      <c r="A115" s="1"/>
      <c r="B115" s="1"/>
      <c r="C115" s="1"/>
      <c r="D115" s="1"/>
      <c r="E115" s="1"/>
      <c r="F115" s="1"/>
    </row>
    <row r="116" spans="1:6" x14ac:dyDescent="0.25">
      <c r="A116" s="1"/>
      <c r="B116" s="1"/>
      <c r="C116" s="1"/>
      <c r="D116" s="1"/>
      <c r="E116" s="1"/>
      <c r="F116" s="1"/>
    </row>
    <row r="117" spans="1:6" x14ac:dyDescent="0.25">
      <c r="A117" s="1"/>
      <c r="B117" s="1"/>
      <c r="C117" s="1"/>
      <c r="D117" s="1"/>
      <c r="E117" s="1"/>
      <c r="F117" s="1"/>
    </row>
    <row r="118" spans="1:6" x14ac:dyDescent="0.25">
      <c r="A118" s="1"/>
      <c r="B118" s="1"/>
      <c r="C118" s="1"/>
      <c r="D118" s="1"/>
      <c r="E118" s="1"/>
      <c r="F118" s="1"/>
    </row>
    <row r="119" spans="1:6" x14ac:dyDescent="0.25">
      <c r="A119" s="1"/>
      <c r="B119" s="1"/>
      <c r="C119" s="1"/>
      <c r="D119" s="1"/>
      <c r="E119" s="1"/>
      <c r="F119" s="1"/>
    </row>
    <row r="120" spans="1:6" x14ac:dyDescent="0.25">
      <c r="A120" s="1"/>
      <c r="B120" s="1"/>
      <c r="C120" s="1"/>
      <c r="D120" s="1"/>
      <c r="E120" s="1"/>
      <c r="F120" s="1"/>
    </row>
    <row r="121" spans="1:6" x14ac:dyDescent="0.25">
      <c r="D121" s="1"/>
    </row>
    <row r="122" spans="1:6" x14ac:dyDescent="0.25">
      <c r="D122" s="1"/>
    </row>
    <row r="123" spans="1:6" x14ac:dyDescent="0.25">
      <c r="D123" s="1"/>
    </row>
    <row r="124" spans="1:6" x14ac:dyDescent="0.25">
      <c r="D124" s="1"/>
    </row>
    <row r="125" spans="1:6" x14ac:dyDescent="0.25">
      <c r="D125" s="1"/>
    </row>
    <row r="126" spans="1:6" x14ac:dyDescent="0.25">
      <c r="D126" s="1"/>
    </row>
    <row r="127" spans="1:6" x14ac:dyDescent="0.25">
      <c r="D127" s="1"/>
    </row>
    <row r="128" spans="1:6" x14ac:dyDescent="0.25">
      <c r="D128" s="1"/>
    </row>
    <row r="129" spans="4:4" x14ac:dyDescent="0.25">
      <c r="D129" s="1"/>
    </row>
    <row r="130" spans="4:4" x14ac:dyDescent="0.25">
      <c r="D130" s="1"/>
    </row>
    <row r="131" spans="4:4" x14ac:dyDescent="0.25">
      <c r="D131" s="1"/>
    </row>
    <row r="132" spans="4:4" x14ac:dyDescent="0.25">
      <c r="D132" s="1"/>
    </row>
    <row r="133" spans="4:4" x14ac:dyDescent="0.25">
      <c r="D133" s="1"/>
    </row>
    <row r="134" spans="4:4" x14ac:dyDescent="0.25">
      <c r="D134" s="1"/>
    </row>
    <row r="135" spans="4:4" x14ac:dyDescent="0.25">
      <c r="D135" s="1"/>
    </row>
    <row r="136" spans="4:4" x14ac:dyDescent="0.25">
      <c r="D136" s="1"/>
    </row>
    <row r="137" spans="4:4" x14ac:dyDescent="0.25">
      <c r="D137" s="1"/>
    </row>
    <row r="138" spans="4:4" x14ac:dyDescent="0.25">
      <c r="D138" s="1"/>
    </row>
    <row r="139" spans="4:4" x14ac:dyDescent="0.25">
      <c r="D139" s="1"/>
    </row>
    <row r="140" spans="4:4" x14ac:dyDescent="0.25">
      <c r="D140" s="1"/>
    </row>
    <row r="141" spans="4:4" x14ac:dyDescent="0.25">
      <c r="D141" s="1"/>
    </row>
    <row r="142" spans="4:4" x14ac:dyDescent="0.25">
      <c r="D142" s="1"/>
    </row>
    <row r="143" spans="4:4" x14ac:dyDescent="0.25">
      <c r="D143" s="1"/>
    </row>
    <row r="144" spans="4:4" x14ac:dyDescent="0.25">
      <c r="D144" s="1"/>
    </row>
    <row r="145" spans="4:4" x14ac:dyDescent="0.25">
      <c r="D145" s="1"/>
    </row>
    <row r="146" spans="4:4" x14ac:dyDescent="0.25">
      <c r="D146" s="1"/>
    </row>
    <row r="147" spans="4:4" x14ac:dyDescent="0.25">
      <c r="D147" s="1"/>
    </row>
    <row r="148" spans="4:4" x14ac:dyDescent="0.25">
      <c r="D148" s="1"/>
    </row>
    <row r="149" spans="4:4" x14ac:dyDescent="0.25">
      <c r="D149" s="1"/>
    </row>
    <row r="150" spans="4:4" x14ac:dyDescent="0.25">
      <c r="D150" s="1"/>
    </row>
    <row r="151" spans="4:4" x14ac:dyDescent="0.25">
      <c r="D151" s="1"/>
    </row>
    <row r="152" spans="4:4" x14ac:dyDescent="0.25">
      <c r="D152" s="1"/>
    </row>
    <row r="153" spans="4:4" x14ac:dyDescent="0.25">
      <c r="D153" s="1"/>
    </row>
    <row r="154" spans="4:4" x14ac:dyDescent="0.25">
      <c r="D154" s="1"/>
    </row>
    <row r="155" spans="4:4" x14ac:dyDescent="0.25">
      <c r="D155" s="1"/>
    </row>
    <row r="156" spans="4:4" x14ac:dyDescent="0.25">
      <c r="D156" s="1"/>
    </row>
    <row r="157" spans="4:4" x14ac:dyDescent="0.25">
      <c r="D157" s="1"/>
    </row>
    <row r="158" spans="4:4" x14ac:dyDescent="0.25">
      <c r="D158" s="1"/>
    </row>
    <row r="159" spans="4:4" x14ac:dyDescent="0.25">
      <c r="D159" s="1"/>
    </row>
    <row r="160" spans="4:4" x14ac:dyDescent="0.25">
      <c r="D160" s="1"/>
    </row>
    <row r="161" spans="4:4" x14ac:dyDescent="0.25">
      <c r="D161" s="1"/>
    </row>
    <row r="162" spans="4:4" x14ac:dyDescent="0.25">
      <c r="D162" s="1"/>
    </row>
    <row r="163" spans="4:4" x14ac:dyDescent="0.25">
      <c r="D163" s="1"/>
    </row>
    <row r="164" spans="4:4" x14ac:dyDescent="0.25">
      <c r="D164" s="1"/>
    </row>
    <row r="165" spans="4:4" x14ac:dyDescent="0.25">
      <c r="D165" s="1"/>
    </row>
    <row r="166" spans="4:4" x14ac:dyDescent="0.25">
      <c r="D166" s="1"/>
    </row>
    <row r="167" spans="4:4" x14ac:dyDescent="0.25">
      <c r="D167" s="1"/>
    </row>
    <row r="168" spans="4:4" x14ac:dyDescent="0.25">
      <c r="D168" s="1"/>
    </row>
    <row r="169" spans="4:4" x14ac:dyDescent="0.25">
      <c r="D169" s="1"/>
    </row>
    <row r="170" spans="4:4" x14ac:dyDescent="0.25">
      <c r="D170" s="1"/>
    </row>
    <row r="171" spans="4:4" x14ac:dyDescent="0.25">
      <c r="D171" s="1"/>
    </row>
    <row r="172" spans="4:4" x14ac:dyDescent="0.25">
      <c r="D172" s="1"/>
    </row>
    <row r="173" spans="4:4" x14ac:dyDescent="0.25">
      <c r="D173" s="1"/>
    </row>
    <row r="174" spans="4:4" x14ac:dyDescent="0.25">
      <c r="D174" s="1"/>
    </row>
    <row r="175" spans="4:4" x14ac:dyDescent="0.25">
      <c r="D175" s="1"/>
    </row>
    <row r="176" spans="4:4" x14ac:dyDescent="0.25">
      <c r="D176" s="1"/>
    </row>
    <row r="177" spans="4:4" x14ac:dyDescent="0.25">
      <c r="D177" s="1"/>
    </row>
    <row r="178" spans="4:4" x14ac:dyDescent="0.25">
      <c r="D178" s="1"/>
    </row>
    <row r="179" spans="4:4" x14ac:dyDescent="0.25">
      <c r="D179" s="1"/>
    </row>
    <row r="180" spans="4:4" x14ac:dyDescent="0.25">
      <c r="D180" s="1"/>
    </row>
    <row r="181" spans="4:4" x14ac:dyDescent="0.25">
      <c r="D181" s="1"/>
    </row>
    <row r="182" spans="4:4" x14ac:dyDescent="0.25">
      <c r="D182" s="1"/>
    </row>
    <row r="183" spans="4:4" x14ac:dyDescent="0.25">
      <c r="D183" s="1"/>
    </row>
    <row r="184" spans="4:4" x14ac:dyDescent="0.25">
      <c r="D184" s="1"/>
    </row>
    <row r="185" spans="4:4" x14ac:dyDescent="0.25">
      <c r="D185" s="1"/>
    </row>
    <row r="186" spans="4:4" x14ac:dyDescent="0.25">
      <c r="D186" s="1"/>
    </row>
    <row r="187" spans="4:4" x14ac:dyDescent="0.25">
      <c r="D187" s="1"/>
    </row>
    <row r="188" spans="4:4" x14ac:dyDescent="0.25">
      <c r="D188" s="1"/>
    </row>
    <row r="189" spans="4:4" x14ac:dyDescent="0.25">
      <c r="D189" s="1"/>
    </row>
    <row r="190" spans="4:4" x14ac:dyDescent="0.25">
      <c r="D190" s="1"/>
    </row>
    <row r="191" spans="4:4" x14ac:dyDescent="0.25">
      <c r="D191" s="1"/>
    </row>
    <row r="192" spans="4:4" x14ac:dyDescent="0.25">
      <c r="D192" s="1"/>
    </row>
    <row r="193" spans="4:4" x14ac:dyDescent="0.25">
      <c r="D193" s="1"/>
    </row>
    <row r="194" spans="4:4" x14ac:dyDescent="0.25">
      <c r="D194" s="1"/>
    </row>
    <row r="195" spans="4:4" x14ac:dyDescent="0.25">
      <c r="D195" s="1"/>
    </row>
    <row r="196" spans="4:4" x14ac:dyDescent="0.25">
      <c r="D196" s="1"/>
    </row>
    <row r="197" spans="4:4" x14ac:dyDescent="0.25">
      <c r="D197" s="1"/>
    </row>
    <row r="198" spans="4:4" x14ac:dyDescent="0.25">
      <c r="D198" s="1"/>
    </row>
    <row r="199" spans="4:4" x14ac:dyDescent="0.25">
      <c r="D199" s="1"/>
    </row>
    <row r="200" spans="4:4" x14ac:dyDescent="0.25">
      <c r="D200" s="1"/>
    </row>
    <row r="201" spans="4:4" x14ac:dyDescent="0.25">
      <c r="D201" s="1"/>
    </row>
    <row r="202" spans="4:4" x14ac:dyDescent="0.25">
      <c r="D202" s="1"/>
    </row>
    <row r="203" spans="4:4" x14ac:dyDescent="0.25">
      <c r="D203" s="1"/>
    </row>
    <row r="204" spans="4:4" x14ac:dyDescent="0.25">
      <c r="D204" s="1"/>
    </row>
    <row r="205" spans="4:4" x14ac:dyDescent="0.25">
      <c r="D205" s="1"/>
    </row>
    <row r="206" spans="4:4" x14ac:dyDescent="0.25">
      <c r="D206" s="1"/>
    </row>
    <row r="207" spans="4:4" x14ac:dyDescent="0.25">
      <c r="D207" s="1"/>
    </row>
    <row r="208" spans="4:4" x14ac:dyDescent="0.25">
      <c r="D208" s="1"/>
    </row>
    <row r="209" spans="4:4" x14ac:dyDescent="0.25">
      <c r="D209" s="1"/>
    </row>
    <row r="210" spans="4:4" x14ac:dyDescent="0.25">
      <c r="D210" s="1"/>
    </row>
    <row r="211" spans="4:4" x14ac:dyDescent="0.25">
      <c r="D211" s="1"/>
    </row>
    <row r="212" spans="4:4" x14ac:dyDescent="0.25">
      <c r="D212" s="1"/>
    </row>
    <row r="213" spans="4:4" x14ac:dyDescent="0.25">
      <c r="D213" s="1"/>
    </row>
    <row r="214" spans="4:4" x14ac:dyDescent="0.25">
      <c r="D214" s="1"/>
    </row>
    <row r="215" spans="4:4" x14ac:dyDescent="0.25">
      <c r="D215" s="1"/>
    </row>
    <row r="216" spans="4:4" x14ac:dyDescent="0.25">
      <c r="D216" s="1"/>
    </row>
    <row r="217" spans="4:4" x14ac:dyDescent="0.25">
      <c r="D217" s="1"/>
    </row>
    <row r="218" spans="4:4" x14ac:dyDescent="0.25">
      <c r="D218" s="1"/>
    </row>
    <row r="219" spans="4:4" x14ac:dyDescent="0.25">
      <c r="D219" s="1"/>
    </row>
    <row r="220" spans="4:4" x14ac:dyDescent="0.25">
      <c r="D220" s="1"/>
    </row>
    <row r="221" spans="4:4" x14ac:dyDescent="0.25">
      <c r="D221" s="1"/>
    </row>
    <row r="222" spans="4:4" x14ac:dyDescent="0.25">
      <c r="D222" s="1"/>
    </row>
    <row r="223" spans="4:4" x14ac:dyDescent="0.25">
      <c r="D223" s="1"/>
    </row>
    <row r="224" spans="4:4" x14ac:dyDescent="0.25">
      <c r="D224" s="1"/>
    </row>
    <row r="225" spans="4:4" x14ac:dyDescent="0.25">
      <c r="D225" s="1"/>
    </row>
    <row r="226" spans="4:4" x14ac:dyDescent="0.25">
      <c r="D226" s="1"/>
    </row>
    <row r="227" spans="4:4" x14ac:dyDescent="0.25">
      <c r="D227" s="1"/>
    </row>
    <row r="228" spans="4:4" x14ac:dyDescent="0.25">
      <c r="D228" s="1"/>
    </row>
    <row r="229" spans="4:4" x14ac:dyDescent="0.25">
      <c r="D229" s="1"/>
    </row>
    <row r="230" spans="4:4" x14ac:dyDescent="0.25">
      <c r="D230" s="1"/>
    </row>
    <row r="231" spans="4:4" x14ac:dyDescent="0.25">
      <c r="D231" s="1"/>
    </row>
    <row r="232" spans="4:4" x14ac:dyDescent="0.25">
      <c r="D232" s="1"/>
    </row>
    <row r="233" spans="4:4" x14ac:dyDescent="0.25">
      <c r="D233" s="1"/>
    </row>
    <row r="234" spans="4:4" x14ac:dyDescent="0.25">
      <c r="D234" s="1"/>
    </row>
    <row r="235" spans="4:4" x14ac:dyDescent="0.25">
      <c r="D235" s="1"/>
    </row>
    <row r="236" spans="4:4" x14ac:dyDescent="0.25">
      <c r="D236" s="1"/>
    </row>
    <row r="237" spans="4:4" x14ac:dyDescent="0.25">
      <c r="D237" s="1"/>
    </row>
    <row r="238" spans="4:4" x14ac:dyDescent="0.25">
      <c r="D238" s="1"/>
    </row>
    <row r="239" spans="4:4" x14ac:dyDescent="0.25">
      <c r="D239" s="1"/>
    </row>
    <row r="240" spans="4:4" x14ac:dyDescent="0.25">
      <c r="D240" s="1"/>
    </row>
    <row r="241" spans="4:4" x14ac:dyDescent="0.25">
      <c r="D241" s="1"/>
    </row>
    <row r="242" spans="4:4" x14ac:dyDescent="0.25">
      <c r="D242" s="1"/>
    </row>
    <row r="243" spans="4:4" x14ac:dyDescent="0.25">
      <c r="D243" s="1"/>
    </row>
    <row r="244" spans="4:4" x14ac:dyDescent="0.25">
      <c r="D244" s="1"/>
    </row>
    <row r="245" spans="4:4" x14ac:dyDescent="0.25">
      <c r="D245" s="1"/>
    </row>
    <row r="246" spans="4:4" x14ac:dyDescent="0.25">
      <c r="D246" s="1"/>
    </row>
    <row r="247" spans="4:4" x14ac:dyDescent="0.25">
      <c r="D247" s="1"/>
    </row>
    <row r="248" spans="4:4" x14ac:dyDescent="0.25">
      <c r="D248" s="1"/>
    </row>
    <row r="249" spans="4:4" x14ac:dyDescent="0.25">
      <c r="D249" s="1"/>
    </row>
    <row r="250" spans="4:4" x14ac:dyDescent="0.25">
      <c r="D250" s="1"/>
    </row>
    <row r="251" spans="4:4" x14ac:dyDescent="0.25">
      <c r="D251" s="1"/>
    </row>
    <row r="252" spans="4:4" x14ac:dyDescent="0.25">
      <c r="D252" s="1"/>
    </row>
    <row r="253" spans="4:4" x14ac:dyDescent="0.25">
      <c r="D253" s="1"/>
    </row>
    <row r="254" spans="4:4" x14ac:dyDescent="0.25">
      <c r="D254" s="1"/>
    </row>
    <row r="255" spans="4:4" x14ac:dyDescent="0.25">
      <c r="D255" s="1"/>
    </row>
    <row r="256" spans="4:4" x14ac:dyDescent="0.25">
      <c r="D256" s="1"/>
    </row>
    <row r="257" spans="4:4" x14ac:dyDescent="0.25">
      <c r="D257" s="1"/>
    </row>
    <row r="258" spans="4:4" x14ac:dyDescent="0.25">
      <c r="D258" s="1"/>
    </row>
    <row r="259" spans="4:4" x14ac:dyDescent="0.25">
      <c r="D259" s="1"/>
    </row>
    <row r="260" spans="4:4" x14ac:dyDescent="0.25">
      <c r="D260" s="1"/>
    </row>
    <row r="261" spans="4:4" x14ac:dyDescent="0.25">
      <c r="D261" s="1"/>
    </row>
    <row r="262" spans="4:4" x14ac:dyDescent="0.25">
      <c r="D262" s="1"/>
    </row>
    <row r="263" spans="4:4" x14ac:dyDescent="0.25">
      <c r="D263" s="1"/>
    </row>
    <row r="264" spans="4:4" x14ac:dyDescent="0.25">
      <c r="D264" s="1"/>
    </row>
    <row r="265" spans="4:4" x14ac:dyDescent="0.25">
      <c r="D265" s="1"/>
    </row>
    <row r="266" spans="4:4" x14ac:dyDescent="0.25">
      <c r="D266" s="1"/>
    </row>
    <row r="267" spans="4:4" x14ac:dyDescent="0.25">
      <c r="D267" s="1"/>
    </row>
    <row r="268" spans="4:4" x14ac:dyDescent="0.25">
      <c r="D268" s="1"/>
    </row>
    <row r="269" spans="4:4" x14ac:dyDescent="0.25">
      <c r="D269" s="1"/>
    </row>
    <row r="270" spans="4:4" x14ac:dyDescent="0.25">
      <c r="D270" s="1"/>
    </row>
    <row r="271" spans="4:4" x14ac:dyDescent="0.25">
      <c r="D271" s="1"/>
    </row>
    <row r="272" spans="4:4" x14ac:dyDescent="0.25">
      <c r="D272" s="1"/>
    </row>
    <row r="273" spans="4:4" x14ac:dyDescent="0.25">
      <c r="D273" s="1"/>
    </row>
    <row r="274" spans="4:4" x14ac:dyDescent="0.25">
      <c r="D274" s="1"/>
    </row>
    <row r="275" spans="4:4" x14ac:dyDescent="0.25">
      <c r="D275" s="1"/>
    </row>
    <row r="276" spans="4:4" x14ac:dyDescent="0.25">
      <c r="D276" s="1"/>
    </row>
    <row r="277" spans="4:4" x14ac:dyDescent="0.25">
      <c r="D277" s="1"/>
    </row>
    <row r="278" spans="4:4" x14ac:dyDescent="0.25">
      <c r="D278" s="1"/>
    </row>
    <row r="279" spans="4:4" x14ac:dyDescent="0.25">
      <c r="D279" s="1"/>
    </row>
    <row r="280" spans="4:4" x14ac:dyDescent="0.25">
      <c r="D280" s="1"/>
    </row>
    <row r="281" spans="4:4" x14ac:dyDescent="0.25">
      <c r="D281" s="1"/>
    </row>
    <row r="282" spans="4:4" x14ac:dyDescent="0.25">
      <c r="D282" s="1"/>
    </row>
    <row r="283" spans="4:4" x14ac:dyDescent="0.25">
      <c r="D283" s="1"/>
    </row>
    <row r="284" spans="4:4" x14ac:dyDescent="0.25">
      <c r="D284" s="1"/>
    </row>
    <row r="285" spans="4:4" x14ac:dyDescent="0.25">
      <c r="D285" s="1"/>
    </row>
    <row r="286" spans="4:4" x14ac:dyDescent="0.25">
      <c r="D286" s="1"/>
    </row>
    <row r="287" spans="4:4" x14ac:dyDescent="0.25">
      <c r="D287" s="1"/>
    </row>
    <row r="288" spans="4:4" x14ac:dyDescent="0.25">
      <c r="D288" s="1"/>
    </row>
    <row r="289" spans="4:4" x14ac:dyDescent="0.25">
      <c r="D289" s="1"/>
    </row>
    <row r="290" spans="4:4" x14ac:dyDescent="0.25">
      <c r="D290" s="1"/>
    </row>
    <row r="291" spans="4:4" x14ac:dyDescent="0.25">
      <c r="D291" s="1"/>
    </row>
    <row r="292" spans="4:4" x14ac:dyDescent="0.25">
      <c r="D292" s="1"/>
    </row>
    <row r="293" spans="4:4" x14ac:dyDescent="0.25">
      <c r="D293" s="1"/>
    </row>
    <row r="294" spans="4:4" x14ac:dyDescent="0.25">
      <c r="D294" s="1"/>
    </row>
    <row r="295" spans="4:4" x14ac:dyDescent="0.25">
      <c r="D295" s="1"/>
    </row>
    <row r="296" spans="4:4" x14ac:dyDescent="0.25">
      <c r="D296" s="1"/>
    </row>
    <row r="297" spans="4:4" x14ac:dyDescent="0.25">
      <c r="D297" s="1"/>
    </row>
    <row r="298" spans="4:4" x14ac:dyDescent="0.25">
      <c r="D298" s="1"/>
    </row>
    <row r="299" spans="4:4" x14ac:dyDescent="0.25">
      <c r="D299" s="1"/>
    </row>
    <row r="300" spans="4:4" x14ac:dyDescent="0.25">
      <c r="D300" s="1"/>
    </row>
    <row r="301" spans="4:4" x14ac:dyDescent="0.25">
      <c r="D301" s="1"/>
    </row>
    <row r="302" spans="4:4" x14ac:dyDescent="0.25">
      <c r="D302" s="1"/>
    </row>
    <row r="303" spans="4:4" x14ac:dyDescent="0.25">
      <c r="D303" s="1"/>
    </row>
    <row r="304" spans="4:4" x14ac:dyDescent="0.25">
      <c r="D304" s="1"/>
    </row>
    <row r="305" spans="4:4" x14ac:dyDescent="0.25">
      <c r="D305" s="1"/>
    </row>
    <row r="306" spans="4:4" x14ac:dyDescent="0.25">
      <c r="D306" s="1"/>
    </row>
    <row r="307" spans="4:4" x14ac:dyDescent="0.25">
      <c r="D307" s="1"/>
    </row>
    <row r="308" spans="4:4" x14ac:dyDescent="0.25">
      <c r="D308" s="1"/>
    </row>
    <row r="309" spans="4:4" x14ac:dyDescent="0.25">
      <c r="D309" s="1"/>
    </row>
    <row r="310" spans="4:4" x14ac:dyDescent="0.25">
      <c r="D310" s="1"/>
    </row>
    <row r="311" spans="4:4" x14ac:dyDescent="0.25">
      <c r="D311" s="1"/>
    </row>
    <row r="312" spans="4:4" x14ac:dyDescent="0.25">
      <c r="D312" s="1"/>
    </row>
    <row r="313" spans="4:4" x14ac:dyDescent="0.25">
      <c r="D313" s="1"/>
    </row>
    <row r="314" spans="4:4" x14ac:dyDescent="0.25">
      <c r="D314" s="1"/>
    </row>
    <row r="315" spans="4:4" x14ac:dyDescent="0.25">
      <c r="D315" s="1"/>
    </row>
    <row r="316" spans="4:4" x14ac:dyDescent="0.25">
      <c r="D316" s="1"/>
    </row>
    <row r="317" spans="4:4" x14ac:dyDescent="0.25">
      <c r="D317" s="1"/>
    </row>
    <row r="318" spans="4:4" x14ac:dyDescent="0.25">
      <c r="D318" s="1"/>
    </row>
    <row r="319" spans="4:4" x14ac:dyDescent="0.25">
      <c r="D319" s="1"/>
    </row>
    <row r="320" spans="4:4" x14ac:dyDescent="0.25">
      <c r="D320" s="1"/>
    </row>
    <row r="321" spans="4:4" x14ac:dyDescent="0.25">
      <c r="D321" s="1"/>
    </row>
    <row r="322" spans="4:4" x14ac:dyDescent="0.25">
      <c r="D322" s="1"/>
    </row>
    <row r="323" spans="4:4" x14ac:dyDescent="0.25">
      <c r="D323" s="1"/>
    </row>
    <row r="324" spans="4:4" x14ac:dyDescent="0.25">
      <c r="D324" s="1"/>
    </row>
    <row r="325" spans="4:4" x14ac:dyDescent="0.25">
      <c r="D325" s="1"/>
    </row>
    <row r="326" spans="4:4" x14ac:dyDescent="0.25">
      <c r="D326" s="1"/>
    </row>
    <row r="327" spans="4:4" x14ac:dyDescent="0.25">
      <c r="D327" s="1"/>
    </row>
    <row r="328" spans="4:4" x14ac:dyDescent="0.25">
      <c r="D328" s="1"/>
    </row>
    <row r="329" spans="4:4" x14ac:dyDescent="0.25">
      <c r="D329" s="1"/>
    </row>
    <row r="330" spans="4:4" x14ac:dyDescent="0.25">
      <c r="D330" s="1"/>
    </row>
    <row r="331" spans="4:4" x14ac:dyDescent="0.25">
      <c r="D331" s="1"/>
    </row>
    <row r="332" spans="4:4" x14ac:dyDescent="0.25">
      <c r="D332" s="1"/>
    </row>
    <row r="333" spans="4:4" x14ac:dyDescent="0.25">
      <c r="D333" s="1"/>
    </row>
    <row r="334" spans="4:4" x14ac:dyDescent="0.25">
      <c r="D334" s="1"/>
    </row>
    <row r="335" spans="4:4" x14ac:dyDescent="0.25">
      <c r="D335" s="1"/>
    </row>
    <row r="336" spans="4:4" x14ac:dyDescent="0.25">
      <c r="D336" s="1"/>
    </row>
    <row r="337" spans="4:4" x14ac:dyDescent="0.25">
      <c r="D337" s="1"/>
    </row>
    <row r="338" spans="4:4" x14ac:dyDescent="0.25">
      <c r="D338" s="1"/>
    </row>
    <row r="339" spans="4:4" x14ac:dyDescent="0.25">
      <c r="D339" s="1"/>
    </row>
    <row r="340" spans="4:4" x14ac:dyDescent="0.25">
      <c r="D340" s="1"/>
    </row>
    <row r="341" spans="4:4" x14ac:dyDescent="0.25">
      <c r="D341" s="1"/>
    </row>
    <row r="342" spans="4:4" x14ac:dyDescent="0.25">
      <c r="D342" s="1"/>
    </row>
    <row r="343" spans="4:4" x14ac:dyDescent="0.25">
      <c r="D343" s="1"/>
    </row>
    <row r="344" spans="4:4" x14ac:dyDescent="0.25">
      <c r="D344" s="1"/>
    </row>
    <row r="345" spans="4:4" x14ac:dyDescent="0.25">
      <c r="D345" s="1"/>
    </row>
    <row r="346" spans="4:4" x14ac:dyDescent="0.25">
      <c r="D346" s="1"/>
    </row>
    <row r="347" spans="4:4" x14ac:dyDescent="0.25">
      <c r="D347" s="1"/>
    </row>
    <row r="348" spans="4:4" x14ac:dyDescent="0.25">
      <c r="D348" s="1"/>
    </row>
    <row r="349" spans="4:4" x14ac:dyDescent="0.25">
      <c r="D349" s="1"/>
    </row>
    <row r="350" spans="4:4" x14ac:dyDescent="0.25">
      <c r="D350" s="1"/>
    </row>
    <row r="351" spans="4:4" x14ac:dyDescent="0.25">
      <c r="D351" s="1"/>
    </row>
    <row r="352" spans="4:4" x14ac:dyDescent="0.25">
      <c r="D352" s="1"/>
    </row>
    <row r="353" spans="4:4" x14ac:dyDescent="0.25">
      <c r="D353" s="1"/>
    </row>
    <row r="354" spans="4:4" x14ac:dyDescent="0.25">
      <c r="D354" s="1"/>
    </row>
    <row r="355" spans="4:4" x14ac:dyDescent="0.25">
      <c r="D355" s="1"/>
    </row>
    <row r="356" spans="4:4" x14ac:dyDescent="0.25">
      <c r="D356" s="1"/>
    </row>
    <row r="357" spans="4:4" x14ac:dyDescent="0.25">
      <c r="D357" s="1"/>
    </row>
    <row r="358" spans="4:4" x14ac:dyDescent="0.25">
      <c r="D358" s="1"/>
    </row>
    <row r="359" spans="4:4" x14ac:dyDescent="0.25">
      <c r="D359" s="1"/>
    </row>
    <row r="360" spans="4:4" x14ac:dyDescent="0.25">
      <c r="D360" s="1"/>
    </row>
    <row r="361" spans="4:4" x14ac:dyDescent="0.25">
      <c r="D361" s="1"/>
    </row>
    <row r="362" spans="4:4" x14ac:dyDescent="0.25">
      <c r="D362" s="1"/>
    </row>
    <row r="363" spans="4:4" x14ac:dyDescent="0.25">
      <c r="D363" s="1"/>
    </row>
    <row r="364" spans="4:4" x14ac:dyDescent="0.25">
      <c r="D364" s="1"/>
    </row>
    <row r="365" spans="4:4" x14ac:dyDescent="0.25">
      <c r="D365" s="1"/>
    </row>
    <row r="366" spans="4:4" x14ac:dyDescent="0.25">
      <c r="D366" s="1"/>
    </row>
    <row r="367" spans="4:4" x14ac:dyDescent="0.25">
      <c r="D367" s="1"/>
    </row>
    <row r="368" spans="4:4" x14ac:dyDescent="0.25">
      <c r="D368" s="1"/>
    </row>
    <row r="369" spans="4:4" x14ac:dyDescent="0.25">
      <c r="D369" s="1"/>
    </row>
    <row r="370" spans="4:4" x14ac:dyDescent="0.25">
      <c r="D370" s="1"/>
    </row>
    <row r="371" spans="4:4" x14ac:dyDescent="0.25">
      <c r="D371" s="1"/>
    </row>
    <row r="372" spans="4:4" x14ac:dyDescent="0.25">
      <c r="D372" s="1"/>
    </row>
    <row r="373" spans="4:4" x14ac:dyDescent="0.25">
      <c r="D373" s="1"/>
    </row>
    <row r="374" spans="4:4" x14ac:dyDescent="0.25">
      <c r="D374" s="1"/>
    </row>
    <row r="375" spans="4:4" x14ac:dyDescent="0.25">
      <c r="D375" s="1"/>
    </row>
    <row r="376" spans="4:4" x14ac:dyDescent="0.25">
      <c r="D376" s="1"/>
    </row>
    <row r="377" spans="4:4" x14ac:dyDescent="0.25">
      <c r="D377" s="1"/>
    </row>
    <row r="378" spans="4:4" x14ac:dyDescent="0.25">
      <c r="D378" s="1"/>
    </row>
    <row r="379" spans="4:4" x14ac:dyDescent="0.25">
      <c r="D379" s="1"/>
    </row>
    <row r="380" spans="4:4" x14ac:dyDescent="0.25">
      <c r="D380" s="1"/>
    </row>
    <row r="381" spans="4:4" x14ac:dyDescent="0.25">
      <c r="D381" s="1"/>
    </row>
    <row r="382" spans="4:4" x14ac:dyDescent="0.25">
      <c r="D382" s="1"/>
    </row>
    <row r="383" spans="4:4" x14ac:dyDescent="0.25">
      <c r="D383" s="1"/>
    </row>
    <row r="384" spans="4:4" x14ac:dyDescent="0.25">
      <c r="D384" s="1"/>
    </row>
    <row r="385" spans="4:4" x14ac:dyDescent="0.25">
      <c r="D385" s="1"/>
    </row>
    <row r="386" spans="4:4" x14ac:dyDescent="0.25">
      <c r="D386" s="1"/>
    </row>
    <row r="387" spans="4:4" x14ac:dyDescent="0.25">
      <c r="D387" s="1"/>
    </row>
    <row r="388" spans="4:4" x14ac:dyDescent="0.25">
      <c r="D388" s="1"/>
    </row>
    <row r="389" spans="4:4" x14ac:dyDescent="0.25">
      <c r="D389" s="1"/>
    </row>
    <row r="390" spans="4:4" x14ac:dyDescent="0.25">
      <c r="D390" s="1"/>
    </row>
    <row r="391" spans="4:4" x14ac:dyDescent="0.25">
      <c r="D391" s="1"/>
    </row>
    <row r="392" spans="4:4" x14ac:dyDescent="0.25">
      <c r="D392" s="1"/>
    </row>
    <row r="393" spans="4:4" x14ac:dyDescent="0.25">
      <c r="D393" s="1"/>
    </row>
    <row r="394" spans="4:4" x14ac:dyDescent="0.25">
      <c r="D394" s="1"/>
    </row>
    <row r="395" spans="4:4" x14ac:dyDescent="0.25">
      <c r="D395" s="1"/>
    </row>
    <row r="396" spans="4:4" x14ac:dyDescent="0.25">
      <c r="D396" s="1"/>
    </row>
    <row r="397" spans="4:4" x14ac:dyDescent="0.25">
      <c r="D397" s="1"/>
    </row>
    <row r="398" spans="4:4" x14ac:dyDescent="0.25">
      <c r="D398" s="1"/>
    </row>
    <row r="399" spans="4:4" x14ac:dyDescent="0.25">
      <c r="D399" s="1"/>
    </row>
    <row r="400" spans="4:4" x14ac:dyDescent="0.25">
      <c r="D400" s="1"/>
    </row>
    <row r="401" spans="4:4" x14ac:dyDescent="0.25">
      <c r="D401" s="1"/>
    </row>
    <row r="402" spans="4:4" x14ac:dyDescent="0.25">
      <c r="D402" s="1"/>
    </row>
    <row r="403" spans="4:4" x14ac:dyDescent="0.25">
      <c r="D403" s="1"/>
    </row>
    <row r="404" spans="4:4" x14ac:dyDescent="0.25">
      <c r="D404" s="1"/>
    </row>
    <row r="405" spans="4:4" x14ac:dyDescent="0.25">
      <c r="D405" s="1"/>
    </row>
    <row r="406" spans="4:4" x14ac:dyDescent="0.25">
      <c r="D406" s="1"/>
    </row>
    <row r="407" spans="4:4" x14ac:dyDescent="0.25">
      <c r="D407" s="1"/>
    </row>
    <row r="408" spans="4:4" x14ac:dyDescent="0.25">
      <c r="D408" s="1"/>
    </row>
    <row r="409" spans="4:4" x14ac:dyDescent="0.25">
      <c r="D409" s="1"/>
    </row>
    <row r="410" spans="4:4" x14ac:dyDescent="0.25">
      <c r="D410" s="1"/>
    </row>
    <row r="411" spans="4:4" x14ac:dyDescent="0.25">
      <c r="D411" s="1"/>
    </row>
    <row r="412" spans="4:4" x14ac:dyDescent="0.25">
      <c r="D412" s="1"/>
    </row>
    <row r="413" spans="4:4" x14ac:dyDescent="0.25">
      <c r="D413" s="1"/>
    </row>
    <row r="414" spans="4:4" x14ac:dyDescent="0.25">
      <c r="D414" s="1"/>
    </row>
    <row r="415" spans="4:4" x14ac:dyDescent="0.25">
      <c r="D415" s="1"/>
    </row>
    <row r="416" spans="4:4" x14ac:dyDescent="0.25">
      <c r="D416" s="1"/>
    </row>
    <row r="417" spans="4:4" x14ac:dyDescent="0.25">
      <c r="D417" s="1"/>
    </row>
    <row r="418" spans="4:4" x14ac:dyDescent="0.25">
      <c r="D418" s="1"/>
    </row>
    <row r="419" spans="4:4" x14ac:dyDescent="0.25">
      <c r="D419" s="1"/>
    </row>
    <row r="420" spans="4:4" x14ac:dyDescent="0.25">
      <c r="D420" s="1"/>
    </row>
    <row r="421" spans="4:4" x14ac:dyDescent="0.25">
      <c r="D421" s="1"/>
    </row>
    <row r="422" spans="4:4" x14ac:dyDescent="0.25">
      <c r="D422" s="1"/>
    </row>
    <row r="423" spans="4:4" x14ac:dyDescent="0.25">
      <c r="D423" s="1"/>
    </row>
    <row r="424" spans="4:4" x14ac:dyDescent="0.25">
      <c r="D424" s="1"/>
    </row>
    <row r="425" spans="4:4" x14ac:dyDescent="0.25">
      <c r="D425" s="1"/>
    </row>
    <row r="426" spans="4:4" x14ac:dyDescent="0.25">
      <c r="D426" s="1"/>
    </row>
    <row r="427" spans="4:4" x14ac:dyDescent="0.25">
      <c r="D427" s="1"/>
    </row>
    <row r="428" spans="4:4" x14ac:dyDescent="0.25">
      <c r="D428" s="1"/>
    </row>
    <row r="429" spans="4:4" x14ac:dyDescent="0.25">
      <c r="D429" s="1"/>
    </row>
    <row r="430" spans="4:4" x14ac:dyDescent="0.25">
      <c r="D430" s="1"/>
    </row>
    <row r="431" spans="4:4" x14ac:dyDescent="0.25">
      <c r="D431" s="1"/>
    </row>
    <row r="432" spans="4:4" x14ac:dyDescent="0.25">
      <c r="D432" s="1"/>
    </row>
    <row r="433" spans="4:4" x14ac:dyDescent="0.25">
      <c r="D433" s="1"/>
    </row>
    <row r="434" spans="4:4" x14ac:dyDescent="0.25">
      <c r="D434" s="1"/>
    </row>
    <row r="435" spans="4:4" x14ac:dyDescent="0.25">
      <c r="D435" s="1"/>
    </row>
    <row r="436" spans="4:4" x14ac:dyDescent="0.25">
      <c r="D436" s="1"/>
    </row>
    <row r="437" spans="4:4" x14ac:dyDescent="0.25">
      <c r="D437" s="1"/>
    </row>
    <row r="438" spans="4:4" x14ac:dyDescent="0.25">
      <c r="D438" s="1"/>
    </row>
    <row r="439" spans="4:4" x14ac:dyDescent="0.25">
      <c r="D439" s="1"/>
    </row>
    <row r="440" spans="4:4" x14ac:dyDescent="0.25">
      <c r="D440" s="1"/>
    </row>
    <row r="441" spans="4:4" x14ac:dyDescent="0.25">
      <c r="D441" s="1"/>
    </row>
    <row r="442" spans="4:4" x14ac:dyDescent="0.25">
      <c r="D442" s="1"/>
    </row>
    <row r="443" spans="4:4" x14ac:dyDescent="0.25">
      <c r="D443" s="1"/>
    </row>
    <row r="444" spans="4:4" x14ac:dyDescent="0.25">
      <c r="D444" s="1"/>
    </row>
    <row r="445" spans="4:4" x14ac:dyDescent="0.25">
      <c r="D445" s="1"/>
    </row>
    <row r="446" spans="4:4" x14ac:dyDescent="0.25">
      <c r="D446" s="1"/>
    </row>
    <row r="447" spans="4:4" x14ac:dyDescent="0.25">
      <c r="D447" s="1"/>
    </row>
    <row r="448" spans="4:4" x14ac:dyDescent="0.25">
      <c r="D448" s="1"/>
    </row>
    <row r="449" spans="4:4" x14ac:dyDescent="0.25">
      <c r="D449" s="1"/>
    </row>
    <row r="450" spans="4:4" x14ac:dyDescent="0.25">
      <c r="D450" s="1"/>
    </row>
    <row r="451" spans="4:4" x14ac:dyDescent="0.25">
      <c r="D451" s="1"/>
    </row>
    <row r="452" spans="4:4" x14ac:dyDescent="0.25">
      <c r="D452" s="1"/>
    </row>
    <row r="453" spans="4:4" x14ac:dyDescent="0.25">
      <c r="D453" s="1"/>
    </row>
    <row r="454" spans="4:4" x14ac:dyDescent="0.25">
      <c r="D454" s="1"/>
    </row>
    <row r="455" spans="4:4" x14ac:dyDescent="0.25">
      <c r="D455" s="1"/>
    </row>
    <row r="456" spans="4:4" x14ac:dyDescent="0.25">
      <c r="D456" s="1"/>
    </row>
    <row r="457" spans="4:4" x14ac:dyDescent="0.25">
      <c r="D457" s="1"/>
    </row>
    <row r="458" spans="4:4" x14ac:dyDescent="0.25">
      <c r="D458" s="1"/>
    </row>
    <row r="459" spans="4:4" x14ac:dyDescent="0.25">
      <c r="D459" s="1"/>
    </row>
    <row r="460" spans="4:4" x14ac:dyDescent="0.25">
      <c r="D460" s="1"/>
    </row>
    <row r="461" spans="4:4" x14ac:dyDescent="0.25">
      <c r="D461" s="1"/>
    </row>
    <row r="462" spans="4:4" x14ac:dyDescent="0.25">
      <c r="D462" s="1"/>
    </row>
    <row r="463" spans="4:4" x14ac:dyDescent="0.25">
      <c r="D463" s="1"/>
    </row>
    <row r="464" spans="4:4" x14ac:dyDescent="0.25">
      <c r="D464" s="1"/>
    </row>
    <row r="465" spans="4:4" x14ac:dyDescent="0.25">
      <c r="D465" s="1"/>
    </row>
    <row r="466" spans="4:4" x14ac:dyDescent="0.25">
      <c r="D466" s="1"/>
    </row>
    <row r="467" spans="4:4" x14ac:dyDescent="0.25">
      <c r="D467" s="1"/>
    </row>
    <row r="468" spans="4:4" x14ac:dyDescent="0.25">
      <c r="D468" s="1"/>
    </row>
    <row r="469" spans="4:4" x14ac:dyDescent="0.25">
      <c r="D469" s="1"/>
    </row>
    <row r="470" spans="4:4" x14ac:dyDescent="0.25">
      <c r="D470" s="1"/>
    </row>
    <row r="471" spans="4:4" x14ac:dyDescent="0.25">
      <c r="D471" s="1"/>
    </row>
    <row r="472" spans="4:4" x14ac:dyDescent="0.25">
      <c r="D472" s="1"/>
    </row>
    <row r="473" spans="4:4" x14ac:dyDescent="0.25">
      <c r="D473" s="1"/>
    </row>
    <row r="474" spans="4:4" x14ac:dyDescent="0.25">
      <c r="D474" s="1"/>
    </row>
    <row r="475" spans="4:4" x14ac:dyDescent="0.25">
      <c r="D475" s="1"/>
    </row>
    <row r="476" spans="4:4" x14ac:dyDescent="0.25">
      <c r="D476" s="1"/>
    </row>
    <row r="477" spans="4:4" x14ac:dyDescent="0.25">
      <c r="D477" s="1"/>
    </row>
    <row r="478" spans="4:4" x14ac:dyDescent="0.25">
      <c r="D478" s="1"/>
    </row>
    <row r="479" spans="4:4" x14ac:dyDescent="0.25">
      <c r="D479" s="1"/>
    </row>
    <row r="480" spans="4:4" x14ac:dyDescent="0.25">
      <c r="D480" s="1"/>
    </row>
    <row r="481" spans="4:4" x14ac:dyDescent="0.25">
      <c r="D481" s="1"/>
    </row>
    <row r="482" spans="4:4" x14ac:dyDescent="0.25">
      <c r="D482" s="1"/>
    </row>
    <row r="483" spans="4:4" x14ac:dyDescent="0.25">
      <c r="D483" s="1"/>
    </row>
    <row r="484" spans="4:4" x14ac:dyDescent="0.25">
      <c r="D484" s="1"/>
    </row>
    <row r="485" spans="4:4" x14ac:dyDescent="0.25">
      <c r="D485" s="1"/>
    </row>
    <row r="486" spans="4:4" x14ac:dyDescent="0.25">
      <c r="D486" s="1"/>
    </row>
    <row r="487" spans="4:4" x14ac:dyDescent="0.25">
      <c r="D487" s="1"/>
    </row>
    <row r="488" spans="4:4" x14ac:dyDescent="0.25">
      <c r="D488" s="1"/>
    </row>
    <row r="489" spans="4:4" x14ac:dyDescent="0.25">
      <c r="D489" s="1"/>
    </row>
    <row r="490" spans="4:4" x14ac:dyDescent="0.25">
      <c r="D490" s="1"/>
    </row>
    <row r="491" spans="4:4" x14ac:dyDescent="0.25">
      <c r="D491" s="1"/>
    </row>
    <row r="492" spans="4:4" x14ac:dyDescent="0.25">
      <c r="D492" s="1"/>
    </row>
    <row r="493" spans="4:4" x14ac:dyDescent="0.25">
      <c r="D493" s="1"/>
    </row>
    <row r="494" spans="4:4" x14ac:dyDescent="0.25">
      <c r="D494" s="1"/>
    </row>
    <row r="495" spans="4:4" x14ac:dyDescent="0.25">
      <c r="D495" s="1"/>
    </row>
    <row r="496" spans="4:4" x14ac:dyDescent="0.25">
      <c r="D496" s="1"/>
    </row>
    <row r="497" spans="4:4" x14ac:dyDescent="0.25">
      <c r="D497" s="1"/>
    </row>
    <row r="498" spans="4:4" x14ac:dyDescent="0.25">
      <c r="D498" s="1"/>
    </row>
    <row r="499" spans="4:4" x14ac:dyDescent="0.25">
      <c r="D499" s="1"/>
    </row>
    <row r="500" spans="4:4" x14ac:dyDescent="0.25">
      <c r="D500" s="1"/>
    </row>
    <row r="501" spans="4:4" x14ac:dyDescent="0.25">
      <c r="D501" s="1"/>
    </row>
    <row r="502" spans="4:4" x14ac:dyDescent="0.25">
      <c r="D502" s="1"/>
    </row>
    <row r="503" spans="4:4" x14ac:dyDescent="0.25">
      <c r="D503" s="1"/>
    </row>
    <row r="504" spans="4:4" x14ac:dyDescent="0.25">
      <c r="D504" s="1"/>
    </row>
    <row r="505" spans="4:4" x14ac:dyDescent="0.25">
      <c r="D505" s="1"/>
    </row>
    <row r="506" spans="4:4" x14ac:dyDescent="0.25">
      <c r="D506" s="1"/>
    </row>
    <row r="507" spans="4:4" x14ac:dyDescent="0.25">
      <c r="D507" s="1"/>
    </row>
    <row r="508" spans="4:4" x14ac:dyDescent="0.25">
      <c r="D508" s="1"/>
    </row>
    <row r="509" spans="4:4" x14ac:dyDescent="0.25">
      <c r="D509" s="1"/>
    </row>
    <row r="510" spans="4:4" x14ac:dyDescent="0.25">
      <c r="D510" s="1"/>
    </row>
    <row r="511" spans="4:4" x14ac:dyDescent="0.25">
      <c r="D511" s="1"/>
    </row>
    <row r="512" spans="4:4" x14ac:dyDescent="0.25">
      <c r="D512" s="1"/>
    </row>
    <row r="513" spans="4:4" x14ac:dyDescent="0.25">
      <c r="D513" s="1"/>
    </row>
    <row r="514" spans="4:4" x14ac:dyDescent="0.25">
      <c r="D514" s="1"/>
    </row>
    <row r="515" spans="4:4" x14ac:dyDescent="0.25">
      <c r="D515" s="1"/>
    </row>
    <row r="516" spans="4:4" x14ac:dyDescent="0.25">
      <c r="D516" s="1"/>
    </row>
    <row r="517" spans="4:4" x14ac:dyDescent="0.25">
      <c r="D517" s="1"/>
    </row>
    <row r="518" spans="4:4" x14ac:dyDescent="0.25">
      <c r="D518" s="1"/>
    </row>
    <row r="519" spans="4:4" x14ac:dyDescent="0.25">
      <c r="D519" s="1"/>
    </row>
    <row r="520" spans="4:4" x14ac:dyDescent="0.25">
      <c r="D520" s="1"/>
    </row>
    <row r="521" spans="4:4" x14ac:dyDescent="0.25">
      <c r="D521" s="1"/>
    </row>
    <row r="522" spans="4:4" x14ac:dyDescent="0.25">
      <c r="D522" s="1"/>
    </row>
    <row r="523" spans="4:4" x14ac:dyDescent="0.25">
      <c r="D523" s="1"/>
    </row>
    <row r="524" spans="4:4" x14ac:dyDescent="0.25">
      <c r="D524" s="1"/>
    </row>
    <row r="525" spans="4:4" x14ac:dyDescent="0.25">
      <c r="D525" s="1"/>
    </row>
    <row r="526" spans="4:4" x14ac:dyDescent="0.25">
      <c r="D526" s="1"/>
    </row>
    <row r="527" spans="4:4" x14ac:dyDescent="0.25">
      <c r="D527" s="1"/>
    </row>
    <row r="528" spans="4:4" x14ac:dyDescent="0.25">
      <c r="D528" s="1"/>
    </row>
    <row r="529" spans="4:4" x14ac:dyDescent="0.25">
      <c r="D529" s="1"/>
    </row>
    <row r="530" spans="4:4" x14ac:dyDescent="0.25">
      <c r="D530" s="1"/>
    </row>
    <row r="531" spans="4:4" x14ac:dyDescent="0.25">
      <c r="D531" s="1"/>
    </row>
    <row r="532" spans="4:4" x14ac:dyDescent="0.25">
      <c r="D532" s="1"/>
    </row>
    <row r="533" spans="4:4" x14ac:dyDescent="0.25">
      <c r="D533" s="1"/>
    </row>
    <row r="534" spans="4:4" x14ac:dyDescent="0.25">
      <c r="D534" s="1"/>
    </row>
    <row r="535" spans="4:4" x14ac:dyDescent="0.25">
      <c r="D535" s="1"/>
    </row>
    <row r="536" spans="4:4" x14ac:dyDescent="0.25">
      <c r="D536" s="1"/>
    </row>
    <row r="537" spans="4:4" x14ac:dyDescent="0.25">
      <c r="D537" s="1"/>
    </row>
    <row r="538" spans="4:4" x14ac:dyDescent="0.25">
      <c r="D538" s="1"/>
    </row>
    <row r="539" spans="4:4" x14ac:dyDescent="0.25">
      <c r="D539" s="1"/>
    </row>
    <row r="540" spans="4:4" x14ac:dyDescent="0.25">
      <c r="D540" s="1"/>
    </row>
    <row r="541" spans="4:4" x14ac:dyDescent="0.25">
      <c r="D541" s="1"/>
    </row>
    <row r="542" spans="4:4" x14ac:dyDescent="0.25">
      <c r="D542" s="1"/>
    </row>
    <row r="543" spans="4:4" x14ac:dyDescent="0.25">
      <c r="D543" s="1"/>
    </row>
    <row r="544" spans="4:4" x14ac:dyDescent="0.25">
      <c r="D544" s="1"/>
    </row>
    <row r="545" spans="4:4" x14ac:dyDescent="0.25">
      <c r="D545" s="1"/>
    </row>
    <row r="546" spans="4:4" x14ac:dyDescent="0.25">
      <c r="D546" s="1"/>
    </row>
    <row r="547" spans="4:4" x14ac:dyDescent="0.25">
      <c r="D547" s="1"/>
    </row>
    <row r="548" spans="4:4" x14ac:dyDescent="0.25">
      <c r="D548" s="1"/>
    </row>
    <row r="549" spans="4:4" x14ac:dyDescent="0.25">
      <c r="D549" s="1"/>
    </row>
    <row r="550" spans="4:4" x14ac:dyDescent="0.25">
      <c r="D550" s="1"/>
    </row>
    <row r="551" spans="4:4" x14ac:dyDescent="0.25">
      <c r="D551" s="1"/>
    </row>
    <row r="552" spans="4:4" x14ac:dyDescent="0.25">
      <c r="D552" s="1"/>
    </row>
    <row r="553" spans="4:4" x14ac:dyDescent="0.25">
      <c r="D553" s="1"/>
    </row>
    <row r="554" spans="4:4" x14ac:dyDescent="0.25">
      <c r="D554" s="1"/>
    </row>
    <row r="555" spans="4:4" x14ac:dyDescent="0.25">
      <c r="D555" s="1"/>
    </row>
    <row r="556" spans="4:4" x14ac:dyDescent="0.25">
      <c r="D556" s="1"/>
    </row>
    <row r="557" spans="4:4" x14ac:dyDescent="0.25">
      <c r="D557" s="1"/>
    </row>
    <row r="558" spans="4:4" x14ac:dyDescent="0.25">
      <c r="D558" s="1"/>
    </row>
    <row r="559" spans="4:4" x14ac:dyDescent="0.25">
      <c r="D559" s="1"/>
    </row>
    <row r="560" spans="4:4" x14ac:dyDescent="0.25">
      <c r="D560" s="1"/>
    </row>
    <row r="561" spans="4:4" x14ac:dyDescent="0.25">
      <c r="D561" s="1"/>
    </row>
    <row r="562" spans="4:4" x14ac:dyDescent="0.25">
      <c r="D562" s="1"/>
    </row>
    <row r="563" spans="4:4" x14ac:dyDescent="0.25">
      <c r="D563" s="1"/>
    </row>
    <row r="564" spans="4:4" x14ac:dyDescent="0.25">
      <c r="D564" s="1"/>
    </row>
    <row r="565" spans="4:4" x14ac:dyDescent="0.25">
      <c r="D565" s="1"/>
    </row>
    <row r="566" spans="4:4" x14ac:dyDescent="0.25">
      <c r="D566" s="1"/>
    </row>
    <row r="567" spans="4:4" x14ac:dyDescent="0.25">
      <c r="D567" s="1"/>
    </row>
    <row r="568" spans="4:4" x14ac:dyDescent="0.25">
      <c r="D568" s="1"/>
    </row>
    <row r="569" spans="4:4" x14ac:dyDescent="0.25">
      <c r="D569" s="1"/>
    </row>
    <row r="570" spans="4:4" x14ac:dyDescent="0.25">
      <c r="D570" s="1"/>
    </row>
    <row r="571" spans="4:4" x14ac:dyDescent="0.25">
      <c r="D571" s="1"/>
    </row>
    <row r="572" spans="4:4" x14ac:dyDescent="0.25">
      <c r="D572" s="1"/>
    </row>
    <row r="573" spans="4:4" x14ac:dyDescent="0.25">
      <c r="D573" s="1"/>
    </row>
    <row r="574" spans="4:4" x14ac:dyDescent="0.25">
      <c r="D574" s="1"/>
    </row>
    <row r="575" spans="4:4" x14ac:dyDescent="0.25">
      <c r="D575" s="1"/>
    </row>
    <row r="576" spans="4:4" x14ac:dyDescent="0.25">
      <c r="D576" s="1"/>
    </row>
    <row r="577" spans="4:4" x14ac:dyDescent="0.25">
      <c r="D577" s="1"/>
    </row>
    <row r="578" spans="4:4" x14ac:dyDescent="0.25">
      <c r="D578" s="1"/>
    </row>
    <row r="579" spans="4:4" x14ac:dyDescent="0.25">
      <c r="D579" s="1"/>
    </row>
    <row r="580" spans="4:4" x14ac:dyDescent="0.25">
      <c r="D580" s="1"/>
    </row>
    <row r="581" spans="4:4" x14ac:dyDescent="0.25">
      <c r="D581" s="1"/>
    </row>
    <row r="582" spans="4:4" x14ac:dyDescent="0.25">
      <c r="D582" s="1"/>
    </row>
    <row r="583" spans="4:4" x14ac:dyDescent="0.25">
      <c r="D583" s="1"/>
    </row>
    <row r="584" spans="4:4" x14ac:dyDescent="0.25">
      <c r="D584" s="1"/>
    </row>
    <row r="585" spans="4:4" x14ac:dyDescent="0.25">
      <c r="D585" s="1"/>
    </row>
    <row r="586" spans="4:4" x14ac:dyDescent="0.25">
      <c r="D586" s="1"/>
    </row>
    <row r="587" spans="4:4" x14ac:dyDescent="0.25">
      <c r="D587" s="1"/>
    </row>
    <row r="588" spans="4:4" x14ac:dyDescent="0.25">
      <c r="D588" s="1"/>
    </row>
    <row r="589" spans="4:4" x14ac:dyDescent="0.25">
      <c r="D589" s="1"/>
    </row>
    <row r="590" spans="4:4" x14ac:dyDescent="0.25">
      <c r="D590" s="1"/>
    </row>
    <row r="591" spans="4:4" x14ac:dyDescent="0.25">
      <c r="D591" s="1"/>
    </row>
    <row r="592" spans="4:4" x14ac:dyDescent="0.25">
      <c r="D592" s="1"/>
    </row>
    <row r="593" spans="4:4" x14ac:dyDescent="0.25">
      <c r="D593" s="1"/>
    </row>
    <row r="594" spans="4:4" x14ac:dyDescent="0.25">
      <c r="D594" s="1"/>
    </row>
    <row r="595" spans="4:4" x14ac:dyDescent="0.25">
      <c r="D595" s="1"/>
    </row>
    <row r="596" spans="4:4" x14ac:dyDescent="0.25">
      <c r="D596" s="1"/>
    </row>
    <row r="597" spans="4:4" x14ac:dyDescent="0.25">
      <c r="D597" s="1"/>
    </row>
    <row r="598" spans="4:4" x14ac:dyDescent="0.25">
      <c r="D598" s="1"/>
    </row>
    <row r="599" spans="4:4" x14ac:dyDescent="0.25">
      <c r="D599" s="1"/>
    </row>
    <row r="600" spans="4:4" x14ac:dyDescent="0.25">
      <c r="D600" s="1"/>
    </row>
    <row r="601" spans="4:4" x14ac:dyDescent="0.25">
      <c r="D601" s="1"/>
    </row>
    <row r="602" spans="4:4" x14ac:dyDescent="0.25">
      <c r="D602" s="1"/>
    </row>
    <row r="603" spans="4:4" x14ac:dyDescent="0.25">
      <c r="D603" s="1"/>
    </row>
    <row r="604" spans="4:4" x14ac:dyDescent="0.25">
      <c r="D604" s="1"/>
    </row>
    <row r="605" spans="4:4" x14ac:dyDescent="0.25">
      <c r="D605" s="1"/>
    </row>
    <row r="606" spans="4:4" x14ac:dyDescent="0.25">
      <c r="D606" s="1"/>
    </row>
    <row r="607" spans="4:4" x14ac:dyDescent="0.25">
      <c r="D607" s="1"/>
    </row>
    <row r="608" spans="4:4" x14ac:dyDescent="0.25">
      <c r="D608" s="1"/>
    </row>
    <row r="609" spans="4:4" x14ac:dyDescent="0.25">
      <c r="D609" s="1"/>
    </row>
    <row r="610" spans="4:4" x14ac:dyDescent="0.25">
      <c r="D610" s="1"/>
    </row>
    <row r="611" spans="4:4" x14ac:dyDescent="0.25">
      <c r="D611" s="1"/>
    </row>
    <row r="612" spans="4:4" x14ac:dyDescent="0.25">
      <c r="D612" s="1"/>
    </row>
    <row r="613" spans="4:4" x14ac:dyDescent="0.25">
      <c r="D613" s="1"/>
    </row>
    <row r="614" spans="4:4" x14ac:dyDescent="0.25">
      <c r="D614" s="1"/>
    </row>
    <row r="615" spans="4:4" x14ac:dyDescent="0.25">
      <c r="D615" s="1"/>
    </row>
    <row r="616" spans="4:4" x14ac:dyDescent="0.25">
      <c r="D616" s="1"/>
    </row>
    <row r="617" spans="4:4" x14ac:dyDescent="0.25">
      <c r="D617" s="1"/>
    </row>
    <row r="618" spans="4:4" x14ac:dyDescent="0.25">
      <c r="D618" s="1"/>
    </row>
    <row r="619" spans="4:4" x14ac:dyDescent="0.25">
      <c r="D619" s="1"/>
    </row>
    <row r="620" spans="4:4" x14ac:dyDescent="0.25">
      <c r="D620" s="1"/>
    </row>
    <row r="621" spans="4:4" x14ac:dyDescent="0.25">
      <c r="D621" s="1"/>
    </row>
    <row r="622" spans="4:4" x14ac:dyDescent="0.25">
      <c r="D622" s="1"/>
    </row>
    <row r="623" spans="4:4" x14ac:dyDescent="0.25">
      <c r="D623" s="1"/>
    </row>
    <row r="624" spans="4:4" x14ac:dyDescent="0.25">
      <c r="D624" s="1"/>
    </row>
    <row r="625" spans="4:4" x14ac:dyDescent="0.25">
      <c r="D625" s="1"/>
    </row>
    <row r="626" spans="4:4" x14ac:dyDescent="0.25">
      <c r="D626" s="1"/>
    </row>
    <row r="627" spans="4:4" x14ac:dyDescent="0.25">
      <c r="D627" s="1"/>
    </row>
    <row r="628" spans="4:4" x14ac:dyDescent="0.25">
      <c r="D628" s="1"/>
    </row>
    <row r="629" spans="4:4" x14ac:dyDescent="0.25">
      <c r="D629" s="1"/>
    </row>
    <row r="630" spans="4:4" x14ac:dyDescent="0.25">
      <c r="D630" s="1"/>
    </row>
    <row r="631" spans="4:4" x14ac:dyDescent="0.25">
      <c r="D631" s="1"/>
    </row>
    <row r="632" spans="4:4" x14ac:dyDescent="0.25">
      <c r="D632" s="1"/>
    </row>
    <row r="633" spans="4:4" x14ac:dyDescent="0.25">
      <c r="D633" s="1"/>
    </row>
    <row r="634" spans="4:4" x14ac:dyDescent="0.25">
      <c r="D634" s="1"/>
    </row>
    <row r="635" spans="4:4" x14ac:dyDescent="0.25">
      <c r="D635" s="1"/>
    </row>
    <row r="636" spans="4:4" x14ac:dyDescent="0.25">
      <c r="D636" s="1"/>
    </row>
    <row r="637" spans="4:4" x14ac:dyDescent="0.25">
      <c r="D637" s="1"/>
    </row>
    <row r="638" spans="4:4" x14ac:dyDescent="0.25">
      <c r="D638" s="1"/>
    </row>
    <row r="639" spans="4:4" x14ac:dyDescent="0.25">
      <c r="D639" s="1"/>
    </row>
    <row r="640" spans="4:4" x14ac:dyDescent="0.25">
      <c r="D640" s="1"/>
    </row>
    <row r="641" spans="4:4" x14ac:dyDescent="0.25">
      <c r="D641" s="1"/>
    </row>
    <row r="642" spans="4:4" x14ac:dyDescent="0.25">
      <c r="D642" s="1"/>
    </row>
    <row r="643" spans="4:4" x14ac:dyDescent="0.25">
      <c r="D643" s="1"/>
    </row>
    <row r="644" spans="4:4" x14ac:dyDescent="0.25">
      <c r="D644" s="1"/>
    </row>
    <row r="645" spans="4:4" x14ac:dyDescent="0.25">
      <c r="D645" s="1"/>
    </row>
    <row r="646" spans="4:4" x14ac:dyDescent="0.25">
      <c r="D646" s="1"/>
    </row>
    <row r="647" spans="4:4" x14ac:dyDescent="0.25">
      <c r="D647" s="1"/>
    </row>
    <row r="648" spans="4:4" x14ac:dyDescent="0.25">
      <c r="D648" s="1"/>
    </row>
    <row r="649" spans="4:4" x14ac:dyDescent="0.25">
      <c r="D649" s="1"/>
    </row>
    <row r="650" spans="4:4" x14ac:dyDescent="0.25">
      <c r="D650" s="1"/>
    </row>
    <row r="651" spans="4:4" x14ac:dyDescent="0.25">
      <c r="D651" s="1"/>
    </row>
    <row r="652" spans="4:4" x14ac:dyDescent="0.25">
      <c r="D652" s="1"/>
    </row>
    <row r="653" spans="4:4" x14ac:dyDescent="0.25">
      <c r="D653" s="1"/>
    </row>
    <row r="654" spans="4:4" x14ac:dyDescent="0.25">
      <c r="D654" s="1"/>
    </row>
    <row r="655" spans="4:4" x14ac:dyDescent="0.25">
      <c r="D655" s="1"/>
    </row>
    <row r="656" spans="4:4" x14ac:dyDescent="0.25">
      <c r="D656" s="1"/>
    </row>
    <row r="657" spans="4:4" x14ac:dyDescent="0.25">
      <c r="D657" s="1"/>
    </row>
    <row r="658" spans="4:4" x14ac:dyDescent="0.25">
      <c r="D658" s="1"/>
    </row>
    <row r="659" spans="4:4" x14ac:dyDescent="0.25">
      <c r="D659" s="1"/>
    </row>
    <row r="660" spans="4:4" x14ac:dyDescent="0.25">
      <c r="D660" s="1"/>
    </row>
    <row r="661" spans="4:4" x14ac:dyDescent="0.25">
      <c r="D661" s="1"/>
    </row>
    <row r="662" spans="4:4" x14ac:dyDescent="0.25">
      <c r="D662" s="1"/>
    </row>
    <row r="663" spans="4:4" x14ac:dyDescent="0.25">
      <c r="D663" s="1"/>
    </row>
    <row r="664" spans="4:4" x14ac:dyDescent="0.25">
      <c r="D664" s="1"/>
    </row>
    <row r="665" spans="4:4" x14ac:dyDescent="0.25">
      <c r="D665" s="1"/>
    </row>
    <row r="666" spans="4:4" x14ac:dyDescent="0.25">
      <c r="D666" s="1"/>
    </row>
    <row r="667" spans="4:4" x14ac:dyDescent="0.25">
      <c r="D667" s="1"/>
    </row>
    <row r="668" spans="4:4" x14ac:dyDescent="0.25">
      <c r="D668" s="1"/>
    </row>
    <row r="669" spans="4:4" x14ac:dyDescent="0.25">
      <c r="D669" s="1"/>
    </row>
    <row r="670" spans="4:4" x14ac:dyDescent="0.25">
      <c r="D670" s="1"/>
    </row>
    <row r="671" spans="4:4" x14ac:dyDescent="0.25">
      <c r="D671" s="1"/>
    </row>
    <row r="672" spans="4:4" x14ac:dyDescent="0.25">
      <c r="D672" s="1"/>
    </row>
    <row r="673" spans="4:4" x14ac:dyDescent="0.25">
      <c r="D673" s="1"/>
    </row>
    <row r="674" spans="4:4" x14ac:dyDescent="0.25">
      <c r="D674" s="1"/>
    </row>
    <row r="675" spans="4:4" x14ac:dyDescent="0.25">
      <c r="D675" s="1"/>
    </row>
    <row r="676" spans="4:4" x14ac:dyDescent="0.25">
      <c r="D676" s="1"/>
    </row>
    <row r="677" spans="4:4" x14ac:dyDescent="0.25">
      <c r="D677" s="1"/>
    </row>
    <row r="678" spans="4:4" x14ac:dyDescent="0.25">
      <c r="D678" s="1"/>
    </row>
    <row r="679" spans="4:4" x14ac:dyDescent="0.25">
      <c r="D679" s="1"/>
    </row>
    <row r="680" spans="4:4" x14ac:dyDescent="0.25">
      <c r="D680" s="1"/>
    </row>
    <row r="681" spans="4:4" x14ac:dyDescent="0.25">
      <c r="D681" s="1"/>
    </row>
    <row r="682" spans="4:4" x14ac:dyDescent="0.25">
      <c r="D682" s="1"/>
    </row>
    <row r="683" spans="4:4" x14ac:dyDescent="0.25">
      <c r="D683" s="1"/>
    </row>
    <row r="684" spans="4:4" x14ac:dyDescent="0.25">
      <c r="D684" s="1"/>
    </row>
    <row r="685" spans="4:4" x14ac:dyDescent="0.25">
      <c r="D685" s="1"/>
    </row>
    <row r="686" spans="4:4" x14ac:dyDescent="0.25">
      <c r="D686" s="1"/>
    </row>
    <row r="687" spans="4:4" x14ac:dyDescent="0.25">
      <c r="D687" s="1"/>
    </row>
    <row r="688" spans="4:4" x14ac:dyDescent="0.25">
      <c r="D688" s="1"/>
    </row>
    <row r="689" spans="4:4" x14ac:dyDescent="0.25">
      <c r="D689" s="1"/>
    </row>
    <row r="690" spans="4:4" x14ac:dyDescent="0.25">
      <c r="D690" s="1"/>
    </row>
    <row r="691" spans="4:4" x14ac:dyDescent="0.25">
      <c r="D691" s="1"/>
    </row>
    <row r="692" spans="4:4" x14ac:dyDescent="0.25">
      <c r="D692" s="1"/>
    </row>
    <row r="693" spans="4:4" x14ac:dyDescent="0.25">
      <c r="D693" s="1"/>
    </row>
    <row r="694" spans="4:4" x14ac:dyDescent="0.25">
      <c r="D694" s="1"/>
    </row>
    <row r="695" spans="4:4" x14ac:dyDescent="0.25">
      <c r="D695" s="1"/>
    </row>
    <row r="696" spans="4:4" x14ac:dyDescent="0.25">
      <c r="D696" s="1"/>
    </row>
    <row r="697" spans="4:4" x14ac:dyDescent="0.25">
      <c r="D697" s="1"/>
    </row>
    <row r="698" spans="4:4" x14ac:dyDescent="0.25">
      <c r="D698" s="1"/>
    </row>
    <row r="699" spans="4:4" x14ac:dyDescent="0.25">
      <c r="D699" s="1"/>
    </row>
    <row r="700" spans="4:4" x14ac:dyDescent="0.25">
      <c r="D700" s="1"/>
    </row>
    <row r="701" spans="4:4" x14ac:dyDescent="0.25">
      <c r="D701" s="1"/>
    </row>
    <row r="702" spans="4:4" x14ac:dyDescent="0.25">
      <c r="D702" s="1"/>
    </row>
    <row r="703" spans="4:4" x14ac:dyDescent="0.25">
      <c r="D703" s="1"/>
    </row>
    <row r="704" spans="4:4" x14ac:dyDescent="0.25">
      <c r="D704" s="1"/>
    </row>
    <row r="705" spans="4:4" x14ac:dyDescent="0.25">
      <c r="D705" s="1"/>
    </row>
    <row r="706" spans="4:4" x14ac:dyDescent="0.25">
      <c r="D706" s="1"/>
    </row>
    <row r="707" spans="4:4" x14ac:dyDescent="0.25">
      <c r="D707" s="1"/>
    </row>
    <row r="708" spans="4:4" x14ac:dyDescent="0.25">
      <c r="D708" s="1"/>
    </row>
    <row r="709" spans="4:4" x14ac:dyDescent="0.25">
      <c r="D709" s="1"/>
    </row>
    <row r="710" spans="4:4" x14ac:dyDescent="0.25">
      <c r="D710" s="1"/>
    </row>
    <row r="711" spans="4:4" x14ac:dyDescent="0.25">
      <c r="D711" s="1"/>
    </row>
    <row r="712" spans="4:4" x14ac:dyDescent="0.25">
      <c r="D712" s="1"/>
    </row>
    <row r="713" spans="4:4" x14ac:dyDescent="0.25">
      <c r="D713" s="1"/>
    </row>
    <row r="714" spans="4:4" x14ac:dyDescent="0.25">
      <c r="D714" s="1"/>
    </row>
    <row r="715" spans="4:4" x14ac:dyDescent="0.25">
      <c r="D715" s="1"/>
    </row>
    <row r="716" spans="4:4" x14ac:dyDescent="0.25">
      <c r="D716" s="1"/>
    </row>
    <row r="717" spans="4:4" x14ac:dyDescent="0.25">
      <c r="D717" s="1"/>
    </row>
    <row r="718" spans="4:4" x14ac:dyDescent="0.25">
      <c r="D718" s="1"/>
    </row>
    <row r="719" spans="4:4" x14ac:dyDescent="0.25">
      <c r="D719" s="1"/>
    </row>
    <row r="720" spans="4:4" x14ac:dyDescent="0.25">
      <c r="D720" s="1"/>
    </row>
    <row r="721" spans="4:4" x14ac:dyDescent="0.25">
      <c r="D721" s="1"/>
    </row>
    <row r="722" spans="4:4" x14ac:dyDescent="0.25">
      <c r="D722" s="1"/>
    </row>
    <row r="723" spans="4:4" x14ac:dyDescent="0.25">
      <c r="D723" s="1"/>
    </row>
    <row r="724" spans="4:4" x14ac:dyDescent="0.25">
      <c r="D724" s="1"/>
    </row>
    <row r="725" spans="4:4" x14ac:dyDescent="0.25">
      <c r="D725" s="1"/>
    </row>
    <row r="726" spans="4:4" x14ac:dyDescent="0.25">
      <c r="D726" s="1"/>
    </row>
    <row r="727" spans="4:4" x14ac:dyDescent="0.25">
      <c r="D727" s="1"/>
    </row>
    <row r="728" spans="4:4" x14ac:dyDescent="0.25">
      <c r="D728" s="1"/>
    </row>
    <row r="729" spans="4:4" x14ac:dyDescent="0.25">
      <c r="D729" s="1"/>
    </row>
    <row r="730" spans="4:4" x14ac:dyDescent="0.25">
      <c r="D730" s="1"/>
    </row>
    <row r="731" spans="4:4" x14ac:dyDescent="0.25">
      <c r="D731" s="1"/>
    </row>
    <row r="732" spans="4:4" x14ac:dyDescent="0.25">
      <c r="D732" s="1"/>
    </row>
    <row r="733" spans="4:4" x14ac:dyDescent="0.25">
      <c r="D733" s="1"/>
    </row>
    <row r="734" spans="4:4" x14ac:dyDescent="0.25">
      <c r="D734" s="1"/>
    </row>
    <row r="735" spans="4:4" x14ac:dyDescent="0.25">
      <c r="D735" s="1"/>
    </row>
    <row r="736" spans="4:4" x14ac:dyDescent="0.25">
      <c r="D736" s="1"/>
    </row>
    <row r="737" spans="4:4" x14ac:dyDescent="0.25">
      <c r="D737" s="1"/>
    </row>
    <row r="738" spans="4:4" x14ac:dyDescent="0.25">
      <c r="D738" s="1"/>
    </row>
    <row r="739" spans="4:4" x14ac:dyDescent="0.25">
      <c r="D739" s="1"/>
    </row>
    <row r="740" spans="4:4" x14ac:dyDescent="0.25">
      <c r="D740" s="1"/>
    </row>
    <row r="741" spans="4:4" x14ac:dyDescent="0.25">
      <c r="D741" s="1"/>
    </row>
    <row r="742" spans="4:4" x14ac:dyDescent="0.25">
      <c r="D742" s="1"/>
    </row>
    <row r="743" spans="4:4" x14ac:dyDescent="0.25">
      <c r="D743" s="1"/>
    </row>
    <row r="744" spans="4:4" x14ac:dyDescent="0.25">
      <c r="D744" s="1"/>
    </row>
    <row r="745" spans="4:4" x14ac:dyDescent="0.25">
      <c r="D745" s="1"/>
    </row>
    <row r="746" spans="4:4" x14ac:dyDescent="0.25">
      <c r="D746" s="1"/>
    </row>
    <row r="747" spans="4:4" x14ac:dyDescent="0.25">
      <c r="D747" s="1"/>
    </row>
    <row r="748" spans="4:4" x14ac:dyDescent="0.25">
      <c r="D748" s="1"/>
    </row>
    <row r="749" spans="4:4" x14ac:dyDescent="0.25">
      <c r="D749" s="1"/>
    </row>
    <row r="750" spans="4:4" x14ac:dyDescent="0.25">
      <c r="D750" s="1"/>
    </row>
    <row r="751" spans="4:4" x14ac:dyDescent="0.25">
      <c r="D751" s="1"/>
    </row>
    <row r="752" spans="4:4" x14ac:dyDescent="0.25">
      <c r="D752" s="1"/>
    </row>
    <row r="753" spans="4:4" x14ac:dyDescent="0.25">
      <c r="D753" s="1"/>
    </row>
    <row r="754" spans="4:4" x14ac:dyDescent="0.25">
      <c r="D754" s="1"/>
    </row>
    <row r="755" spans="4:4" x14ac:dyDescent="0.25">
      <c r="D755" s="1"/>
    </row>
    <row r="756" spans="4:4" x14ac:dyDescent="0.25">
      <c r="D756" s="1"/>
    </row>
    <row r="757" spans="4:4" x14ac:dyDescent="0.25">
      <c r="D757" s="1"/>
    </row>
    <row r="758" spans="4:4" x14ac:dyDescent="0.25">
      <c r="D758" s="1"/>
    </row>
    <row r="759" spans="4:4" x14ac:dyDescent="0.25">
      <c r="D759" s="1"/>
    </row>
    <row r="760" spans="4:4" x14ac:dyDescent="0.25">
      <c r="D760" s="1"/>
    </row>
    <row r="761" spans="4:4" x14ac:dyDescent="0.25">
      <c r="D761" s="1"/>
    </row>
    <row r="762" spans="4:4" x14ac:dyDescent="0.25">
      <c r="D762" s="1"/>
    </row>
    <row r="763" spans="4:4" x14ac:dyDescent="0.25">
      <c r="D763" s="1"/>
    </row>
    <row r="764" spans="4:4" x14ac:dyDescent="0.25">
      <c r="D764" s="1"/>
    </row>
    <row r="765" spans="4:4" x14ac:dyDescent="0.25">
      <c r="D765" s="1"/>
    </row>
    <row r="766" spans="4:4" x14ac:dyDescent="0.25">
      <c r="D766" s="1"/>
    </row>
    <row r="767" spans="4:4" x14ac:dyDescent="0.25">
      <c r="D767" s="1"/>
    </row>
    <row r="768" spans="4:4" x14ac:dyDescent="0.25">
      <c r="D768" s="1"/>
    </row>
    <row r="769" spans="4:4" x14ac:dyDescent="0.25">
      <c r="D769" s="1"/>
    </row>
    <row r="770" spans="4:4" x14ac:dyDescent="0.25">
      <c r="D770" s="1"/>
    </row>
    <row r="771" spans="4:4" x14ac:dyDescent="0.25">
      <c r="D771" s="1"/>
    </row>
    <row r="772" spans="4:4" x14ac:dyDescent="0.25">
      <c r="D772" s="1"/>
    </row>
    <row r="773" spans="4:4" x14ac:dyDescent="0.25">
      <c r="D773" s="1"/>
    </row>
    <row r="774" spans="4:4" x14ac:dyDescent="0.25">
      <c r="D774" s="1"/>
    </row>
    <row r="775" spans="4:4" x14ac:dyDescent="0.25">
      <c r="D775" s="1"/>
    </row>
    <row r="776" spans="4:4" x14ac:dyDescent="0.25">
      <c r="D776" s="1"/>
    </row>
    <row r="777" spans="4:4" x14ac:dyDescent="0.25">
      <c r="D777" s="1"/>
    </row>
    <row r="778" spans="4:4" x14ac:dyDescent="0.25">
      <c r="D778" s="1"/>
    </row>
    <row r="779" spans="4:4" x14ac:dyDescent="0.25">
      <c r="D779" s="1"/>
    </row>
    <row r="780" spans="4:4" x14ac:dyDescent="0.25">
      <c r="D780" s="1"/>
    </row>
    <row r="781" spans="4:4" x14ac:dyDescent="0.25">
      <c r="D781" s="1"/>
    </row>
    <row r="782" spans="4:4" x14ac:dyDescent="0.25">
      <c r="D782" s="1"/>
    </row>
    <row r="783" spans="4:4" x14ac:dyDescent="0.25">
      <c r="D783" s="1"/>
    </row>
    <row r="784" spans="4:4" x14ac:dyDescent="0.25">
      <c r="D784" s="1"/>
    </row>
    <row r="785" spans="4:4" x14ac:dyDescent="0.25">
      <c r="D785" s="1"/>
    </row>
    <row r="786" spans="4:4" x14ac:dyDescent="0.25">
      <c r="D786" s="1"/>
    </row>
    <row r="787" spans="4:4" x14ac:dyDescent="0.25">
      <c r="D787" s="1"/>
    </row>
    <row r="788" spans="4:4" x14ac:dyDescent="0.25">
      <c r="D788" s="1"/>
    </row>
    <row r="789" spans="4:4" x14ac:dyDescent="0.25">
      <c r="D789" s="1"/>
    </row>
    <row r="790" spans="4:4" x14ac:dyDescent="0.25">
      <c r="D790" s="1"/>
    </row>
    <row r="791" spans="4:4" x14ac:dyDescent="0.25">
      <c r="D791" s="1"/>
    </row>
    <row r="792" spans="4:4" x14ac:dyDescent="0.25">
      <c r="D792" s="1"/>
    </row>
    <row r="793" spans="4:4" x14ac:dyDescent="0.25">
      <c r="D793" s="1"/>
    </row>
    <row r="794" spans="4:4" x14ac:dyDescent="0.25">
      <c r="D794" s="1"/>
    </row>
    <row r="795" spans="4:4" x14ac:dyDescent="0.25">
      <c r="D795" s="1"/>
    </row>
    <row r="796" spans="4:4" x14ac:dyDescent="0.25">
      <c r="D796" s="1"/>
    </row>
    <row r="797" spans="4:4" x14ac:dyDescent="0.25">
      <c r="D797" s="1"/>
    </row>
    <row r="798" spans="4:4" x14ac:dyDescent="0.25">
      <c r="D798" s="1"/>
    </row>
    <row r="799" spans="4:4" x14ac:dyDescent="0.25">
      <c r="D799" s="1"/>
    </row>
    <row r="800" spans="4:4" x14ac:dyDescent="0.25">
      <c r="D800" s="1"/>
    </row>
    <row r="801" spans="4:4" x14ac:dyDescent="0.25">
      <c r="D801" s="1"/>
    </row>
    <row r="802" spans="4:4" x14ac:dyDescent="0.25">
      <c r="D802" s="1"/>
    </row>
    <row r="803" spans="4:4" x14ac:dyDescent="0.25">
      <c r="D803" s="1"/>
    </row>
    <row r="804" spans="4:4" x14ac:dyDescent="0.25">
      <c r="D804" s="1"/>
    </row>
    <row r="805" spans="4:4" x14ac:dyDescent="0.25">
      <c r="D805" s="1"/>
    </row>
    <row r="806" spans="4:4" x14ac:dyDescent="0.25">
      <c r="D806" s="1"/>
    </row>
    <row r="807" spans="4:4" x14ac:dyDescent="0.25">
      <c r="D807" s="1"/>
    </row>
    <row r="808" spans="4:4" x14ac:dyDescent="0.25">
      <c r="D808" s="1"/>
    </row>
    <row r="809" spans="4:4" x14ac:dyDescent="0.25">
      <c r="D809" s="1"/>
    </row>
    <row r="810" spans="4:4" x14ac:dyDescent="0.25">
      <c r="D810" s="1"/>
    </row>
    <row r="811" spans="4:4" x14ac:dyDescent="0.25">
      <c r="D811" s="1"/>
    </row>
    <row r="812" spans="4:4" x14ac:dyDescent="0.25">
      <c r="D812" s="1"/>
    </row>
    <row r="813" spans="4:4" x14ac:dyDescent="0.25">
      <c r="D813" s="1"/>
    </row>
    <row r="814" spans="4:4" x14ac:dyDescent="0.25">
      <c r="D814" s="1"/>
    </row>
    <row r="815" spans="4:4" x14ac:dyDescent="0.25">
      <c r="D815" s="1"/>
    </row>
    <row r="816" spans="4:4" x14ac:dyDescent="0.25">
      <c r="D816" s="1"/>
    </row>
    <row r="817" spans="4:4" x14ac:dyDescent="0.25">
      <c r="D817" s="1"/>
    </row>
    <row r="818" spans="4:4" x14ac:dyDescent="0.25">
      <c r="D818" s="1"/>
    </row>
    <row r="819" spans="4:4" x14ac:dyDescent="0.25">
      <c r="D819" s="1"/>
    </row>
    <row r="820" spans="4:4" x14ac:dyDescent="0.25">
      <c r="D820" s="1"/>
    </row>
    <row r="821" spans="4:4" x14ac:dyDescent="0.25">
      <c r="D821" s="1"/>
    </row>
    <row r="822" spans="4:4" x14ac:dyDescent="0.25">
      <c r="D822" s="1"/>
    </row>
    <row r="823" spans="4:4" x14ac:dyDescent="0.25">
      <c r="D823" s="1"/>
    </row>
    <row r="824" spans="4:4" x14ac:dyDescent="0.25">
      <c r="D824" s="1"/>
    </row>
    <row r="825" spans="4:4" x14ac:dyDescent="0.25">
      <c r="D825" s="1"/>
    </row>
    <row r="826" spans="4:4" x14ac:dyDescent="0.25">
      <c r="D826" s="1"/>
    </row>
    <row r="827" spans="4:4" x14ac:dyDescent="0.25">
      <c r="D827" s="1"/>
    </row>
    <row r="828" spans="4:4" x14ac:dyDescent="0.25">
      <c r="D828" s="1"/>
    </row>
    <row r="829" spans="4:4" x14ac:dyDescent="0.25">
      <c r="D829" s="1"/>
    </row>
    <row r="830" spans="4:4" x14ac:dyDescent="0.25">
      <c r="D830" s="1"/>
    </row>
    <row r="831" spans="4:4" x14ac:dyDescent="0.25">
      <c r="D831" s="1"/>
    </row>
    <row r="832" spans="4:4" x14ac:dyDescent="0.25">
      <c r="D832" s="1"/>
    </row>
    <row r="833" spans="4:4" x14ac:dyDescent="0.25">
      <c r="D833" s="1"/>
    </row>
    <row r="834" spans="4:4" x14ac:dyDescent="0.25">
      <c r="D834" s="1"/>
    </row>
    <row r="835" spans="4:4" x14ac:dyDescent="0.25">
      <c r="D835" s="1"/>
    </row>
    <row r="836" spans="4:4" x14ac:dyDescent="0.25">
      <c r="D836" s="1"/>
    </row>
    <row r="837" spans="4:4" x14ac:dyDescent="0.25">
      <c r="D837" s="1"/>
    </row>
    <row r="838" spans="4:4" x14ac:dyDescent="0.25">
      <c r="D838" s="1"/>
    </row>
    <row r="839" spans="4:4" x14ac:dyDescent="0.25">
      <c r="D839" s="1"/>
    </row>
    <row r="840" spans="4:4" x14ac:dyDescent="0.25">
      <c r="D840" s="1"/>
    </row>
    <row r="841" spans="4:4" x14ac:dyDescent="0.25">
      <c r="D841" s="1"/>
    </row>
    <row r="842" spans="4:4" x14ac:dyDescent="0.25">
      <c r="D842" s="1"/>
    </row>
    <row r="843" spans="4:4" x14ac:dyDescent="0.25">
      <c r="D843" s="1"/>
    </row>
    <row r="844" spans="4:4" x14ac:dyDescent="0.25">
      <c r="D844" s="1"/>
    </row>
    <row r="845" spans="4:4" x14ac:dyDescent="0.25">
      <c r="D845" s="1"/>
    </row>
    <row r="846" spans="4:4" x14ac:dyDescent="0.25">
      <c r="D846" s="1"/>
    </row>
    <row r="847" spans="4:4" x14ac:dyDescent="0.25">
      <c r="D847" s="1"/>
    </row>
    <row r="848" spans="4:4" x14ac:dyDescent="0.25">
      <c r="D848" s="1"/>
    </row>
    <row r="849" spans="4:4" x14ac:dyDescent="0.25">
      <c r="D849" s="1"/>
    </row>
    <row r="850" spans="4:4" x14ac:dyDescent="0.25">
      <c r="D850" s="1"/>
    </row>
    <row r="851" spans="4:4" x14ac:dyDescent="0.25">
      <c r="D851" s="1"/>
    </row>
    <row r="852" spans="4:4" x14ac:dyDescent="0.25">
      <c r="D852" s="1"/>
    </row>
    <row r="853" spans="4:4" x14ac:dyDescent="0.25">
      <c r="D853" s="1"/>
    </row>
    <row r="854" spans="4:4" x14ac:dyDescent="0.25">
      <c r="D854" s="1"/>
    </row>
    <row r="855" spans="4:4" x14ac:dyDescent="0.25">
      <c r="D855" s="1"/>
    </row>
    <row r="856" spans="4:4" x14ac:dyDescent="0.25">
      <c r="D856" s="1"/>
    </row>
    <row r="857" spans="4:4" x14ac:dyDescent="0.25">
      <c r="D857" s="1"/>
    </row>
    <row r="858" spans="4:4" x14ac:dyDescent="0.25">
      <c r="D858" s="1"/>
    </row>
    <row r="859" spans="4:4" x14ac:dyDescent="0.25">
      <c r="D859" s="1"/>
    </row>
    <row r="860" spans="4:4" x14ac:dyDescent="0.25">
      <c r="D860" s="1"/>
    </row>
    <row r="861" spans="4:4" x14ac:dyDescent="0.25">
      <c r="D861" s="1"/>
    </row>
    <row r="862" spans="4:4" x14ac:dyDescent="0.25">
      <c r="D862" s="1"/>
    </row>
    <row r="863" spans="4:4" x14ac:dyDescent="0.25">
      <c r="D863" s="1"/>
    </row>
    <row r="864" spans="4:4" x14ac:dyDescent="0.25">
      <c r="D864" s="1"/>
    </row>
    <row r="865" spans="4:4" x14ac:dyDescent="0.25">
      <c r="D865" s="1"/>
    </row>
    <row r="866" spans="4:4" x14ac:dyDescent="0.25">
      <c r="D866" s="1"/>
    </row>
    <row r="867" spans="4:4" x14ac:dyDescent="0.25">
      <c r="D867" s="1"/>
    </row>
    <row r="868" spans="4:4" x14ac:dyDescent="0.25">
      <c r="D868" s="1"/>
    </row>
    <row r="869" spans="4:4" x14ac:dyDescent="0.25">
      <c r="D869" s="1"/>
    </row>
    <row r="870" spans="4:4" x14ac:dyDescent="0.25">
      <c r="D870" s="1"/>
    </row>
    <row r="871" spans="4:4" x14ac:dyDescent="0.25">
      <c r="D871" s="1"/>
    </row>
    <row r="872" spans="4:4" x14ac:dyDescent="0.25">
      <c r="D872" s="1"/>
    </row>
    <row r="873" spans="4:4" x14ac:dyDescent="0.25">
      <c r="D873" s="1"/>
    </row>
    <row r="874" spans="4:4" x14ac:dyDescent="0.25">
      <c r="D874" s="1"/>
    </row>
    <row r="875" spans="4:4" x14ac:dyDescent="0.25">
      <c r="D875" s="1"/>
    </row>
    <row r="876" spans="4:4" x14ac:dyDescent="0.25">
      <c r="D876" s="1"/>
    </row>
    <row r="877" spans="4:4" x14ac:dyDescent="0.25">
      <c r="D877" s="1"/>
    </row>
    <row r="878" spans="4:4" x14ac:dyDescent="0.25">
      <c r="D878" s="1"/>
    </row>
    <row r="879" spans="4:4" x14ac:dyDescent="0.25">
      <c r="D879" s="1"/>
    </row>
    <row r="880" spans="4:4" x14ac:dyDescent="0.25">
      <c r="D880" s="1"/>
    </row>
    <row r="881" spans="4:4" x14ac:dyDescent="0.25">
      <c r="D881" s="1"/>
    </row>
    <row r="882" spans="4:4" x14ac:dyDescent="0.25">
      <c r="D882" s="1"/>
    </row>
    <row r="883" spans="4:4" x14ac:dyDescent="0.25">
      <c r="D883" s="1"/>
    </row>
    <row r="884" spans="4:4" x14ac:dyDescent="0.25">
      <c r="D884" s="1"/>
    </row>
    <row r="885" spans="4:4" x14ac:dyDescent="0.25">
      <c r="D885" s="1"/>
    </row>
    <row r="886" spans="4:4" x14ac:dyDescent="0.25">
      <c r="D886" s="1"/>
    </row>
    <row r="887" spans="4:4" x14ac:dyDescent="0.25">
      <c r="D887" s="1"/>
    </row>
    <row r="888" spans="4:4" x14ac:dyDescent="0.25">
      <c r="D888" s="1"/>
    </row>
    <row r="889" spans="4:4" x14ac:dyDescent="0.25">
      <c r="D889" s="1"/>
    </row>
    <row r="890" spans="4:4" x14ac:dyDescent="0.25">
      <c r="D890" s="1"/>
    </row>
    <row r="891" spans="4:4" x14ac:dyDescent="0.25">
      <c r="D891" s="1"/>
    </row>
    <row r="892" spans="4:4" x14ac:dyDescent="0.25">
      <c r="D892" s="1"/>
    </row>
    <row r="893" spans="4:4" x14ac:dyDescent="0.25">
      <c r="D893" s="1"/>
    </row>
    <row r="894" spans="4:4" x14ac:dyDescent="0.25">
      <c r="D894" s="1"/>
    </row>
    <row r="895" spans="4:4" x14ac:dyDescent="0.25">
      <c r="D895" s="1"/>
    </row>
    <row r="896" spans="4:4" x14ac:dyDescent="0.25">
      <c r="D896" s="1"/>
    </row>
    <row r="897" spans="4:4" x14ac:dyDescent="0.25">
      <c r="D897" s="1"/>
    </row>
    <row r="898" spans="4:4" x14ac:dyDescent="0.25">
      <c r="D898" s="1"/>
    </row>
    <row r="899" spans="4:4" x14ac:dyDescent="0.25">
      <c r="D899" s="1"/>
    </row>
    <row r="900" spans="4:4" x14ac:dyDescent="0.25">
      <c r="D900" s="1"/>
    </row>
    <row r="901" spans="4:4" x14ac:dyDescent="0.25">
      <c r="D901" s="1"/>
    </row>
    <row r="902" spans="4:4" x14ac:dyDescent="0.25">
      <c r="D902" s="1"/>
    </row>
    <row r="903" spans="4:4" x14ac:dyDescent="0.25">
      <c r="D903" s="1"/>
    </row>
    <row r="904" spans="4:4" x14ac:dyDescent="0.25">
      <c r="D904" s="1"/>
    </row>
    <row r="905" spans="4:4" x14ac:dyDescent="0.25">
      <c r="D905" s="1"/>
    </row>
    <row r="906" spans="4:4" x14ac:dyDescent="0.25">
      <c r="D906" s="1"/>
    </row>
    <row r="907" spans="4:4" x14ac:dyDescent="0.25">
      <c r="D907" s="1"/>
    </row>
    <row r="908" spans="4:4" x14ac:dyDescent="0.25">
      <c r="D908" s="1"/>
    </row>
    <row r="909" spans="4:4" x14ac:dyDescent="0.25">
      <c r="D909" s="1"/>
    </row>
    <row r="910" spans="4:4" x14ac:dyDescent="0.25">
      <c r="D910" s="1"/>
    </row>
    <row r="911" spans="4:4" x14ac:dyDescent="0.25">
      <c r="D911" s="1"/>
    </row>
    <row r="912" spans="4:4" x14ac:dyDescent="0.25">
      <c r="D912" s="1"/>
    </row>
    <row r="913" spans="4:4" x14ac:dyDescent="0.25">
      <c r="D913" s="1"/>
    </row>
    <row r="914" spans="4:4" x14ac:dyDescent="0.25">
      <c r="D914" s="1"/>
    </row>
    <row r="915" spans="4:4" x14ac:dyDescent="0.25">
      <c r="D915" s="1"/>
    </row>
    <row r="916" spans="4:4" x14ac:dyDescent="0.25">
      <c r="D916" s="1"/>
    </row>
    <row r="917" spans="4:4" x14ac:dyDescent="0.25">
      <c r="D917" s="1"/>
    </row>
    <row r="918" spans="4:4" x14ac:dyDescent="0.25">
      <c r="D918" s="1"/>
    </row>
    <row r="919" spans="4:4" x14ac:dyDescent="0.25">
      <c r="D919" s="1"/>
    </row>
    <row r="920" spans="4:4" x14ac:dyDescent="0.25">
      <c r="D920" s="1"/>
    </row>
    <row r="921" spans="4:4" x14ac:dyDescent="0.25">
      <c r="D921" s="1"/>
    </row>
    <row r="922" spans="4:4" x14ac:dyDescent="0.25">
      <c r="D922" s="1"/>
    </row>
    <row r="923" spans="4:4" x14ac:dyDescent="0.25">
      <c r="D923" s="1"/>
    </row>
    <row r="924" spans="4:4" x14ac:dyDescent="0.25">
      <c r="D924" s="1"/>
    </row>
    <row r="925" spans="4:4" x14ac:dyDescent="0.25">
      <c r="D925" s="1"/>
    </row>
    <row r="926" spans="4:4" x14ac:dyDescent="0.25">
      <c r="D926" s="1"/>
    </row>
    <row r="927" spans="4:4" x14ac:dyDescent="0.25">
      <c r="D927" s="1"/>
    </row>
    <row r="928" spans="4:4" x14ac:dyDescent="0.25">
      <c r="D928" s="1"/>
    </row>
    <row r="929" spans="4:4" x14ac:dyDescent="0.25">
      <c r="D929" s="1"/>
    </row>
    <row r="930" spans="4:4" x14ac:dyDescent="0.25">
      <c r="D930" s="1"/>
    </row>
    <row r="931" spans="4:4" x14ac:dyDescent="0.25">
      <c r="D931" s="1"/>
    </row>
    <row r="932" spans="4:4" x14ac:dyDescent="0.25">
      <c r="D932" s="1"/>
    </row>
    <row r="933" spans="4:4" x14ac:dyDescent="0.25">
      <c r="D933" s="1"/>
    </row>
    <row r="934" spans="4:4" x14ac:dyDescent="0.25">
      <c r="D934" s="1"/>
    </row>
    <row r="935" spans="4:4" x14ac:dyDescent="0.25">
      <c r="D935" s="1"/>
    </row>
    <row r="936" spans="4:4" x14ac:dyDescent="0.25">
      <c r="D936" s="1"/>
    </row>
    <row r="937" spans="4:4" x14ac:dyDescent="0.25">
      <c r="D937" s="1"/>
    </row>
    <row r="938" spans="4:4" x14ac:dyDescent="0.25">
      <c r="D938" s="1"/>
    </row>
    <row r="939" spans="4:4" x14ac:dyDescent="0.25">
      <c r="D939" s="1"/>
    </row>
    <row r="940" spans="4:4" x14ac:dyDescent="0.25">
      <c r="D940" s="1"/>
    </row>
    <row r="941" spans="4:4" x14ac:dyDescent="0.25">
      <c r="D941" s="1"/>
    </row>
    <row r="942" spans="4:4" x14ac:dyDescent="0.25">
      <c r="D942" s="1"/>
    </row>
    <row r="943" spans="4:4" x14ac:dyDescent="0.25">
      <c r="D943" s="1"/>
    </row>
    <row r="944" spans="4:4" x14ac:dyDescent="0.25">
      <c r="D944" s="1"/>
    </row>
    <row r="945" spans="4:4" x14ac:dyDescent="0.25">
      <c r="D945" s="1"/>
    </row>
    <row r="946" spans="4:4" x14ac:dyDescent="0.25">
      <c r="D946" s="1"/>
    </row>
    <row r="947" spans="4:4" x14ac:dyDescent="0.25">
      <c r="D947" s="1"/>
    </row>
    <row r="948" spans="4:4" x14ac:dyDescent="0.25">
      <c r="D948" s="1"/>
    </row>
    <row r="949" spans="4:4" x14ac:dyDescent="0.25">
      <c r="D949" s="1"/>
    </row>
    <row r="950" spans="4:4" x14ac:dyDescent="0.25">
      <c r="D950" s="1"/>
    </row>
    <row r="951" spans="4:4" x14ac:dyDescent="0.25">
      <c r="D951" s="1"/>
    </row>
    <row r="952" spans="4:4" x14ac:dyDescent="0.25">
      <c r="D952" s="1"/>
    </row>
    <row r="953" spans="4:4" x14ac:dyDescent="0.25">
      <c r="D953" s="1"/>
    </row>
    <row r="954" spans="4:4" x14ac:dyDescent="0.25">
      <c r="D954" s="1"/>
    </row>
    <row r="955" spans="4:4" x14ac:dyDescent="0.25">
      <c r="D955" s="1"/>
    </row>
    <row r="956" spans="4:4" x14ac:dyDescent="0.25">
      <c r="D956" s="1"/>
    </row>
    <row r="957" spans="4:4" x14ac:dyDescent="0.25">
      <c r="D957" s="1"/>
    </row>
    <row r="958" spans="4:4" x14ac:dyDescent="0.25">
      <c r="D958" s="1"/>
    </row>
    <row r="959" spans="4:4" x14ac:dyDescent="0.25">
      <c r="D959" s="1"/>
    </row>
    <row r="960" spans="4:4" x14ac:dyDescent="0.25">
      <c r="D960" s="1"/>
    </row>
    <row r="961" spans="4:4" x14ac:dyDescent="0.25">
      <c r="D961" s="1"/>
    </row>
    <row r="962" spans="4:4" x14ac:dyDescent="0.25">
      <c r="D962" s="1"/>
    </row>
    <row r="963" spans="4:4" x14ac:dyDescent="0.25">
      <c r="D963" s="1"/>
    </row>
    <row r="964" spans="4:4" x14ac:dyDescent="0.25">
      <c r="D964" s="1"/>
    </row>
    <row r="965" spans="4:4" x14ac:dyDescent="0.25">
      <c r="D965" s="1"/>
    </row>
    <row r="966" spans="4:4" x14ac:dyDescent="0.25">
      <c r="D966" s="1"/>
    </row>
    <row r="967" spans="4:4" x14ac:dyDescent="0.25">
      <c r="D967" s="1"/>
    </row>
    <row r="968" spans="4:4" x14ac:dyDescent="0.25">
      <c r="D968" s="1"/>
    </row>
    <row r="969" spans="4:4" x14ac:dyDescent="0.25">
      <c r="D969" s="1"/>
    </row>
    <row r="970" spans="4:4" x14ac:dyDescent="0.25">
      <c r="D970" s="1"/>
    </row>
    <row r="971" spans="4:4" x14ac:dyDescent="0.25">
      <c r="D971" s="1"/>
    </row>
    <row r="972" spans="4:4" x14ac:dyDescent="0.25">
      <c r="D972" s="1"/>
    </row>
    <row r="973" spans="4:4" x14ac:dyDescent="0.25">
      <c r="D973" s="1"/>
    </row>
    <row r="974" spans="4:4" x14ac:dyDescent="0.25">
      <c r="D974" s="1"/>
    </row>
    <row r="975" spans="4:4" x14ac:dyDescent="0.25">
      <c r="D975" s="1"/>
    </row>
    <row r="976" spans="4:4" x14ac:dyDescent="0.25">
      <c r="D976" s="1"/>
    </row>
    <row r="977" spans="4:4" x14ac:dyDescent="0.25">
      <c r="D977" s="1"/>
    </row>
    <row r="978" spans="4:4" x14ac:dyDescent="0.25">
      <c r="D978" s="1"/>
    </row>
    <row r="979" spans="4:4" x14ac:dyDescent="0.25">
      <c r="D979" s="1"/>
    </row>
    <row r="980" spans="4:4" x14ac:dyDescent="0.25">
      <c r="D980" s="1"/>
    </row>
    <row r="981" spans="4:4" x14ac:dyDescent="0.25">
      <c r="D981" s="1"/>
    </row>
    <row r="982" spans="4:4" x14ac:dyDescent="0.25">
      <c r="D982" s="1"/>
    </row>
    <row r="983" spans="4:4" x14ac:dyDescent="0.25">
      <c r="D983" s="1"/>
    </row>
    <row r="984" spans="4:4" x14ac:dyDescent="0.25">
      <c r="D984" s="1"/>
    </row>
    <row r="985" spans="4:4" x14ac:dyDescent="0.25">
      <c r="D985" s="1"/>
    </row>
    <row r="986" spans="4:4" x14ac:dyDescent="0.25">
      <c r="D986" s="1"/>
    </row>
    <row r="987" spans="4:4" x14ac:dyDescent="0.25">
      <c r="D987" s="1"/>
    </row>
    <row r="988" spans="4:4" x14ac:dyDescent="0.25">
      <c r="D988" s="1"/>
    </row>
    <row r="989" spans="4:4" x14ac:dyDescent="0.25">
      <c r="D989" s="1"/>
    </row>
    <row r="990" spans="4:4" x14ac:dyDescent="0.25">
      <c r="D990" s="1"/>
    </row>
    <row r="991" spans="4:4" x14ac:dyDescent="0.25">
      <c r="D991" s="1"/>
    </row>
    <row r="992" spans="4:4" x14ac:dyDescent="0.25">
      <c r="D992" s="1"/>
    </row>
    <row r="993" spans="4:4" x14ac:dyDescent="0.25">
      <c r="D993" s="1"/>
    </row>
    <row r="994" spans="4:4" x14ac:dyDescent="0.25">
      <c r="D994" s="1"/>
    </row>
    <row r="995" spans="4:4" x14ac:dyDescent="0.25">
      <c r="D995" s="1"/>
    </row>
    <row r="996" spans="4:4" x14ac:dyDescent="0.25">
      <c r="D996" s="1"/>
    </row>
    <row r="997" spans="4:4" x14ac:dyDescent="0.25">
      <c r="D997" s="1"/>
    </row>
    <row r="998" spans="4:4" x14ac:dyDescent="0.25">
      <c r="D998" s="1"/>
    </row>
    <row r="999" spans="4:4" x14ac:dyDescent="0.25">
      <c r="D999" s="1"/>
    </row>
    <row r="1000" spans="4:4" x14ac:dyDescent="0.25">
      <c r="D1000"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11</vt:i4>
      </vt:variant>
    </vt:vector>
  </HeadingPairs>
  <TitlesOfParts>
    <vt:vector size="30" baseType="lpstr">
      <vt:lpstr>CONSOLIDADO</vt:lpstr>
      <vt:lpstr>HISTORICO CERRADAS</vt:lpstr>
      <vt:lpstr>CERRADAS EN EL TRIMESTRE</vt:lpstr>
      <vt:lpstr>Hoja1</vt:lpstr>
      <vt:lpstr>DIC-01</vt:lpstr>
      <vt:lpstr>DIP-02</vt:lpstr>
      <vt:lpstr>AC-10</vt:lpstr>
      <vt:lpstr>IDP-04</vt:lpstr>
      <vt:lpstr>GD-07</vt:lpstr>
      <vt:lpstr>GC-08</vt:lpstr>
      <vt:lpstr>GJ-09</vt:lpstr>
      <vt:lpstr>GRF-11</vt:lpstr>
      <vt:lpstr>GT-12</vt:lpstr>
      <vt:lpstr>GTH-13</vt:lpstr>
      <vt:lpstr>GF-14</vt:lpstr>
      <vt:lpstr>CID-15</vt:lpstr>
      <vt:lpstr>EC-16</vt:lpstr>
      <vt:lpstr>MIC-03</vt:lpstr>
      <vt:lpstr>LISTAS</vt:lpstr>
      <vt:lpstr>_1._RESULTADOS_GENERALES_DEL_PLAN__DE_MEJORAMIENTO_IDEP</vt:lpstr>
      <vt:lpstr>_2._RESULTADOS_POR_TIPOLOGÍA_DE_ACCIONES</vt:lpstr>
      <vt:lpstr>AREA</vt:lpstr>
      <vt:lpstr>'GD-07'!Criterios</vt:lpstr>
      <vt:lpstr>ESTADOHALLAZGO</vt:lpstr>
      <vt:lpstr>FUENTE</vt:lpstr>
      <vt:lpstr>MENÚ_DEL_REPORTE_CONSOLIDADO</vt:lpstr>
      <vt:lpstr>PROCESOS</vt:lpstr>
      <vt:lpstr>SUBSISTEMAS</vt:lpstr>
      <vt:lpstr>TIPOACCION</vt:lpstr>
      <vt:lpstr>TIPOHALLAZGO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Nadia Aixa Pineda Sarmiento</dc:creator>
  <cp:lastModifiedBy>Luffi</cp:lastModifiedBy>
  <dcterms:created xsi:type="dcterms:W3CDTF">2017-11-27T18:50:14Z</dcterms:created>
  <dcterms:modified xsi:type="dcterms:W3CDTF">2020-04-16T20:36:53Z</dcterms:modified>
</cp:coreProperties>
</file>